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air\Documents\Canadian Office in PEI\User Interface\Data Analytics\McMaster\"/>
    </mc:Choice>
  </mc:AlternateContent>
  <xr:revisionPtr revIDLastSave="0" documentId="13_ncr:1_{9D890275-802E-48B1-9DD7-E9A0F23BAD29}" xr6:coauthVersionLast="47" xr6:coauthVersionMax="47" xr10:uidLastSave="{00000000-0000-0000-0000-000000000000}"/>
  <bookViews>
    <workbookView xWindow="-110" yWindow="-110" windowWidth="19420" windowHeight="10420" firstSheet="7" activeTab="11" xr2:uid="{00000000-000D-0000-FFFF-FFFF00000000}"/>
  </bookViews>
  <sheets>
    <sheet name="Data Summary" sheetId="11" r:id="rId1"/>
    <sheet name="Acute Peak Calculations" sheetId="12" r:id="rId2"/>
    <sheet name="Data Follow-Up" sheetId="49" r:id="rId3"/>
    <sheet name="Data Raw Data Follow-up" sheetId="48" r:id="rId4"/>
    <sheet name="4 Phase Follow-up" sheetId="47" r:id="rId5"/>
    <sheet name="3 Phase Post-Treatment" sheetId="46" r:id="rId6"/>
    <sheet name="2 Phase Treatment (2)" sheetId="51" r:id="rId7"/>
    <sheet name="1 Phase Pre-Treatment (2N)" sheetId="50" r:id="rId8"/>
    <sheet name="Pre-Treatment Chart" sheetId="44" r:id="rId9"/>
    <sheet name="1 Phase Pre-Treatment" sheetId="43" r:id="rId10"/>
    <sheet name="Data 1" sheetId="10" r:id="rId11"/>
    <sheet name="Annotations" sheetId="52" r:id="rId12"/>
    <sheet name="paintrace_f4c9f799-692c-4feb-ab" sheetId="1" r:id="rId13"/>
  </sheets>
  <externalReferences>
    <externalReference r:id="rId14"/>
  </externalReferences>
  <definedNames>
    <definedName name="_1_Pre_Treatment_Annotations">'Data 1'!$C$49:$C$519</definedName>
    <definedName name="_1_Pre_Treatment_PT">'Data 1'!$B$49:$B515</definedName>
    <definedName name="_1_Pre_Treatment_Time">'Data 1'!$A$49:$A$519</definedName>
    <definedName name="_1_PreTreatment_Annotation">'Data 1'!$C$49:$C$519</definedName>
    <definedName name="_1_Walk_PT" localSheetId="2">'Data Follow-Up'!$B$49:$B$74</definedName>
    <definedName name="_1_Walk_PT">'Data 1'!$B$49:$B$74</definedName>
    <definedName name="_1_Walk_Sec" localSheetId="2">'Data Follow-Up'!$A$49:$A$74</definedName>
    <definedName name="_1_Walk_Sec">'Data 1'!$A$49:$A$74</definedName>
    <definedName name="_10_Right_Leg_Flexion_PT" localSheetId="2">'Data Follow-Up'!$B$400:$B$424</definedName>
    <definedName name="_10_Right_Leg_Flexion_PT">'Data 1'!$B$400:$B$424</definedName>
    <definedName name="_10_Right_Leg_Flexion_Sec" localSheetId="2">'Data Follow-Up'!$A$400:$A$424</definedName>
    <definedName name="_10_Right_Leg_Flexion_Sec">'Data 1'!$A$400:$A$424</definedName>
    <definedName name="_11_Up_and_Go_PT" localSheetId="2">'Data Follow-Up'!$B$425:$B$462</definedName>
    <definedName name="_11_Up_and_Go_PT">'Data 1'!$B$425:$B$462</definedName>
    <definedName name="_11_Up_and_Go_Sec" localSheetId="2">'Data Follow-Up'!$A$425:$A$462</definedName>
    <definedName name="_11_Up_and_Go_Sec">'Data 1'!$A$425:$A$462</definedName>
    <definedName name="_12_Back_PT" localSheetId="2">'Data Follow-Up'!$B$463:$B$519</definedName>
    <definedName name="_12_Back_PT">'Data 1'!$B$463:$B$519</definedName>
    <definedName name="_12_Back_Sec" localSheetId="2">'Data Follow-Up'!$A$463:$A$519</definedName>
    <definedName name="_12_Back_Sec">'Data 1'!$A$463:$A$519</definedName>
    <definedName name="_13_Stand_To_Go_To_Treatment_Room_PT" localSheetId="2">'Data Follow-Up'!$B$520:$B$565</definedName>
    <definedName name="_13_Stand_To_Go_To_Treatment_Room_PT">'Data 1'!$B$520:$B$565</definedName>
    <definedName name="_13_Stand_To_Go_To_Treatment_Room_Sec" localSheetId="2">'Data Follow-Up'!$A$520:$A$565</definedName>
    <definedName name="_13_Stand_To_Go_To_Treatment_Room_Sec">'Data 1'!$A$520:$A$565</definedName>
    <definedName name="_14_Sit_In_Exam_Chair_PT" localSheetId="2">'Data Follow-Up'!$B$566:$B$612</definedName>
    <definedName name="_14_Sit_In_Exam_Chair_PT">'Data 1'!$B$566:$B$612</definedName>
    <definedName name="_14_Sit_In_Exam_Chair_Sec" localSheetId="2">'Data Follow-Up'!$A$566:$A$612</definedName>
    <definedName name="_14_Sit_In_Exam_Chair_Sec">'Data 1'!$A$566:$A$612</definedName>
    <definedName name="_15_Pulling_Up_Pant_Leg" localSheetId="2">'Data Follow-Up'!$B$613:$B$668</definedName>
    <definedName name="_15_Pulling_Up_Pant_Leg">'Data 1'!$B$613:$B$668</definedName>
    <definedName name="_15_Pulling_Up_Pant_Leg_Sec" localSheetId="2">'Data Follow-Up'!$A$613:$A$668</definedName>
    <definedName name="_15_Pulling_Up_Pant_Leg_Sec">'Data 1'!$A$613:$A$668</definedName>
    <definedName name="_16_Lie_Down_PT" localSheetId="2">'Data Follow-Up'!$B$669:$B$775</definedName>
    <definedName name="_16_Lie_Down_PT">'Data 1'!$B$669:$B$775</definedName>
    <definedName name="_16_Lie_Down_Sec" localSheetId="2">'Data Follow-Up'!$A$669:$A$775</definedName>
    <definedName name="_16_Lie_Down_Sec">'Data 1'!$A$669:$A$775</definedName>
    <definedName name="_17_Left_Ankle_Ultrasound_PT" localSheetId="2">'Data Follow-Up'!$B$776:$B$805</definedName>
    <definedName name="_17_Left_Ankle_Ultrasound_PT">'Data 1'!$B$776:$B$805</definedName>
    <definedName name="_17_Left_Ankle_Ultrasound_Sec" localSheetId="2">'Data Follow-Up'!$A$776:$A$805</definedName>
    <definedName name="_17_Left_Ankle_Ultrasound_Sec">'Data 1'!$A$776:$A$805</definedName>
    <definedName name="_18_Needle_PT" localSheetId="2">'Data Follow-Up'!$B$806:$B$817</definedName>
    <definedName name="_18_Needle_PT">'Data 1'!$B$806:$B$817</definedName>
    <definedName name="_18_Needle_Sec" localSheetId="2">'Data Follow-Up'!$A$806:$A$817</definedName>
    <definedName name="_18_Needle_Sec">'Data 1'!$A$806:$A$817</definedName>
    <definedName name="_19_Drug_PT" localSheetId="2">'Data Follow-Up'!$B$818:$B$824</definedName>
    <definedName name="_19_Drug_PT">'Data 1'!$B$818:$B$824</definedName>
    <definedName name="_19_Drug_Sec" localSheetId="2">'Data Follow-Up'!$A$818:$A$824</definedName>
    <definedName name="_19_Drug_Sec">'Data 1'!$A$818:$A$824</definedName>
    <definedName name="_2_Treatment_Annotations">'Data 1'!$C$520:$C$1309</definedName>
    <definedName name="_2_Treatment_PT">'Data 1'!$B$520:$B$1309</definedName>
    <definedName name="_2_Treatment_Time">'Data 1'!$A$520:$A$1309</definedName>
    <definedName name="_2_Turn_PT" localSheetId="2">'Data Follow-Up'!$B$75:$B$91</definedName>
    <definedName name="_2_Turn_PT">'Data 1'!$B$75:$B$91</definedName>
    <definedName name="_2_Turn_Sec" localSheetId="2">'Data Follow-Up'!$A$75:$A$91</definedName>
    <definedName name="_2_Turn_Sec">'Data 1'!$A$75:$A$91</definedName>
    <definedName name="_20_Massaging_Left_Ankle_PT" localSheetId="2">'Data Follow-Up'!$B$825:$B$867</definedName>
    <definedName name="_20_Massaging_Left_Ankle_PT">'Data 1'!$B$825:$B$867</definedName>
    <definedName name="_20_Massaging_Left_Ankle_Sec" localSheetId="2">'Data Follow-Up'!$A$825:$A$867</definedName>
    <definedName name="_20_Massaging_Left_Ankle_Sec">'Data 1'!$A$825:$A$867</definedName>
    <definedName name="_21_Ultrasound_Left_Knee_PT" localSheetId="2">'Data Follow-Up'!$B$903:$B$961</definedName>
    <definedName name="_21_Ultrasound_Left_Knee_PT">'Data 1'!$B$903:$B$961</definedName>
    <definedName name="_21_Ultrasound_Left_Knee_Sec" localSheetId="2">'Data Follow-Up'!$A$903:$A$961</definedName>
    <definedName name="_21_Ultrasound_Left_Knee_Sec">'Data 1'!$A$903:$A$961</definedName>
    <definedName name="_22_Needle_In_PT" localSheetId="2">'Data Follow-Up'!$B$962:$B$987</definedName>
    <definedName name="_22_Needle_In_PT">'Data 1'!$B$962:$B$987</definedName>
    <definedName name="_22_Needle_In_Sec" localSheetId="2">'Data Follow-Up'!$A$962:$A$987</definedName>
    <definedName name="_22_Needle_In_Sec">'Data 1'!$A$962:$A$987</definedName>
    <definedName name="_23_Draining_fluid" localSheetId="2">'Data Follow-Up'!$B$988:$B$997</definedName>
    <definedName name="_23_Draining_fluid">'Data 1'!$B$988:$B$997</definedName>
    <definedName name="_23_Draining_Fluid_Sec" localSheetId="2">'Data Follow-Up'!$A$988:$A$997</definedName>
    <definedName name="_23_Draining_Fluid_Sec">'Data 1'!$A$988:$A$997</definedName>
    <definedName name="_24_Drug_Visible_Pain_Reaction_PT" localSheetId="2">'Data Follow-Up'!$B$998:$B$1026</definedName>
    <definedName name="_24_Drug_Visible_Pain_Reaction_PT">'Data 1'!$B$998:$B$1026</definedName>
    <definedName name="_24_Drug_Visible_Pain_Reaction_Sec" localSheetId="2">'Data Follow-Up'!$A$998:$A$1026</definedName>
    <definedName name="_24_Drug_Visible_Pain_Reaction_Sec">'Data 1'!$A$998:$A$1026</definedName>
    <definedName name="_25_Ultrasound_Right_Knee_PT" localSheetId="2">'Data Follow-Up'!$B$1051:$B$1085</definedName>
    <definedName name="_25_Ultrasound_Right_Knee_PT">'Data 1'!$B$1051:$B$1085</definedName>
    <definedName name="_25_Ultrasound_Right_Knee_Sec" localSheetId="2">'Data Follow-Up'!$A$1051:$A$1085</definedName>
    <definedName name="_25_Ultrasound_Right_Knee_Sec">'Data 1'!$A$1051:$A$1085</definedName>
    <definedName name="_26_Breathing_Shaky_Anxious_PT" localSheetId="2">'Data Follow-Up'!$B$1086:$B$1102</definedName>
    <definedName name="_26_Breathing_Shaky_Anxious_PT">'Data 1'!$B$1086:$B$1102</definedName>
    <definedName name="_26_Breathing_Shaky_Anxious_Sec" localSheetId="2">'Data Follow-Up'!$A$1086:$A$1102</definedName>
    <definedName name="_26_Breathing_Shaky_Anxious_Sec">'Data 1'!$A$1086:$A$1102</definedName>
    <definedName name="_27_Needle_PT" localSheetId="2">'Data Follow-Up'!$B$1103:$B$1120</definedName>
    <definedName name="_27_Needle_PT">'Data 1'!$B$1103:$B$1120</definedName>
    <definedName name="_27_Needle_Sec" localSheetId="2">'Data Follow-Up'!$A$1103:$A$1120</definedName>
    <definedName name="_27_Needle_Sec">'Data 1'!$A$1103:$A$1120</definedName>
    <definedName name="_28_Draining_Fluid_PT" localSheetId="2">'Data Follow-Up'!$B$1121:$B$1139</definedName>
    <definedName name="_28_Draining_Fluid_PT">'Data 1'!$B$1121:$B$1139</definedName>
    <definedName name="_28_Draining_Fluid_Sec" localSheetId="2">'Data Follow-Up'!$A$1121:$A$1139</definedName>
    <definedName name="_28_Draining_Fluid_Sec">'Data 1'!$A$1121:$A$1139</definedName>
    <definedName name="_29_Visible_pain_response" localSheetId="2">'Data Follow-Up'!$B$1140:$B$1167</definedName>
    <definedName name="_29_Visible_pain_response">'Data 1'!$B$1140:$B$1167</definedName>
    <definedName name="_29_Visible_Pain_Response_Sec" localSheetId="2">'Data Follow-Up'!$A$1140:$A$1167</definedName>
    <definedName name="_29_Visible_Pain_Response_Sec">'Data 1'!$A$1140:$A$1167</definedName>
    <definedName name="_3_Post_Treatment_Annotations">'Data 1'!$C$1310:$C$1845</definedName>
    <definedName name="_3_Post_Treatment_PT">'Data 1'!$B$1545:$B$1845</definedName>
    <definedName name="_3_Post_Treatment_Time">'Data 1'!$A$1545:$A$1845</definedName>
    <definedName name="_3_Turn_PT" localSheetId="2">'Data Follow-Up'!$B$94:$B$111</definedName>
    <definedName name="_3_Turn_PT">'Data 1'!$B$94:$B$111</definedName>
    <definedName name="_3_Turn_Sec" localSheetId="2">'Data Follow-Up'!$A$94:$A$111</definedName>
    <definedName name="_3_Turn_Sec">'Data 1'!$A$94:$A$111</definedName>
    <definedName name="_30_Drug_PT" localSheetId="2">'Data Follow-Up'!$B$1168:$B$1189</definedName>
    <definedName name="_30_Drug_PT">'Data 1'!$B$1168:$B$1189</definedName>
    <definedName name="_30_Drug_Sec" localSheetId="2">'Data Follow-Up'!$A$1168:$A$1189</definedName>
    <definedName name="_30_Drug_Sec">'Data 1'!$A$1168:$A$1189</definedName>
    <definedName name="_31_Massaging_Right_Knee_PT" localSheetId="2">'Data Follow-Up'!$B$1190:$B$1236</definedName>
    <definedName name="_31_Massaging_Right_Knee_PT">'Data 1'!$B$1190:$B$1236</definedName>
    <definedName name="_31_Massaging_Right_Knee_Sec" localSheetId="2">'Data Follow-Up'!$A$1190:$A$1236</definedName>
    <definedName name="_31_Massaging_Right_Knee_Sec">'Data 1'!$A$1190:$A$1236</definedName>
    <definedName name="_32_Sitting_Up_33_Flex_Knees_PT" localSheetId="2">'Data Follow-Up'!$B$1238:$B$1308</definedName>
    <definedName name="_32_Sitting_Up_33_Flex_Knees_PT">'Data 1'!$B$1238:$B$1308</definedName>
    <definedName name="_32_Sitting_Up_33_Flex_Knees_Sec" localSheetId="2">'Data Follow-Up'!$A$1238:$A$1308</definedName>
    <definedName name="_32_Sitting_Up_33_Flex_Knees_Sec">'Data 1'!$A$1238:$A$1308</definedName>
    <definedName name="_34_Walking_Back_To_Room_PT" localSheetId="2">'Data Follow-Up'!$B$1309:$B$1323</definedName>
    <definedName name="_34_Walking_Back_To_Room_PT">'Data 1'!$B$1309:$B$1323</definedName>
    <definedName name="_34_Walking_Back_To_Room_Sec" localSheetId="2">'Data Follow-Up'!$A$1309:$A$1323</definedName>
    <definedName name="_34_Walking_Back_To_Room_Sec">'Data 1'!$A$1309:$A$1323</definedName>
    <definedName name="_35_Payment_PT" localSheetId="2">'Data Follow-Up'!$B$1324:$B$1394</definedName>
    <definedName name="_35_Payment_PT">'Data 1'!$B$1324:$B$1394</definedName>
    <definedName name="_35_Payment_Sec" localSheetId="2">'Data Follow-Up'!$A$1324:$A$1394</definedName>
    <definedName name="_35_Payment_Sec">'Data 1'!$A$1324:$A$1394</definedName>
    <definedName name="_36_Moving_Hands_PT" localSheetId="2">'Data Follow-Up'!$B$1395:$B$1518</definedName>
    <definedName name="_36_Moving_Hands_PT">'Data 1'!$B$1395:$B$1518</definedName>
    <definedName name="_36_Moving_Hands_Sec" localSheetId="2">'Data Follow-Up'!$A$1395:$A$1518</definedName>
    <definedName name="_36_Moving_Hands_Sec">'Data 1'!$A$1395:$A$1518</definedName>
    <definedName name="_37_Sit_Down__Sec" localSheetId="2">'Data Follow-Up'!$A$1519:$A$1543</definedName>
    <definedName name="_37_Sit_Down__Sec">'Data 1'!$A$1519:$A$1543</definedName>
    <definedName name="_37_Sit_Down_PT" localSheetId="2">'Data Follow-Up'!$B$1519:$B$1543</definedName>
    <definedName name="_37_Sit_Down_PT">'Data 1'!$B$1519:$B$1543</definedName>
    <definedName name="_38_Walk_PT" localSheetId="2">'Data Follow-Up'!$B$1544:$B$1582</definedName>
    <definedName name="_38_Walk_PT">'Data 1'!$B$1544:$B$1582</definedName>
    <definedName name="_38_Walk_Sec" localSheetId="2">'Data Follow-Up'!$A$1544:$A$1582</definedName>
    <definedName name="_38_Walk_Sec">'Data 1'!$A$1544:$A$1582</definedName>
    <definedName name="_39_Turn" localSheetId="2">'Data Follow-Up'!$B$1583:$B$1600</definedName>
    <definedName name="_39_Turn">'Data 1'!$B$1583:$B$1600</definedName>
    <definedName name="_39_Turn_Sec" localSheetId="2">'Data Follow-Up'!$A$1583:$A$1600</definedName>
    <definedName name="_39_Turn_Sec">'Data 1'!$A$1583:$A$1600</definedName>
    <definedName name="_4_Follow_Up_Annotations">'Data Follow-Up'!$D$38:$D$302</definedName>
    <definedName name="_4_Follow_Up_Annotations_Graph">'Data Follow-Up'!$E$38:$E$302</definedName>
    <definedName name="_4_Follow_Up_PT">'Data Follow-Up'!$B$38:$B$302</definedName>
    <definedName name="_4_Follow_Up_Time">'Data Follow-Up'!$A$38:$A$302</definedName>
    <definedName name="_4_Turn_PT" localSheetId="2">'Data Follow-Up'!$B$112:$B$131</definedName>
    <definedName name="_4_Turn_PT">'Data 1'!$B$112:$B$131</definedName>
    <definedName name="_4_Turn_Sec" localSheetId="2">'Data Follow-Up'!$A$112:$A$131</definedName>
    <definedName name="_4_Turn_Sec">'Data 1'!$A$112:$A$131</definedName>
    <definedName name="_40_Turn_PT" localSheetId="2">'Data Follow-Up'!$B$1601:$B$1613</definedName>
    <definedName name="_40_Turn_PT">'Data 1'!$B$1601:$B$1613</definedName>
    <definedName name="_40_Turn_Sec" localSheetId="2">'Data Follow-Up'!$A$1601:$A$1613</definedName>
    <definedName name="_40_Turn_Sec">'Data 1'!$A$1601:$A$1613</definedName>
    <definedName name="_41_Turn_PT" localSheetId="2">'Data Follow-Up'!$B$1614:$B$1634</definedName>
    <definedName name="_41_Turn_PT">'Data 1'!$B$1614:$B$1634</definedName>
    <definedName name="_41_Turn_Sec" localSheetId="2">'Data Follow-Up'!$A$1614:$A$1634</definedName>
    <definedName name="_41_Turn_Sec">'Data 1'!$A$1614:$A$1634</definedName>
    <definedName name="_42_Turn_PT" localSheetId="2">'Data Follow-Up'!$B$1635:$B$1657</definedName>
    <definedName name="_42_Turn_PT">'Data 1'!$B$1635:$B$1657</definedName>
    <definedName name="_42_Turn_Sec" localSheetId="2">'Data Follow-Up'!$A$1635:$A$1657</definedName>
    <definedName name="_42_Turn_Sec">'Data 1'!$A$1635:$A$1657</definedName>
    <definedName name="_43_Turn_PT" localSheetId="2">'Data Follow-Up'!$B$1658:$B$1679</definedName>
    <definedName name="_43_Turn_PT">'Data 1'!$B$1658:$B$1679</definedName>
    <definedName name="_43_Turn_Sec" localSheetId="2">'Data Follow-Up'!$A$1658:$A$1679</definedName>
    <definedName name="_43_Turn_Sec">'Data 1'!$A$1658:$A$1679</definedName>
    <definedName name="_44_Back_PT" localSheetId="2">'Data Follow-Up'!$B$1680:$B$1702</definedName>
    <definedName name="_44_Back_PT">'Data 1'!$B$1680:$B$1702</definedName>
    <definedName name="_44_Back_Sec" localSheetId="2">'Data Follow-Up'!$A$1680:$A$1702</definedName>
    <definedName name="_44_Back_Sec">'Data 1'!$A$1680:$A$1702</definedName>
    <definedName name="_45_Right_Leg_Ext_PT" localSheetId="2">'Data Follow-Up'!$B$1703:$B$1707</definedName>
    <definedName name="_45_Right_Leg_Ext_PT">'Data 1'!$B$1703:$B$1707</definedName>
    <definedName name="_45_Right_Leg_Ext_Sec" localSheetId="2">'Data Follow-Up'!$A$1703:$A$1707</definedName>
    <definedName name="_45_Right_Leg_Ext_Sec">'Data 1'!$A$1703:$A$1707</definedName>
    <definedName name="_46_Right_Leg_Flexion_PT" localSheetId="2">'Data Follow-Up'!$B$1708:$B$1734</definedName>
    <definedName name="_46_Right_Leg_Flexion_PT">'Data 1'!$B$1708:$B$1734</definedName>
    <definedName name="_46_Right_Leg_Flexion_Sec" localSheetId="2">'Data Follow-Up'!$A$1708:$A$1734</definedName>
    <definedName name="_46_Right_Leg_Flexion_Sec">'Data 1'!$A$1708:$A$1734</definedName>
    <definedName name="_47_Left_Leg_Ext_PT" localSheetId="2">'Data Follow-Up'!$B$1735:$B$1741</definedName>
    <definedName name="_47_Left_Leg_Ext_PT">'Data 1'!$B$1735:$B$1741</definedName>
    <definedName name="_47_Left_Leg_Ext_Sec" localSheetId="2">'Data Follow-Up'!$A$1735:$A$1741</definedName>
    <definedName name="_47_Left_Leg_Ext_Sec">'Data 1'!$A$1735:$A$1741</definedName>
    <definedName name="_48_Left_Leg_Flexion_PT" localSheetId="2">'Data Follow-Up'!$B$1742:$B$1767</definedName>
    <definedName name="_48_Left_Leg_Flexion_PT">'Data 1'!$B$1742:$B$1767</definedName>
    <definedName name="_48_Left_Leg_Flexion_Sec" localSheetId="2">'Data Follow-Up'!$A$1742:$A$1767</definedName>
    <definedName name="_48_Left_Leg_Flexion_Sec">'Data 1'!$A$1742:$A$1767</definedName>
    <definedName name="_49_Up_And_Go_PT" localSheetId="2">'Data Follow-Up'!$B$1768:$B$1795</definedName>
    <definedName name="_49_Up_And_Go_PT">'Data 1'!$B$1768:$B$1795</definedName>
    <definedName name="_49_Up_And_Go_Sec" localSheetId="2">'Data Follow-Up'!$A$1768:$A$1795</definedName>
    <definedName name="_49_Up_And_Go_Sec">'Data 1'!$A$1768:$A$1795</definedName>
    <definedName name="_5_Turn_PT" localSheetId="2">'Data Follow-Up'!$B$132:$B$180</definedName>
    <definedName name="_5_Turn_PT">'Data 1'!$B$132:$B$180</definedName>
    <definedName name="_5_Turn_Sec" localSheetId="2">'Data Follow-Up'!$A$132:$A$180</definedName>
    <definedName name="_5_Turn_Sec">'Data 1'!$A$132:$A$180</definedName>
    <definedName name="_50_Back_PT" localSheetId="2">'Data Follow-Up'!$B$1796:$B$1845</definedName>
    <definedName name="_50_Back_PT">'Data 1'!$B$1796:$B$1845</definedName>
    <definedName name="_50_Back_Sec" localSheetId="2">'Data Follow-Up'!$A$1796:$A$1845</definedName>
    <definedName name="_50_Back_Sec">'Data 1'!$A$1796:$A$1845</definedName>
    <definedName name="_6_Back_PT" localSheetId="2">'Data Follow-Up'!$B$186:$B$232</definedName>
    <definedName name="_6_Back_PT">'Data 1'!$B$186:$B$232</definedName>
    <definedName name="_6_Back_Sec" localSheetId="2">'Data Follow-Up'!$A$186:$A$232</definedName>
    <definedName name="_6_Back_Sec">'Data 1'!$A$186:$A$232</definedName>
    <definedName name="_7_Left_Leg_Ext_PT" localSheetId="2">'Data Follow-Up'!$B$263:$B$279</definedName>
    <definedName name="_7_Left_Leg_Ext_PT">'Data 1'!$B$263:$B$279</definedName>
    <definedName name="_7_Left_Leg_Ext_Sec" localSheetId="2">'Data Follow-Up'!$A$263:$A$279</definedName>
    <definedName name="_7_Left_Leg_Ext_Sec">'Data 1'!$A$263:$A$279</definedName>
    <definedName name="_8_Left_Leg_Flexion_PT" localSheetId="2">'Data Follow-Up'!$B$280:$B$286</definedName>
    <definedName name="_8_Left_Leg_Flexion_PT">'Data 1'!$B$280:$B$286</definedName>
    <definedName name="_8_Left_Leg_Flexion_Sec" localSheetId="2">'Data Follow-Up'!$A$280:$A$286</definedName>
    <definedName name="_8_Left_Leg_Flexion_Sec">'Data 1'!$A$280:$A$286</definedName>
    <definedName name="_9_Right_Leg_Ext_PT" localSheetId="2">'Data Follow-Up'!$B$386:$B$399</definedName>
    <definedName name="_9_Right_Leg_Ext_PT">'Data 1'!$B$386:$B$399</definedName>
    <definedName name="_9_Right_Leg_Ext_Sec" localSheetId="2">'Data Follow-Up'!$A$386:$A$399</definedName>
    <definedName name="_9_Right_Leg_Ext_Sec">'Data 1'!$A$386:$A$399</definedName>
    <definedName name="_After_20_Massaging_Left_Ankle_PT" localSheetId="2">'Data Follow-Up'!$B$868:$B$902</definedName>
    <definedName name="_After_20_Massaging_Left_Ankle_PT">'Data 1'!$B$868:$B$902</definedName>
    <definedName name="_After_20_Massaging_Left_Ankle_Sec" localSheetId="2">'Data Follow-Up'!$A$868:$A$902</definedName>
    <definedName name="_After_20_Massaging_Left_Ankle_Sec">'Data 1'!$A$868:$A$902</definedName>
    <definedName name="_After_24_Drug_Visible_Pain_Reaction_PT" localSheetId="2">'Data Follow-Up'!$B$1027:$B$1050</definedName>
    <definedName name="_After_24_Drug_Visible_Pain_Reaction_PT">'Data 1'!$B$1027:$B$1050</definedName>
    <definedName name="_After_24_Drug_Visible_Pain_Reaction_Sec" localSheetId="2">'Data Follow-Up'!$A$1027:$A$1050</definedName>
    <definedName name="_After_24_Drug_Visible_Pain_Reaction_Sec">'Data 1'!$A$1027:$A$1050</definedName>
    <definedName name="_After_6_Back_PT" localSheetId="2">'Data Follow-Up'!$B$233:$B$262</definedName>
    <definedName name="_After_6_Back_PT">'Data 1'!$B$233:$B$262</definedName>
    <definedName name="_After_6_Back_Sec" localSheetId="2">'Data Follow-Up'!$A$233:$A$262</definedName>
    <definedName name="_After_6_Back_Sec">'Data 1'!$A$233:$A$262</definedName>
    <definedName name="_After_8_Left_Leg_Flex_PT" localSheetId="2">'Data Follow-Up'!$B$286:$B$385</definedName>
    <definedName name="_After_8_Left_Leg_Flex_PT">'Data 1'!$B$286:$B$385</definedName>
    <definedName name="_After_8_Left_Leg_Flex_Sec" localSheetId="2">'Data Follow-Up'!$A$286:$A$385</definedName>
    <definedName name="_After_8_Left_Leg_Flex_Sec">'Data 1'!$A$286:$A$385</definedName>
    <definedName name="_xlnm._FilterDatabase" localSheetId="7" hidden="1">'1 Phase Pre-Treatment (2N)'!$AH$1:$AH$790</definedName>
    <definedName name="_xlnm._FilterDatabase" localSheetId="6" hidden="1">'2 Phase Treatment (2)'!$AH$1:$AH$790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T11" i="51" l="1" a="1"/>
  <c r="AT11" i="51" s="1"/>
  <c r="G24" i="47"/>
  <c r="I2" i="47" l="1"/>
  <c r="A2" i="47" a="1"/>
  <c r="A2" i="47" s="1"/>
  <c r="J2" i="47" a="1"/>
  <c r="J2" i="47" s="1"/>
  <c r="G12" i="49" a="1"/>
  <c r="G12" i="49" s="1"/>
  <c r="G13" i="49" s="1" a="1"/>
  <c r="G13" i="49" s="1"/>
  <c r="N2" i="50" a="1"/>
  <c r="N2" i="50" s="1"/>
  <c r="D2" i="50" a="1"/>
  <c r="D2" i="50" s="1"/>
  <c r="B2" i="50" a="1"/>
  <c r="B2" i="50" s="1"/>
  <c r="A2" i="50" a="1"/>
  <c r="A2" i="50" s="1"/>
  <c r="AZ18" i="51"/>
  <c r="AZ16" i="51"/>
  <c r="AZ20" i="51" s="1"/>
  <c r="AZ8" i="51"/>
  <c r="AZ2" i="51"/>
  <c r="N2" i="51" a="1"/>
  <c r="N2" i="51" s="1"/>
  <c r="D2" i="51" a="1"/>
  <c r="B2" i="51" a="1"/>
  <c r="A2" i="51" a="1"/>
  <c r="P2" i="47" a="1"/>
  <c r="P2" i="47" s="1"/>
  <c r="D2" i="47" a="1"/>
  <c r="D2" i="47" s="1"/>
  <c r="B2" i="47" a="1"/>
  <c r="B2" i="47" s="1"/>
  <c r="N2" i="46" a="1"/>
  <c r="N2" i="46" s="1"/>
  <c r="D2" i="46" a="1"/>
  <c r="D2" i="46" s="1"/>
  <c r="B2" i="46" a="1"/>
  <c r="B2" i="46" s="1"/>
  <c r="A2" i="46" a="1"/>
  <c r="A2" i="46" s="1"/>
  <c r="C2" i="46" s="1"/>
  <c r="AL543" i="50"/>
  <c r="N2" i="43" a="1"/>
  <c r="N2" i="43" s="1"/>
  <c r="D2" i="43" a="1"/>
  <c r="D2" i="43" s="1"/>
  <c r="B2" i="43" a="1"/>
  <c r="B2" i="43" s="1"/>
  <c r="A2" i="43" a="1"/>
  <c r="A2" i="43" s="1"/>
  <c r="N1" i="43" s="1"/>
  <c r="AZ18" i="50"/>
  <c r="AZ16" i="50"/>
  <c r="AZ8" i="50"/>
  <c r="AZ2" i="50"/>
  <c r="G2" i="49" a="1"/>
  <c r="G2" i="49" s="1"/>
  <c r="AD18" i="47"/>
  <c r="AD16" i="47"/>
  <c r="AD8" i="47"/>
  <c r="AD2" i="47"/>
  <c r="Y37" i="43"/>
  <c r="AC18" i="46"/>
  <c r="AC16" i="46"/>
  <c r="AC8" i="46"/>
  <c r="AC2" i="46"/>
  <c r="O59" i="51" l="1"/>
  <c r="AG54" i="51"/>
  <c r="AM54" i="51" s="1"/>
  <c r="O48" i="51"/>
  <c r="AF26" i="51"/>
  <c r="AG13" i="51"/>
  <c r="AM13" i="51" s="1"/>
  <c r="AG8" i="51"/>
  <c r="AM8" i="51" s="1"/>
  <c r="C6" i="51"/>
  <c r="AG3" i="51"/>
  <c r="AM3" i="51" s="1"/>
  <c r="G31" i="51"/>
  <c r="H17" i="51"/>
  <c r="BA11" i="51"/>
  <c r="H54" i="51"/>
  <c r="L13" i="51"/>
  <c r="M8" i="51"/>
  <c r="M53" i="51"/>
  <c r="H47" i="51"/>
  <c r="G36" i="51"/>
  <c r="L11" i="51"/>
  <c r="BA9" i="51"/>
  <c r="G8" i="51"/>
  <c r="BA6" i="51"/>
  <c r="BB4" i="51"/>
  <c r="G6" i="51"/>
  <c r="H7" i="51"/>
  <c r="H10" i="51"/>
  <c r="AZ13" i="51" a="1"/>
  <c r="AZ13" i="51" s="1"/>
  <c r="M15" i="51"/>
  <c r="L17" i="51"/>
  <c r="L21" i="51"/>
  <c r="L27" i="51"/>
  <c r="H32" i="51"/>
  <c r="AF43" i="51"/>
  <c r="L49" i="51"/>
  <c r="E55" i="51"/>
  <c r="C9" i="51"/>
  <c r="O10" i="51"/>
  <c r="BB13" i="51"/>
  <c r="BA15" i="51"/>
  <c r="AG17" i="51"/>
  <c r="AM17" i="51" s="1"/>
  <c r="AG21" i="51"/>
  <c r="AM21" i="51" s="1"/>
  <c r="AG27" i="51"/>
  <c r="AM27" i="51" s="1"/>
  <c r="AF39" i="51"/>
  <c r="H50" i="51"/>
  <c r="K56" i="51"/>
  <c r="C4" i="51"/>
  <c r="D2" i="51"/>
  <c r="J20" i="51" s="1"/>
  <c r="M6" i="51"/>
  <c r="O7" i="51"/>
  <c r="G9" i="51"/>
  <c r="AF10" i="51"/>
  <c r="O12" i="51"/>
  <c r="H14" i="51"/>
  <c r="C18" i="51"/>
  <c r="C28" i="51"/>
  <c r="K34" i="51"/>
  <c r="L40" i="51"/>
  <c r="O44" i="51"/>
  <c r="AF50" i="51"/>
  <c r="L57" i="51"/>
  <c r="C3" i="51"/>
  <c r="H5" i="51"/>
  <c r="AG6" i="51"/>
  <c r="AM6" i="51" s="1"/>
  <c r="AF7" i="51"/>
  <c r="M9" i="51"/>
  <c r="BB10" i="51"/>
  <c r="AF12" i="51"/>
  <c r="L14" i="51"/>
  <c r="J18" i="51"/>
  <c r="G23" i="51"/>
  <c r="M28" i="51"/>
  <c r="AF34" i="51"/>
  <c r="AG40" i="51"/>
  <c r="AM40" i="51" s="1"/>
  <c r="C58" i="51"/>
  <c r="L3" i="51"/>
  <c r="L4" i="51"/>
  <c r="L5" i="51"/>
  <c r="C8" i="51"/>
  <c r="AG9" i="51"/>
  <c r="AM9" i="51" s="1"/>
  <c r="BB12" i="51"/>
  <c r="O14" i="51"/>
  <c r="O16" i="51"/>
  <c r="M18" i="51"/>
  <c r="H24" i="51"/>
  <c r="E35" i="51"/>
  <c r="C52" i="51"/>
  <c r="O3" i="51"/>
  <c r="O4" i="51"/>
  <c r="AF5" i="51"/>
  <c r="AG14" i="51"/>
  <c r="AM14" i="51" s="1"/>
  <c r="AF16" i="51"/>
  <c r="O29" i="51"/>
  <c r="AF41" i="51"/>
  <c r="AF3" i="51"/>
  <c r="AG4" i="51"/>
  <c r="AM4" i="51" s="1"/>
  <c r="AG5" i="51"/>
  <c r="AM5" i="51" s="1"/>
  <c r="C7" i="51"/>
  <c r="C10" i="51"/>
  <c r="AG11" i="51"/>
  <c r="AM11" i="51" s="1"/>
  <c r="C15" i="51"/>
  <c r="C48" i="51"/>
  <c r="AI788" i="51"/>
  <c r="AK788" i="51" s="1"/>
  <c r="AI787" i="51"/>
  <c r="AK787" i="51" s="1"/>
  <c r="AI786" i="51"/>
  <c r="AK786" i="51" s="1"/>
  <c r="AI785" i="51"/>
  <c r="AK785" i="51" s="1"/>
  <c r="AI784" i="51"/>
  <c r="AK784" i="51" s="1"/>
  <c r="AI783" i="51"/>
  <c r="AK783" i="51" s="1"/>
  <c r="AI782" i="51"/>
  <c r="AK782" i="51" s="1"/>
  <c r="AI781" i="51"/>
  <c r="AK781" i="51" s="1"/>
  <c r="AI780" i="51"/>
  <c r="AK780" i="51" s="1"/>
  <c r="AI779" i="51"/>
  <c r="AK779" i="51" s="1"/>
  <c r="AI778" i="51"/>
  <c r="AK778" i="51" s="1"/>
  <c r="AI777" i="51"/>
  <c r="AK777" i="51" s="1"/>
  <c r="AI776" i="51"/>
  <c r="AK776" i="51" s="1"/>
  <c r="AI775" i="51"/>
  <c r="AK775" i="51" s="1"/>
  <c r="AI774" i="51"/>
  <c r="AK774" i="51" s="1"/>
  <c r="AI773" i="51"/>
  <c r="AK773" i="51" s="1"/>
  <c r="AI772" i="51"/>
  <c r="AK772" i="51" s="1"/>
  <c r="AI771" i="51"/>
  <c r="AK771" i="51" s="1"/>
  <c r="AI770" i="51"/>
  <c r="AK770" i="51" s="1"/>
  <c r="AI769" i="51"/>
  <c r="AK769" i="51" s="1"/>
  <c r="AI768" i="51"/>
  <c r="AK768" i="51" s="1"/>
  <c r="AI767" i="51"/>
  <c r="AK767" i="51" s="1"/>
  <c r="AI766" i="51"/>
  <c r="AK766" i="51" s="1"/>
  <c r="AI765" i="51"/>
  <c r="AK765" i="51" s="1"/>
  <c r="AI764" i="51"/>
  <c r="AK764" i="51" s="1"/>
  <c r="AI763" i="51"/>
  <c r="AK763" i="51" s="1"/>
  <c r="AI762" i="51"/>
  <c r="AK762" i="51" s="1"/>
  <c r="AI761" i="51"/>
  <c r="AK761" i="51" s="1"/>
  <c r="AI760" i="51"/>
  <c r="AK760" i="51" s="1"/>
  <c r="AI759" i="51"/>
  <c r="AK759" i="51" s="1"/>
  <c r="AI758" i="51"/>
  <c r="AK758" i="51" s="1"/>
  <c r="AI757" i="51"/>
  <c r="AK757" i="51" s="1"/>
  <c r="AI756" i="51"/>
  <c r="AK756" i="51" s="1"/>
  <c r="AI755" i="51"/>
  <c r="AK755" i="51" s="1"/>
  <c r="AI754" i="51"/>
  <c r="AK754" i="51" s="1"/>
  <c r="AI753" i="51"/>
  <c r="AK753" i="51" s="1"/>
  <c r="AI752" i="51"/>
  <c r="AK752" i="51" s="1"/>
  <c r="AI751" i="51"/>
  <c r="AK751" i="51" s="1"/>
  <c r="AI750" i="51"/>
  <c r="AK750" i="51" s="1"/>
  <c r="AI749" i="51"/>
  <c r="AK749" i="51" s="1"/>
  <c r="AI748" i="51"/>
  <c r="AK748" i="51" s="1"/>
  <c r="AI789" i="51"/>
  <c r="AK789" i="51" s="1"/>
  <c r="AL786" i="51"/>
  <c r="AH785" i="51"/>
  <c r="AL782" i="51"/>
  <c r="AH781" i="51"/>
  <c r="AL778" i="51"/>
  <c r="AH777" i="51"/>
  <c r="AL774" i="51"/>
  <c r="AH773" i="51"/>
  <c r="AL770" i="51"/>
  <c r="AH769" i="51"/>
  <c r="AL766" i="51"/>
  <c r="AH765" i="51"/>
  <c r="AL762" i="51"/>
  <c r="AH761" i="51"/>
  <c r="AL758" i="51"/>
  <c r="AH757" i="51"/>
  <c r="AL754" i="51"/>
  <c r="AH753" i="51"/>
  <c r="AL750" i="51"/>
  <c r="AH749" i="51"/>
  <c r="AL790" i="51"/>
  <c r="AH789" i="51"/>
  <c r="AI790" i="51"/>
  <c r="AK790" i="51" s="1"/>
  <c r="AL787" i="51"/>
  <c r="AH786" i="51"/>
  <c r="AL783" i="51"/>
  <c r="AH782" i="51"/>
  <c r="AL779" i="51"/>
  <c r="AH778" i="51"/>
  <c r="AL775" i="51"/>
  <c r="AH774" i="51"/>
  <c r="AL771" i="51"/>
  <c r="AH770" i="51"/>
  <c r="AL767" i="51"/>
  <c r="AH766" i="51"/>
  <c r="AL763" i="51"/>
  <c r="AH762" i="51"/>
  <c r="AL759" i="51"/>
  <c r="AH758" i="51"/>
  <c r="AL755" i="51"/>
  <c r="AH754" i="51"/>
  <c r="AL751" i="51"/>
  <c r="AH750" i="51"/>
  <c r="AH790" i="51"/>
  <c r="AL788" i="51"/>
  <c r="AH787" i="51"/>
  <c r="AL784" i="51"/>
  <c r="AH783" i="51"/>
  <c r="AL780" i="51"/>
  <c r="AH779" i="51"/>
  <c r="AL776" i="51"/>
  <c r="AH775" i="51"/>
  <c r="AL772" i="51"/>
  <c r="AH771" i="51"/>
  <c r="AL768" i="51"/>
  <c r="AH767" i="51"/>
  <c r="AL764" i="51"/>
  <c r="AH763" i="51"/>
  <c r="AL760" i="51"/>
  <c r="AH759" i="51"/>
  <c r="AL756" i="51"/>
  <c r="AH755" i="51"/>
  <c r="AL752" i="51"/>
  <c r="AH751" i="51"/>
  <c r="AL748" i="51"/>
  <c r="AH788" i="51"/>
  <c r="AL785" i="51"/>
  <c r="AH784" i="51"/>
  <c r="AL781" i="51"/>
  <c r="AH780" i="51"/>
  <c r="AL777" i="51"/>
  <c r="AH776" i="51"/>
  <c r="AL773" i="51"/>
  <c r="AH772" i="51"/>
  <c r="AL769" i="51"/>
  <c r="AH768" i="51"/>
  <c r="AL765" i="51"/>
  <c r="AH764" i="51"/>
  <c r="AL761" i="51"/>
  <c r="AH760" i="51"/>
  <c r="AL757" i="51"/>
  <c r="AH756" i="51"/>
  <c r="AL753" i="51"/>
  <c r="AH752" i="51"/>
  <c r="AL789" i="51"/>
  <c r="AI747" i="51"/>
  <c r="AK747" i="51" s="1"/>
  <c r="AI745" i="51"/>
  <c r="AK745" i="51" s="1"/>
  <c r="AI743" i="51"/>
  <c r="AK743" i="51" s="1"/>
  <c r="AH739" i="51"/>
  <c r="AH735" i="51"/>
  <c r="AH731" i="51"/>
  <c r="AH727" i="51"/>
  <c r="AH723" i="51"/>
  <c r="AH719" i="51"/>
  <c r="AH747" i="51"/>
  <c r="AH745" i="51"/>
  <c r="AH743" i="51"/>
  <c r="AL741" i="51"/>
  <c r="AI740" i="51"/>
  <c r="AK740" i="51" s="1"/>
  <c r="AL737" i="51"/>
  <c r="AI736" i="51"/>
  <c r="AK736" i="51" s="1"/>
  <c r="AL733" i="51"/>
  <c r="AI732" i="51"/>
  <c r="AK732" i="51" s="1"/>
  <c r="AL729" i="51"/>
  <c r="AI728" i="51"/>
  <c r="AK728" i="51" s="1"/>
  <c r="AL725" i="51"/>
  <c r="AI724" i="51"/>
  <c r="AK724" i="51" s="1"/>
  <c r="AL721" i="51"/>
  <c r="AI720" i="51"/>
  <c r="AK720" i="51" s="1"/>
  <c r="AL717" i="51"/>
  <c r="AI716" i="51"/>
  <c r="AK716" i="51" s="1"/>
  <c r="AL746" i="51"/>
  <c r="AL744" i="51"/>
  <c r="AH740" i="51"/>
  <c r="AH736" i="51"/>
  <c r="AH732" i="51"/>
  <c r="AH728" i="51"/>
  <c r="AH724" i="51"/>
  <c r="AH720" i="51"/>
  <c r="AH716" i="51"/>
  <c r="AI746" i="51"/>
  <c r="AK746" i="51" s="1"/>
  <c r="AI744" i="51"/>
  <c r="AK744" i="51" s="1"/>
  <c r="AH741" i="51"/>
  <c r="AH737" i="51"/>
  <c r="AH733" i="51"/>
  <c r="AH729" i="51"/>
  <c r="AH725" i="51"/>
  <c r="AH721" i="51"/>
  <c r="AH717" i="51"/>
  <c r="AL743" i="51"/>
  <c r="AH742" i="51"/>
  <c r="AH734" i="51"/>
  <c r="AH726" i="51"/>
  <c r="AH718" i="51"/>
  <c r="AL715" i="51"/>
  <c r="AI714" i="51"/>
  <c r="AK714" i="51" s="1"/>
  <c r="AH710" i="51"/>
  <c r="AL747" i="51"/>
  <c r="AL736" i="51"/>
  <c r="AI735" i="51"/>
  <c r="AK735" i="51" s="1"/>
  <c r="AL728" i="51"/>
  <c r="AI727" i="51"/>
  <c r="AK727" i="51" s="1"/>
  <c r="AL720" i="51"/>
  <c r="AI719" i="51"/>
  <c r="AK719" i="51" s="1"/>
  <c r="AH714" i="51"/>
  <c r="AL712" i="51"/>
  <c r="AI711" i="51"/>
  <c r="AK711" i="51" s="1"/>
  <c r="AL707" i="51"/>
  <c r="AL706" i="51"/>
  <c r="AL705" i="51"/>
  <c r="AL704" i="51"/>
  <c r="AL703" i="51"/>
  <c r="AL702" i="51"/>
  <c r="AL701" i="51"/>
  <c r="AL700" i="51"/>
  <c r="AL699" i="51"/>
  <c r="AL698" i="51"/>
  <c r="AL697" i="51"/>
  <c r="AL696" i="51"/>
  <c r="AL695" i="51"/>
  <c r="AL694" i="51"/>
  <c r="AL693" i="51"/>
  <c r="AL692" i="51"/>
  <c r="AL691" i="51"/>
  <c r="AL738" i="51"/>
  <c r="AI737" i="51"/>
  <c r="AK737" i="51" s="1"/>
  <c r="AL730" i="51"/>
  <c r="AI729" i="51"/>
  <c r="AK729" i="51" s="1"/>
  <c r="AL722" i="51"/>
  <c r="AI721" i="51"/>
  <c r="AK721" i="51" s="1"/>
  <c r="AI715" i="51"/>
  <c r="AK715" i="51" s="1"/>
  <c r="AH711" i="51"/>
  <c r="AL708" i="51"/>
  <c r="AH744" i="51"/>
  <c r="AL739" i="51"/>
  <c r="AI738" i="51"/>
  <c r="AK738" i="51" s="1"/>
  <c r="AL731" i="51"/>
  <c r="AI730" i="51"/>
  <c r="AK730" i="51" s="1"/>
  <c r="AL723" i="51"/>
  <c r="AI722" i="51"/>
  <c r="AK722" i="51" s="1"/>
  <c r="AH715" i="51"/>
  <c r="AI712" i="51"/>
  <c r="AK712" i="51" s="1"/>
  <c r="AL709" i="51"/>
  <c r="AI707" i="51"/>
  <c r="AK707" i="51" s="1"/>
  <c r="AI706" i="51"/>
  <c r="AK706" i="51" s="1"/>
  <c r="AI705" i="51"/>
  <c r="AK705" i="51" s="1"/>
  <c r="AI704" i="51"/>
  <c r="AK704" i="51" s="1"/>
  <c r="AI703" i="51"/>
  <c r="AK703" i="51" s="1"/>
  <c r="AI702" i="51"/>
  <c r="AK702" i="51" s="1"/>
  <c r="AI701" i="51"/>
  <c r="AK701" i="51" s="1"/>
  <c r="AI700" i="51"/>
  <c r="AK700" i="51" s="1"/>
  <c r="AI699" i="51"/>
  <c r="AK699" i="51" s="1"/>
  <c r="AI698" i="51"/>
  <c r="AK698" i="51" s="1"/>
  <c r="AI697" i="51"/>
  <c r="AK697" i="51" s="1"/>
  <c r="AI696" i="51"/>
  <c r="AK696" i="51" s="1"/>
  <c r="AI695" i="51"/>
  <c r="AK695" i="51" s="1"/>
  <c r="AI694" i="51"/>
  <c r="AK694" i="51" s="1"/>
  <c r="AI693" i="51"/>
  <c r="AK693" i="51" s="1"/>
  <c r="AI692" i="51"/>
  <c r="AK692" i="51" s="1"/>
  <c r="AL745" i="51"/>
  <c r="AH738" i="51"/>
  <c r="AH730" i="51"/>
  <c r="AH722" i="51"/>
  <c r="AL713" i="51"/>
  <c r="AH712" i="51"/>
  <c r="AI708" i="51"/>
  <c r="AK708" i="51" s="1"/>
  <c r="AH707" i="51"/>
  <c r="AH706" i="51"/>
  <c r="AH705" i="51"/>
  <c r="AH704" i="51"/>
  <c r="AH703" i="51"/>
  <c r="AH702" i="51"/>
  <c r="AH701" i="51"/>
  <c r="AH700" i="51"/>
  <c r="AH699" i="51"/>
  <c r="AH698" i="51"/>
  <c r="AH697" i="51"/>
  <c r="AH696" i="51"/>
  <c r="AH695" i="51"/>
  <c r="AH694" i="51"/>
  <c r="AH693" i="51"/>
  <c r="AH692" i="51"/>
  <c r="AH748" i="51"/>
  <c r="AL740" i="51"/>
  <c r="AI739" i="51"/>
  <c r="AK739" i="51" s="1"/>
  <c r="AL732" i="51"/>
  <c r="AI731" i="51"/>
  <c r="AK731" i="51" s="1"/>
  <c r="AL724" i="51"/>
  <c r="AI723" i="51"/>
  <c r="AK723" i="51" s="1"/>
  <c r="AL710" i="51"/>
  <c r="AI709" i="51"/>
  <c r="AK709" i="51" s="1"/>
  <c r="AH708" i="51"/>
  <c r="AI741" i="51"/>
  <c r="AK741" i="51" s="1"/>
  <c r="AL718" i="51"/>
  <c r="AL670" i="51"/>
  <c r="AL669" i="51"/>
  <c r="AL668" i="51"/>
  <c r="AL667" i="51"/>
  <c r="AL666" i="51"/>
  <c r="AL665" i="51"/>
  <c r="AL664" i="51"/>
  <c r="AL663" i="51"/>
  <c r="AL662" i="51"/>
  <c r="AL661" i="51"/>
  <c r="AL660" i="51"/>
  <c r="AL659" i="51"/>
  <c r="AL658" i="51"/>
  <c r="AL657" i="51"/>
  <c r="AL656" i="51"/>
  <c r="AL655" i="51"/>
  <c r="AL654" i="51"/>
  <c r="AL653" i="51"/>
  <c r="AL652" i="51"/>
  <c r="AL651" i="51"/>
  <c r="AH746" i="51"/>
  <c r="AL727" i="51"/>
  <c r="AI718" i="51"/>
  <c r="AK718" i="51" s="1"/>
  <c r="AI710" i="51"/>
  <c r="AK710" i="51" s="1"/>
  <c r="AL690" i="51"/>
  <c r="AL689" i="51"/>
  <c r="AL688" i="51"/>
  <c r="AL687" i="51"/>
  <c r="AL686" i="51"/>
  <c r="AL685" i="51"/>
  <c r="AL684" i="51"/>
  <c r="AL683" i="51"/>
  <c r="AL682" i="51"/>
  <c r="AL681" i="51"/>
  <c r="AL680" i="51"/>
  <c r="AL679" i="51"/>
  <c r="AL678" i="51"/>
  <c r="AL677" i="51"/>
  <c r="AL676" i="51"/>
  <c r="AL675" i="51"/>
  <c r="AL674" i="51"/>
  <c r="AL673" i="51"/>
  <c r="AL672" i="51"/>
  <c r="AL671" i="51"/>
  <c r="AL726" i="51"/>
  <c r="AI717" i="51"/>
  <c r="AK717" i="51" s="1"/>
  <c r="AL714" i="51"/>
  <c r="AL735" i="51"/>
  <c r="AI726" i="51"/>
  <c r="AK726" i="51" s="1"/>
  <c r="AI691" i="51"/>
  <c r="AK691" i="51" s="1"/>
  <c r="AI690" i="51"/>
  <c r="AK690" i="51" s="1"/>
  <c r="AI689" i="51"/>
  <c r="AK689" i="51" s="1"/>
  <c r="AI688" i="51"/>
  <c r="AK688" i="51" s="1"/>
  <c r="AI687" i="51"/>
  <c r="AK687" i="51" s="1"/>
  <c r="AI686" i="51"/>
  <c r="AK686" i="51" s="1"/>
  <c r="AI685" i="51"/>
  <c r="AK685" i="51" s="1"/>
  <c r="AI684" i="51"/>
  <c r="AK684" i="51" s="1"/>
  <c r="AI683" i="51"/>
  <c r="AK683" i="51" s="1"/>
  <c r="AI682" i="51"/>
  <c r="AK682" i="51" s="1"/>
  <c r="AI681" i="51"/>
  <c r="AK681" i="51" s="1"/>
  <c r="AI680" i="51"/>
  <c r="AK680" i="51" s="1"/>
  <c r="AI679" i="51"/>
  <c r="AK679" i="51" s="1"/>
  <c r="AI678" i="51"/>
  <c r="AK678" i="51" s="1"/>
  <c r="AI677" i="51"/>
  <c r="AK677" i="51" s="1"/>
  <c r="AI676" i="51"/>
  <c r="AK676" i="51" s="1"/>
  <c r="AI675" i="51"/>
  <c r="AK675" i="51" s="1"/>
  <c r="AI674" i="51"/>
  <c r="AK674" i="51" s="1"/>
  <c r="AI673" i="51"/>
  <c r="AK673" i="51" s="1"/>
  <c r="AI672" i="51"/>
  <c r="AK672" i="51" s="1"/>
  <c r="AI671" i="51"/>
  <c r="AK671" i="51" s="1"/>
  <c r="AH670" i="51"/>
  <c r="AH669" i="51"/>
  <c r="AH668" i="51"/>
  <c r="AH667" i="51"/>
  <c r="AH666" i="51"/>
  <c r="AH665" i="51"/>
  <c r="AH664" i="51"/>
  <c r="AH663" i="51"/>
  <c r="AH662" i="51"/>
  <c r="AH661" i="51"/>
  <c r="AH660" i="51"/>
  <c r="AH659" i="51"/>
  <c r="AH658" i="51"/>
  <c r="AH657" i="51"/>
  <c r="AL734" i="51"/>
  <c r="AI725" i="51"/>
  <c r="AK725" i="51" s="1"/>
  <c r="AL716" i="51"/>
  <c r="AH709" i="51"/>
  <c r="AH691" i="51"/>
  <c r="AH690" i="51"/>
  <c r="AH689" i="51"/>
  <c r="AH688" i="51"/>
  <c r="AH687" i="51"/>
  <c r="AH686" i="51"/>
  <c r="AL749" i="51"/>
  <c r="AI734" i="51"/>
  <c r="AK734" i="51" s="1"/>
  <c r="AL711" i="51"/>
  <c r="AL742" i="51"/>
  <c r="AI733" i="51"/>
  <c r="AK733" i="51" s="1"/>
  <c r="AI713" i="51"/>
  <c r="AK713" i="51" s="1"/>
  <c r="AL719" i="51"/>
  <c r="AI669" i="51"/>
  <c r="AK669" i="51" s="1"/>
  <c r="AI665" i="51"/>
  <c r="AK665" i="51" s="1"/>
  <c r="AI655" i="51"/>
  <c r="AK655" i="51" s="1"/>
  <c r="AI651" i="51"/>
  <c r="AK651" i="51" s="1"/>
  <c r="AI650" i="51"/>
  <c r="AK650" i="51" s="1"/>
  <c r="AI649" i="51"/>
  <c r="AK649" i="51" s="1"/>
  <c r="AI648" i="51"/>
  <c r="AK648" i="51" s="1"/>
  <c r="AH647" i="51"/>
  <c r="AH646" i="51"/>
  <c r="AH645" i="51"/>
  <c r="AH644" i="51"/>
  <c r="AH643" i="51"/>
  <c r="AH642" i="51"/>
  <c r="AH641" i="51"/>
  <c r="AH640" i="51"/>
  <c r="AH639" i="51"/>
  <c r="AH638" i="51"/>
  <c r="AH637" i="51"/>
  <c r="AH636" i="51"/>
  <c r="AH635" i="51"/>
  <c r="AH634" i="51"/>
  <c r="AH633" i="51"/>
  <c r="AH632" i="51"/>
  <c r="AH631" i="51"/>
  <c r="AH630" i="51"/>
  <c r="AH629" i="51"/>
  <c r="AH628" i="51"/>
  <c r="AH627" i="51"/>
  <c r="AH626" i="51"/>
  <c r="AH625" i="51"/>
  <c r="AH624" i="51"/>
  <c r="AH623" i="51"/>
  <c r="AH622" i="51"/>
  <c r="AH621" i="51"/>
  <c r="AH620" i="51"/>
  <c r="AH619" i="51"/>
  <c r="AH618" i="51"/>
  <c r="AH617" i="51"/>
  <c r="AH616" i="51"/>
  <c r="AH615" i="51"/>
  <c r="AH614" i="51"/>
  <c r="AH613" i="51"/>
  <c r="AH612" i="51"/>
  <c r="AH611" i="51"/>
  <c r="AH610" i="51"/>
  <c r="AH609" i="51"/>
  <c r="AH608" i="51"/>
  <c r="AH607" i="51"/>
  <c r="AH606" i="51"/>
  <c r="AH605" i="51"/>
  <c r="AH604" i="51"/>
  <c r="AH603" i="51"/>
  <c r="AH602" i="51"/>
  <c r="AH601" i="51"/>
  <c r="AH600" i="51"/>
  <c r="AH599" i="51"/>
  <c r="AH598" i="51"/>
  <c r="AH597" i="51"/>
  <c r="AH596" i="51"/>
  <c r="AH595" i="51"/>
  <c r="AH594" i="51"/>
  <c r="AH593" i="51"/>
  <c r="AH592" i="51"/>
  <c r="AH591" i="51"/>
  <c r="AH590" i="51"/>
  <c r="AH589" i="51"/>
  <c r="AH588" i="51"/>
  <c r="AH587" i="51"/>
  <c r="AH586" i="51"/>
  <c r="AH585" i="51"/>
  <c r="AH584" i="51"/>
  <c r="AH684" i="51"/>
  <c r="AH682" i="51"/>
  <c r="AH680" i="51"/>
  <c r="AH678" i="51"/>
  <c r="AH676" i="51"/>
  <c r="AH674" i="51"/>
  <c r="AH672" i="51"/>
  <c r="AI658" i="51"/>
  <c r="AK658" i="51" s="1"/>
  <c r="AH655" i="51"/>
  <c r="AH651" i="51"/>
  <c r="AH650" i="51"/>
  <c r="AH649" i="51"/>
  <c r="AH648" i="51"/>
  <c r="AH713" i="51"/>
  <c r="AI670" i="51"/>
  <c r="AK670" i="51" s="1"/>
  <c r="AI666" i="51"/>
  <c r="AK666" i="51" s="1"/>
  <c r="AI662" i="51"/>
  <c r="AK662" i="51" s="1"/>
  <c r="AI661" i="51"/>
  <c r="AK661" i="51" s="1"/>
  <c r="AI656" i="51"/>
  <c r="AK656" i="51" s="1"/>
  <c r="AI652" i="51"/>
  <c r="AK652" i="51" s="1"/>
  <c r="AI742" i="51"/>
  <c r="AK742" i="51" s="1"/>
  <c r="AH656" i="51"/>
  <c r="AH652" i="51"/>
  <c r="AI667" i="51"/>
  <c r="AK667" i="51" s="1"/>
  <c r="AI663" i="51"/>
  <c r="AK663" i="51" s="1"/>
  <c r="AI660" i="51"/>
  <c r="AK660" i="51" s="1"/>
  <c r="AI653" i="51"/>
  <c r="AK653" i="51" s="1"/>
  <c r="AH685" i="51"/>
  <c r="AH683" i="51"/>
  <c r="AH681" i="51"/>
  <c r="AH679" i="51"/>
  <c r="AH677" i="51"/>
  <c r="AH675" i="51"/>
  <c r="AH673" i="51"/>
  <c r="AH671" i="51"/>
  <c r="AI657" i="51"/>
  <c r="AK657" i="51" s="1"/>
  <c r="AH653" i="51"/>
  <c r="AL647" i="51"/>
  <c r="AL646" i="51"/>
  <c r="AL645" i="51"/>
  <c r="AL644" i="51"/>
  <c r="AL643" i="51"/>
  <c r="AL642" i="51"/>
  <c r="AL641" i="51"/>
  <c r="AL640" i="51"/>
  <c r="AL639" i="51"/>
  <c r="AL638" i="51"/>
  <c r="AL637" i="51"/>
  <c r="AL636" i="51"/>
  <c r="AL635" i="51"/>
  <c r="AL634" i="51"/>
  <c r="AL633" i="51"/>
  <c r="AL632" i="51"/>
  <c r="AL631" i="51"/>
  <c r="AL630" i="51"/>
  <c r="AL629" i="51"/>
  <c r="AL628" i="51"/>
  <c r="AL627" i="51"/>
  <c r="AL626" i="51"/>
  <c r="AL625" i="51"/>
  <c r="AL624" i="51"/>
  <c r="AL623" i="51"/>
  <c r="AL622" i="51"/>
  <c r="AL621" i="51"/>
  <c r="AL620" i="51"/>
  <c r="AL619" i="51"/>
  <c r="AL618" i="51"/>
  <c r="AL617" i="51"/>
  <c r="AL616" i="51"/>
  <c r="AL615" i="51"/>
  <c r="AL614" i="51"/>
  <c r="AL613" i="51"/>
  <c r="AL612" i="51"/>
  <c r="AL611" i="51"/>
  <c r="AL610" i="51"/>
  <c r="AL609" i="51"/>
  <c r="AL608" i="51"/>
  <c r="AL607" i="51"/>
  <c r="AL606" i="51"/>
  <c r="AL605" i="51"/>
  <c r="AL604" i="51"/>
  <c r="AL603" i="51"/>
  <c r="AL602" i="51"/>
  <c r="AL601" i="51"/>
  <c r="AL600" i="51"/>
  <c r="AL599" i="51"/>
  <c r="AL598" i="51"/>
  <c r="AL597" i="51"/>
  <c r="AL596" i="51"/>
  <c r="AL595" i="51"/>
  <c r="AL594" i="51"/>
  <c r="AL593" i="51"/>
  <c r="AL592" i="51"/>
  <c r="AI668" i="51"/>
  <c r="AK668" i="51" s="1"/>
  <c r="AI664" i="51"/>
  <c r="AK664" i="51" s="1"/>
  <c r="AI659" i="51"/>
  <c r="AK659" i="51" s="1"/>
  <c r="AI654" i="51"/>
  <c r="AK654" i="51" s="1"/>
  <c r="AL650" i="51"/>
  <c r="AL649" i="51"/>
  <c r="AL648" i="51"/>
  <c r="AI644" i="51"/>
  <c r="AK644" i="51" s="1"/>
  <c r="AI640" i="51"/>
  <c r="AK640" i="51" s="1"/>
  <c r="AI636" i="51"/>
  <c r="AK636" i="51" s="1"/>
  <c r="AI632" i="51"/>
  <c r="AK632" i="51" s="1"/>
  <c r="AI628" i="51"/>
  <c r="AK628" i="51" s="1"/>
  <c r="AI624" i="51"/>
  <c r="AK624" i="51" s="1"/>
  <c r="AI620" i="51"/>
  <c r="AK620" i="51" s="1"/>
  <c r="AI616" i="51"/>
  <c r="AK616" i="51" s="1"/>
  <c r="AI591" i="51"/>
  <c r="AK591" i="51" s="1"/>
  <c r="AI589" i="51"/>
  <c r="AK589" i="51" s="1"/>
  <c r="AI587" i="51"/>
  <c r="AK587" i="51" s="1"/>
  <c r="AI585" i="51"/>
  <c r="AK585" i="51" s="1"/>
  <c r="AL583" i="51"/>
  <c r="AL582" i="51"/>
  <c r="AL581" i="51"/>
  <c r="AL580" i="51"/>
  <c r="AL579" i="51"/>
  <c r="AL578" i="51"/>
  <c r="AL577" i="51"/>
  <c r="AL576" i="51"/>
  <c r="AL575" i="51"/>
  <c r="AL574" i="51"/>
  <c r="AL573" i="51"/>
  <c r="AL572" i="51"/>
  <c r="AL571" i="51"/>
  <c r="AL570" i="51"/>
  <c r="AL569" i="51"/>
  <c r="AL568" i="51"/>
  <c r="AL567" i="51"/>
  <c r="AL566" i="51"/>
  <c r="AL565" i="51"/>
  <c r="AL564" i="51"/>
  <c r="AL563" i="51"/>
  <c r="AL562" i="51"/>
  <c r="AL561" i="51"/>
  <c r="AI612" i="51"/>
  <c r="AK612" i="51" s="1"/>
  <c r="AI610" i="51"/>
  <c r="AK610" i="51" s="1"/>
  <c r="AI608" i="51"/>
  <c r="AK608" i="51" s="1"/>
  <c r="AI606" i="51"/>
  <c r="AK606" i="51" s="1"/>
  <c r="AI604" i="51"/>
  <c r="AK604" i="51" s="1"/>
  <c r="AI602" i="51"/>
  <c r="AK602" i="51" s="1"/>
  <c r="AI600" i="51"/>
  <c r="AK600" i="51" s="1"/>
  <c r="AI598" i="51"/>
  <c r="AK598" i="51" s="1"/>
  <c r="AI596" i="51"/>
  <c r="AK596" i="51" s="1"/>
  <c r="AI594" i="51"/>
  <c r="AK594" i="51" s="1"/>
  <c r="AI560" i="51"/>
  <c r="AK560" i="51" s="1"/>
  <c r="AI559" i="51"/>
  <c r="AK559" i="51" s="1"/>
  <c r="AI558" i="51"/>
  <c r="AK558" i="51" s="1"/>
  <c r="AI557" i="51"/>
  <c r="AK557" i="51" s="1"/>
  <c r="AI556" i="51"/>
  <c r="AK556" i="51" s="1"/>
  <c r="AI555" i="51"/>
  <c r="AK555" i="51" s="1"/>
  <c r="AI554" i="51"/>
  <c r="AK554" i="51" s="1"/>
  <c r="AI553" i="51"/>
  <c r="AK553" i="51" s="1"/>
  <c r="AI552" i="51"/>
  <c r="AK552" i="51" s="1"/>
  <c r="AI551" i="51"/>
  <c r="AK551" i="51" s="1"/>
  <c r="AI550" i="51"/>
  <c r="AK550" i="51" s="1"/>
  <c r="AI549" i="51"/>
  <c r="AK549" i="51" s="1"/>
  <c r="AI548" i="51"/>
  <c r="AK548" i="51" s="1"/>
  <c r="AI547" i="51"/>
  <c r="AK547" i="51" s="1"/>
  <c r="AI546" i="51"/>
  <c r="AK546" i="51" s="1"/>
  <c r="AI545" i="51"/>
  <c r="AK545" i="51" s="1"/>
  <c r="AI544" i="51"/>
  <c r="AK544" i="51" s="1"/>
  <c r="AI543" i="51"/>
  <c r="AK543" i="51" s="1"/>
  <c r="AI542" i="51"/>
  <c r="AK542" i="51" s="1"/>
  <c r="AI541" i="51"/>
  <c r="AK541" i="51" s="1"/>
  <c r="AI540" i="51"/>
  <c r="AK540" i="51" s="1"/>
  <c r="AI539" i="51"/>
  <c r="AK539" i="51" s="1"/>
  <c r="AI538" i="51"/>
  <c r="AK538" i="51" s="1"/>
  <c r="AI537" i="51"/>
  <c r="AK537" i="51" s="1"/>
  <c r="AI536" i="51"/>
  <c r="AK536" i="51" s="1"/>
  <c r="AI535" i="51"/>
  <c r="AK535" i="51" s="1"/>
  <c r="AI534" i="51"/>
  <c r="AK534" i="51" s="1"/>
  <c r="AI533" i="51"/>
  <c r="AK533" i="51" s="1"/>
  <c r="AI532" i="51"/>
  <c r="AK532" i="51" s="1"/>
  <c r="AI531" i="51"/>
  <c r="AK531" i="51" s="1"/>
  <c r="AI530" i="51"/>
  <c r="AK530" i="51" s="1"/>
  <c r="AI529" i="51"/>
  <c r="AK529" i="51" s="1"/>
  <c r="AI528" i="51"/>
  <c r="AK528" i="51" s="1"/>
  <c r="AI527" i="51"/>
  <c r="AK527" i="51" s="1"/>
  <c r="AI526" i="51"/>
  <c r="AK526" i="51" s="1"/>
  <c r="AH525" i="51"/>
  <c r="AH524" i="51"/>
  <c r="AH523" i="51"/>
  <c r="AH522" i="51"/>
  <c r="AH521" i="51"/>
  <c r="AH520" i="51"/>
  <c r="AH519" i="51"/>
  <c r="AH518" i="51"/>
  <c r="AH517" i="51"/>
  <c r="AI647" i="51"/>
  <c r="AK647" i="51" s="1"/>
  <c r="AI643" i="51"/>
  <c r="AK643" i="51" s="1"/>
  <c r="AI639" i="51"/>
  <c r="AK639" i="51" s="1"/>
  <c r="AI635" i="51"/>
  <c r="AK635" i="51" s="1"/>
  <c r="AI631" i="51"/>
  <c r="AK631" i="51" s="1"/>
  <c r="AI627" i="51"/>
  <c r="AK627" i="51" s="1"/>
  <c r="AI623" i="51"/>
  <c r="AK623" i="51" s="1"/>
  <c r="AI619" i="51"/>
  <c r="AK619" i="51" s="1"/>
  <c r="AI615" i="51"/>
  <c r="AK615" i="51" s="1"/>
  <c r="AL590" i="51"/>
  <c r="AL588" i="51"/>
  <c r="AL586" i="51"/>
  <c r="AL584" i="51"/>
  <c r="AI583" i="51"/>
  <c r="AK583" i="51" s="1"/>
  <c r="AI582" i="51"/>
  <c r="AK582" i="51" s="1"/>
  <c r="AI581" i="51"/>
  <c r="AK581" i="51" s="1"/>
  <c r="AI580" i="51"/>
  <c r="AK580" i="51" s="1"/>
  <c r="AI579" i="51"/>
  <c r="AK579" i="51" s="1"/>
  <c r="AI578" i="51"/>
  <c r="AK578" i="51" s="1"/>
  <c r="AI577" i="51"/>
  <c r="AK577" i="51" s="1"/>
  <c r="AI576" i="51"/>
  <c r="AK576" i="51" s="1"/>
  <c r="AI575" i="51"/>
  <c r="AK575" i="51" s="1"/>
  <c r="AI574" i="51"/>
  <c r="AK574" i="51" s="1"/>
  <c r="AI573" i="51"/>
  <c r="AK573" i="51" s="1"/>
  <c r="AI572" i="51"/>
  <c r="AK572" i="51" s="1"/>
  <c r="AI571" i="51"/>
  <c r="AK571" i="51" s="1"/>
  <c r="AI570" i="51"/>
  <c r="AK570" i="51" s="1"/>
  <c r="AI569" i="51"/>
  <c r="AK569" i="51" s="1"/>
  <c r="AI568" i="51"/>
  <c r="AK568" i="51" s="1"/>
  <c r="AI567" i="51"/>
  <c r="AK567" i="51" s="1"/>
  <c r="AI566" i="51"/>
  <c r="AK566" i="51" s="1"/>
  <c r="AI565" i="51"/>
  <c r="AK565" i="51" s="1"/>
  <c r="AI564" i="51"/>
  <c r="AK564" i="51" s="1"/>
  <c r="AI563" i="51"/>
  <c r="AK563" i="51" s="1"/>
  <c r="AI562" i="51"/>
  <c r="AK562" i="51" s="1"/>
  <c r="AI561" i="51"/>
  <c r="AK561" i="51" s="1"/>
  <c r="AH560" i="51"/>
  <c r="AH559" i="51"/>
  <c r="AH558" i="51"/>
  <c r="AH557" i="51"/>
  <c r="AH556" i="51"/>
  <c r="AH555" i="51"/>
  <c r="AH554" i="51"/>
  <c r="AH553" i="51"/>
  <c r="AH552" i="51"/>
  <c r="AH551" i="51"/>
  <c r="AH550" i="51"/>
  <c r="AH549" i="51"/>
  <c r="AH548" i="51"/>
  <c r="AH547" i="51"/>
  <c r="AH546" i="51"/>
  <c r="AH545" i="51"/>
  <c r="AH544" i="51"/>
  <c r="AH543" i="51"/>
  <c r="AH542" i="51"/>
  <c r="AH541" i="51"/>
  <c r="AH540" i="51"/>
  <c r="AH539" i="51"/>
  <c r="AH538" i="51"/>
  <c r="AH537" i="51"/>
  <c r="AH536" i="51"/>
  <c r="AH535" i="51"/>
  <c r="AH534" i="51"/>
  <c r="AH533" i="51"/>
  <c r="AH532" i="51"/>
  <c r="AH531" i="51"/>
  <c r="AH530" i="51"/>
  <c r="AH529" i="51"/>
  <c r="AH528" i="51"/>
  <c r="AH527" i="51"/>
  <c r="AH526" i="51"/>
  <c r="AH583" i="51"/>
  <c r="AH582" i="51"/>
  <c r="AH581" i="51"/>
  <c r="AH580" i="51"/>
  <c r="AH579" i="51"/>
  <c r="AH578" i="51"/>
  <c r="AH577" i="51"/>
  <c r="AH576" i="51"/>
  <c r="AH575" i="51"/>
  <c r="AH574" i="51"/>
  <c r="AH573" i="51"/>
  <c r="AH572" i="51"/>
  <c r="AH571" i="51"/>
  <c r="AH570" i="51"/>
  <c r="AH569" i="51"/>
  <c r="AH568" i="51"/>
  <c r="AH567" i="51"/>
  <c r="AH566" i="51"/>
  <c r="AH565" i="51"/>
  <c r="AH564" i="51"/>
  <c r="AH563" i="51"/>
  <c r="AH562" i="51"/>
  <c r="AH561" i="51"/>
  <c r="AI646" i="51"/>
  <c r="AK646" i="51" s="1"/>
  <c r="AI642" i="51"/>
  <c r="AK642" i="51" s="1"/>
  <c r="AI638" i="51"/>
  <c r="AK638" i="51" s="1"/>
  <c r="AI634" i="51"/>
  <c r="AK634" i="51" s="1"/>
  <c r="AI630" i="51"/>
  <c r="AK630" i="51" s="1"/>
  <c r="AI626" i="51"/>
  <c r="AK626" i="51" s="1"/>
  <c r="AI622" i="51"/>
  <c r="AK622" i="51" s="1"/>
  <c r="AI618" i="51"/>
  <c r="AK618" i="51" s="1"/>
  <c r="AI614" i="51"/>
  <c r="AK614" i="51" s="1"/>
  <c r="AI590" i="51"/>
  <c r="AK590" i="51" s="1"/>
  <c r="AI588" i="51"/>
  <c r="AK588" i="51" s="1"/>
  <c r="AI586" i="51"/>
  <c r="AK586" i="51" s="1"/>
  <c r="AI584" i="51"/>
  <c r="AK584" i="51" s="1"/>
  <c r="AH654" i="51"/>
  <c r="AI611" i="51"/>
  <c r="AK611" i="51" s="1"/>
  <c r="AI609" i="51"/>
  <c r="AK609" i="51" s="1"/>
  <c r="AI607" i="51"/>
  <c r="AK607" i="51" s="1"/>
  <c r="AI605" i="51"/>
  <c r="AK605" i="51" s="1"/>
  <c r="AI603" i="51"/>
  <c r="AK603" i="51" s="1"/>
  <c r="AI601" i="51"/>
  <c r="AK601" i="51" s="1"/>
  <c r="AI599" i="51"/>
  <c r="AK599" i="51" s="1"/>
  <c r="AI597" i="51"/>
  <c r="AK597" i="51" s="1"/>
  <c r="AI595" i="51"/>
  <c r="AK595" i="51" s="1"/>
  <c r="AI593" i="51"/>
  <c r="AK593" i="51" s="1"/>
  <c r="AI592" i="51"/>
  <c r="AK592" i="51" s="1"/>
  <c r="AI645" i="51"/>
  <c r="AK645" i="51" s="1"/>
  <c r="AI641" i="51"/>
  <c r="AK641" i="51" s="1"/>
  <c r="AI637" i="51"/>
  <c r="AK637" i="51" s="1"/>
  <c r="AI633" i="51"/>
  <c r="AK633" i="51" s="1"/>
  <c r="AI629" i="51"/>
  <c r="AK629" i="51" s="1"/>
  <c r="AI625" i="51"/>
  <c r="AK625" i="51" s="1"/>
  <c r="AI621" i="51"/>
  <c r="AK621" i="51" s="1"/>
  <c r="AI617" i="51"/>
  <c r="AK617" i="51" s="1"/>
  <c r="AI613" i="51"/>
  <c r="AK613" i="51" s="1"/>
  <c r="AL591" i="51"/>
  <c r="AL589" i="51"/>
  <c r="AL587" i="51"/>
  <c r="AL585" i="51"/>
  <c r="AL525" i="51"/>
  <c r="AL524" i="51"/>
  <c r="AL523" i="51"/>
  <c r="AL522" i="51"/>
  <c r="AL521" i="51"/>
  <c r="AL520" i="51"/>
  <c r="AL519" i="51"/>
  <c r="AL518" i="51"/>
  <c r="AL517" i="51"/>
  <c r="AL458" i="51"/>
  <c r="AL457" i="51"/>
  <c r="AL456" i="51"/>
  <c r="AL455" i="51"/>
  <c r="AL454" i="51"/>
  <c r="AL453" i="51"/>
  <c r="AL452" i="51"/>
  <c r="AL451" i="51"/>
  <c r="AL450" i="51"/>
  <c r="AL449" i="51"/>
  <c r="AL448" i="51"/>
  <c r="AL447" i="51"/>
  <c r="AL446" i="51"/>
  <c r="AL445" i="51"/>
  <c r="AL444" i="51"/>
  <c r="AL443" i="51"/>
  <c r="AL442" i="51"/>
  <c r="AL441" i="51"/>
  <c r="AL557" i="51"/>
  <c r="AL553" i="51"/>
  <c r="AL549" i="51"/>
  <c r="AL545" i="51"/>
  <c r="AL541" i="51"/>
  <c r="AL537" i="51"/>
  <c r="AL533" i="51"/>
  <c r="AL529" i="51"/>
  <c r="AL516" i="51"/>
  <c r="AL515" i="51"/>
  <c r="AL514" i="51"/>
  <c r="AL513" i="51"/>
  <c r="AL512" i="51"/>
  <c r="AL511" i="51"/>
  <c r="AL510" i="51"/>
  <c r="AL509" i="51"/>
  <c r="AL508" i="51"/>
  <c r="AL507" i="51"/>
  <c r="AL506" i="51"/>
  <c r="AL505" i="51"/>
  <c r="AL504" i="51"/>
  <c r="AL503" i="51"/>
  <c r="AL502" i="51"/>
  <c r="AL501" i="51"/>
  <c r="AL500" i="51"/>
  <c r="AL499" i="51"/>
  <c r="AL498" i="51"/>
  <c r="AL497" i="51"/>
  <c r="AL496" i="51"/>
  <c r="AL495" i="51"/>
  <c r="AL494" i="51"/>
  <c r="AL493" i="51"/>
  <c r="AL492" i="51"/>
  <c r="AL491" i="51"/>
  <c r="AL490" i="51"/>
  <c r="AL489" i="51"/>
  <c r="AL488" i="51"/>
  <c r="AL487" i="51"/>
  <c r="AL486" i="51"/>
  <c r="AL485" i="51"/>
  <c r="AL484" i="51"/>
  <c r="AL483" i="51"/>
  <c r="AL482" i="51"/>
  <c r="AL481" i="51"/>
  <c r="AL480" i="51"/>
  <c r="AL479" i="51"/>
  <c r="AL478" i="51"/>
  <c r="AL477" i="51"/>
  <c r="AL476" i="51"/>
  <c r="AL475" i="51"/>
  <c r="AL474" i="51"/>
  <c r="AL473" i="51"/>
  <c r="AL472" i="51"/>
  <c r="AL471" i="51"/>
  <c r="AL470" i="51"/>
  <c r="AL469" i="51"/>
  <c r="AL468" i="51"/>
  <c r="AL467" i="51"/>
  <c r="AL466" i="51"/>
  <c r="AL465" i="51"/>
  <c r="AL464" i="51"/>
  <c r="AL463" i="51"/>
  <c r="AL462" i="51"/>
  <c r="AL461" i="51"/>
  <c r="AL460" i="51"/>
  <c r="AL459" i="51"/>
  <c r="AL560" i="51"/>
  <c r="AL556" i="51"/>
  <c r="AL552" i="51"/>
  <c r="AL548" i="51"/>
  <c r="AL544" i="51"/>
  <c r="AL540" i="51"/>
  <c r="AL536" i="51"/>
  <c r="AL532" i="51"/>
  <c r="AL528" i="51"/>
  <c r="AI525" i="51"/>
  <c r="AK525" i="51" s="1"/>
  <c r="AI523" i="51"/>
  <c r="AK523" i="51" s="1"/>
  <c r="AI521" i="51"/>
  <c r="AK521" i="51" s="1"/>
  <c r="AI519" i="51"/>
  <c r="AK519" i="51" s="1"/>
  <c r="AI516" i="51"/>
  <c r="AK516" i="51" s="1"/>
  <c r="AI515" i="51"/>
  <c r="AK515" i="51" s="1"/>
  <c r="AI514" i="51"/>
  <c r="AK514" i="51" s="1"/>
  <c r="AI513" i="51"/>
  <c r="AK513" i="51" s="1"/>
  <c r="AI512" i="51"/>
  <c r="AK512" i="51" s="1"/>
  <c r="AI511" i="51"/>
  <c r="AK511" i="51" s="1"/>
  <c r="AI510" i="51"/>
  <c r="AK510" i="51" s="1"/>
  <c r="AI509" i="51"/>
  <c r="AK509" i="51" s="1"/>
  <c r="AI508" i="51"/>
  <c r="AK508" i="51" s="1"/>
  <c r="AI507" i="51"/>
  <c r="AK507" i="51" s="1"/>
  <c r="AI506" i="51"/>
  <c r="AK506" i="51" s="1"/>
  <c r="AI505" i="51"/>
  <c r="AK505" i="51" s="1"/>
  <c r="AI504" i="51"/>
  <c r="AK504" i="51" s="1"/>
  <c r="AI503" i="51"/>
  <c r="AK503" i="51" s="1"/>
  <c r="AI502" i="51"/>
  <c r="AK502" i="51" s="1"/>
  <c r="AI501" i="51"/>
  <c r="AK501" i="51" s="1"/>
  <c r="AI500" i="51"/>
  <c r="AK500" i="51" s="1"/>
  <c r="AI499" i="51"/>
  <c r="AK499" i="51" s="1"/>
  <c r="AI498" i="51"/>
  <c r="AK498" i="51" s="1"/>
  <c r="AI497" i="51"/>
  <c r="AK497" i="51" s="1"/>
  <c r="AI496" i="51"/>
  <c r="AK496" i="51" s="1"/>
  <c r="AI495" i="51"/>
  <c r="AK495" i="51" s="1"/>
  <c r="AI494" i="51"/>
  <c r="AK494" i="51" s="1"/>
  <c r="AI493" i="51"/>
  <c r="AK493" i="51" s="1"/>
  <c r="AI492" i="51"/>
  <c r="AK492" i="51" s="1"/>
  <c r="AI491" i="51"/>
  <c r="AK491" i="51" s="1"/>
  <c r="AI490" i="51"/>
  <c r="AK490" i="51" s="1"/>
  <c r="AI489" i="51"/>
  <c r="AK489" i="51" s="1"/>
  <c r="AI488" i="51"/>
  <c r="AK488" i="51" s="1"/>
  <c r="AI487" i="51"/>
  <c r="AK487" i="51" s="1"/>
  <c r="AI486" i="51"/>
  <c r="AK486" i="51" s="1"/>
  <c r="AI485" i="51"/>
  <c r="AK485" i="51" s="1"/>
  <c r="AI484" i="51"/>
  <c r="AK484" i="51" s="1"/>
  <c r="AI483" i="51"/>
  <c r="AK483" i="51" s="1"/>
  <c r="AI482" i="51"/>
  <c r="AK482" i="51" s="1"/>
  <c r="AI481" i="51"/>
  <c r="AK481" i="51" s="1"/>
  <c r="AI480" i="51"/>
  <c r="AK480" i="51" s="1"/>
  <c r="AI479" i="51"/>
  <c r="AK479" i="51" s="1"/>
  <c r="AI478" i="51"/>
  <c r="AK478" i="51" s="1"/>
  <c r="AI477" i="51"/>
  <c r="AK477" i="51" s="1"/>
  <c r="AI476" i="51"/>
  <c r="AK476" i="51" s="1"/>
  <c r="AI475" i="51"/>
  <c r="AK475" i="51" s="1"/>
  <c r="AI474" i="51"/>
  <c r="AK474" i="51" s="1"/>
  <c r="AI473" i="51"/>
  <c r="AK473" i="51" s="1"/>
  <c r="AI472" i="51"/>
  <c r="AK472" i="51" s="1"/>
  <c r="AI471" i="51"/>
  <c r="AK471" i="51" s="1"/>
  <c r="AI470" i="51"/>
  <c r="AK470" i="51" s="1"/>
  <c r="AI469" i="51"/>
  <c r="AK469" i="51" s="1"/>
  <c r="AI468" i="51"/>
  <c r="AK468" i="51" s="1"/>
  <c r="AI467" i="51"/>
  <c r="AK467" i="51" s="1"/>
  <c r="AI466" i="51"/>
  <c r="AK466" i="51" s="1"/>
  <c r="AI465" i="51"/>
  <c r="AK465" i="51" s="1"/>
  <c r="AI464" i="51"/>
  <c r="AK464" i="51" s="1"/>
  <c r="AI463" i="51"/>
  <c r="AK463" i="51" s="1"/>
  <c r="AI462" i="51"/>
  <c r="AK462" i="51" s="1"/>
  <c r="AI461" i="51"/>
  <c r="AK461" i="51" s="1"/>
  <c r="AI460" i="51"/>
  <c r="AK460" i="51" s="1"/>
  <c r="AI459" i="51"/>
  <c r="AK459" i="51" s="1"/>
  <c r="AH458" i="51"/>
  <c r="AH457" i="51"/>
  <c r="AH456" i="51"/>
  <c r="AH455" i="51"/>
  <c r="AH454" i="51"/>
  <c r="AH453" i="51"/>
  <c r="AH452" i="51"/>
  <c r="AH451" i="51"/>
  <c r="AH450" i="51"/>
  <c r="AH449" i="51"/>
  <c r="AH448" i="51"/>
  <c r="AH447" i="51"/>
  <c r="AH446" i="51"/>
  <c r="AH445" i="51"/>
  <c r="AH444" i="51"/>
  <c r="AH443" i="51"/>
  <c r="AH442" i="51"/>
  <c r="AH441" i="51"/>
  <c r="AI517" i="51"/>
  <c r="AK517" i="51" s="1"/>
  <c r="AH516" i="51"/>
  <c r="AH515" i="51"/>
  <c r="AH514" i="51"/>
  <c r="AH513" i="51"/>
  <c r="AH512" i="51"/>
  <c r="AH511" i="51"/>
  <c r="AH510" i="51"/>
  <c r="AH509" i="51"/>
  <c r="AH508" i="51"/>
  <c r="AH507" i="51"/>
  <c r="AH506" i="51"/>
  <c r="AH505" i="51"/>
  <c r="AH504" i="51"/>
  <c r="AH503" i="51"/>
  <c r="AH502" i="51"/>
  <c r="AH501" i="51"/>
  <c r="AH500" i="51"/>
  <c r="AH499" i="51"/>
  <c r="AH498" i="51"/>
  <c r="AH497" i="51"/>
  <c r="AH496" i="51"/>
  <c r="AH495" i="51"/>
  <c r="AH494" i="51"/>
  <c r="AH493" i="51"/>
  <c r="AH492" i="51"/>
  <c r="AH491" i="51"/>
  <c r="AH490" i="51"/>
  <c r="AH489" i="51"/>
  <c r="AH488" i="51"/>
  <c r="AH487" i="51"/>
  <c r="AH486" i="51"/>
  <c r="AH485" i="51"/>
  <c r="AH484" i="51"/>
  <c r="AH483" i="51"/>
  <c r="AH482" i="51"/>
  <c r="AH481" i="51"/>
  <c r="AH480" i="51"/>
  <c r="AH479" i="51"/>
  <c r="AH478" i="51"/>
  <c r="AH477" i="51"/>
  <c r="AH476" i="51"/>
  <c r="AH475" i="51"/>
  <c r="AH474" i="51"/>
  <c r="AH473" i="51"/>
  <c r="AH472" i="51"/>
  <c r="AH471" i="51"/>
  <c r="AH470" i="51"/>
  <c r="AH469" i="51"/>
  <c r="AH468" i="51"/>
  <c r="AH467" i="51"/>
  <c r="AH466" i="51"/>
  <c r="AH465" i="51"/>
  <c r="AH464" i="51"/>
  <c r="AH463" i="51"/>
  <c r="AH462" i="51"/>
  <c r="AH461" i="51"/>
  <c r="AH460" i="51"/>
  <c r="AH459" i="51"/>
  <c r="AL559" i="51"/>
  <c r="AL555" i="51"/>
  <c r="AL551" i="51"/>
  <c r="AL547" i="51"/>
  <c r="AL543" i="51"/>
  <c r="AL539" i="51"/>
  <c r="AL535" i="51"/>
  <c r="AL531" i="51"/>
  <c r="AL527" i="51"/>
  <c r="AL534" i="51"/>
  <c r="AI522" i="51"/>
  <c r="AK522" i="51" s="1"/>
  <c r="AI458" i="51"/>
  <c r="AK458" i="51" s="1"/>
  <c r="AI454" i="51"/>
  <c r="AK454" i="51" s="1"/>
  <c r="AH301" i="51"/>
  <c r="AI300" i="51"/>
  <c r="AK300" i="51" s="1"/>
  <c r="AL298" i="51"/>
  <c r="AI441" i="51"/>
  <c r="AK441" i="51" s="1"/>
  <c r="AH300" i="51"/>
  <c r="AI299" i="51"/>
  <c r="AK299" i="51" s="1"/>
  <c r="AL558" i="51"/>
  <c r="AL530" i="51"/>
  <c r="AI520" i="51"/>
  <c r="AK520" i="51" s="1"/>
  <c r="AI455" i="51"/>
  <c r="AK455" i="51" s="1"/>
  <c r="AI451" i="51"/>
  <c r="AK451" i="51" s="1"/>
  <c r="AI450" i="51"/>
  <c r="AK450" i="51" s="1"/>
  <c r="AI449" i="51"/>
  <c r="AK449" i="51" s="1"/>
  <c r="AI448" i="51"/>
  <c r="AK448" i="51" s="1"/>
  <c r="AI447" i="51"/>
  <c r="AK447" i="51" s="1"/>
  <c r="AI446" i="51"/>
  <c r="AK446" i="51" s="1"/>
  <c r="AI445" i="51"/>
  <c r="AK445" i="51" s="1"/>
  <c r="AI444" i="51"/>
  <c r="AK444" i="51" s="1"/>
  <c r="AH299" i="51"/>
  <c r="AI298" i="51"/>
  <c r="AK298" i="51" s="1"/>
  <c r="AL554" i="51"/>
  <c r="AI443" i="51"/>
  <c r="AK443" i="51" s="1"/>
  <c r="AH298" i="51"/>
  <c r="AI297" i="51"/>
  <c r="AK297" i="51" s="1"/>
  <c r="AL550" i="51"/>
  <c r="AL526" i="51"/>
  <c r="AI518" i="51"/>
  <c r="AK518" i="51" s="1"/>
  <c r="AI456" i="51"/>
  <c r="AK456" i="51" s="1"/>
  <c r="AI452" i="51"/>
  <c r="AK452" i="51" s="1"/>
  <c r="AL440" i="51"/>
  <c r="AL439" i="51"/>
  <c r="AL438" i="51"/>
  <c r="AL437" i="51"/>
  <c r="AL436" i="51"/>
  <c r="AL435" i="51"/>
  <c r="AL434" i="51"/>
  <c r="AL433" i="51"/>
  <c r="AL432" i="51"/>
  <c r="AL431" i="51"/>
  <c r="AL430" i="51"/>
  <c r="AL429" i="51"/>
  <c r="AL428" i="51"/>
  <c r="AL427" i="51"/>
  <c r="AL426" i="51"/>
  <c r="AL425" i="51"/>
  <c r="AL424" i="51"/>
  <c r="AL423" i="51"/>
  <c r="AL422" i="51"/>
  <c r="AL421" i="51"/>
  <c r="AL420" i="51"/>
  <c r="AL419" i="51"/>
  <c r="AL418" i="51"/>
  <c r="AL417" i="51"/>
  <c r="AL416" i="51"/>
  <c r="AL415" i="51"/>
  <c r="AL414" i="51"/>
  <c r="AL413" i="51"/>
  <c r="AL412" i="51"/>
  <c r="AL411" i="51"/>
  <c r="AL410" i="51"/>
  <c r="AL409" i="51"/>
  <c r="AL408" i="51"/>
  <c r="AL407" i="51"/>
  <c r="AL406" i="51"/>
  <c r="AL405" i="51"/>
  <c r="AL404" i="51"/>
  <c r="AL403" i="51"/>
  <c r="AL402" i="51"/>
  <c r="AL401" i="51"/>
  <c r="AL400" i="51"/>
  <c r="AL399" i="51"/>
  <c r="AL398" i="51"/>
  <c r="AL397" i="51"/>
  <c r="AL396" i="51"/>
  <c r="AL395" i="51"/>
  <c r="AL394" i="51"/>
  <c r="AL393" i="51"/>
  <c r="AL392" i="51"/>
  <c r="AL391" i="51"/>
  <c r="AL390" i="51"/>
  <c r="AL389" i="51"/>
  <c r="AL388" i="51"/>
  <c r="AL387" i="51"/>
  <c r="AL386" i="51"/>
  <c r="AL385" i="51"/>
  <c r="AL384" i="51"/>
  <c r="AL383" i="51"/>
  <c r="AL382" i="51"/>
  <c r="AL381" i="51"/>
  <c r="AL380" i="51"/>
  <c r="AL379" i="51"/>
  <c r="AL378" i="51"/>
  <c r="AL377" i="51"/>
  <c r="AL376" i="51"/>
  <c r="AL375" i="51"/>
  <c r="AL374" i="51"/>
  <c r="AL373" i="51"/>
  <c r="AL372" i="51"/>
  <c r="AL371" i="51"/>
  <c r="AL370" i="51"/>
  <c r="AL369" i="51"/>
  <c r="AL368" i="51"/>
  <c r="AL367" i="51"/>
  <c r="AL366" i="51"/>
  <c r="AL365" i="51"/>
  <c r="AL364" i="51"/>
  <c r="AL363" i="51"/>
  <c r="AL362" i="51"/>
  <c r="AL361" i="51"/>
  <c r="AL360" i="51"/>
  <c r="AL359" i="51"/>
  <c r="AL358" i="51"/>
  <c r="AL357" i="51"/>
  <c r="AL356" i="51"/>
  <c r="AL355" i="51"/>
  <c r="AL354" i="51"/>
  <c r="AL353" i="51"/>
  <c r="AL352" i="51"/>
  <c r="AL351" i="51"/>
  <c r="AL350" i="51"/>
  <c r="AL349" i="51"/>
  <c r="AL348" i="51"/>
  <c r="AL347" i="51"/>
  <c r="AL346" i="51"/>
  <c r="AL345" i="51"/>
  <c r="AL344" i="51"/>
  <c r="AL343" i="51"/>
  <c r="AL342" i="51"/>
  <c r="AL341" i="51"/>
  <c r="AL340" i="51"/>
  <c r="AL339" i="51"/>
  <c r="AL338" i="51"/>
  <c r="AL337" i="51"/>
  <c r="AL336" i="51"/>
  <c r="AL335" i="51"/>
  <c r="AL334" i="51"/>
  <c r="AL333" i="51"/>
  <c r="AL332" i="51"/>
  <c r="AL331" i="51"/>
  <c r="AL330" i="51"/>
  <c r="AL329" i="51"/>
  <c r="AL328" i="51"/>
  <c r="AL327" i="51"/>
  <c r="AL326" i="51"/>
  <c r="AL325" i="51"/>
  <c r="AL324" i="51"/>
  <c r="AL323" i="51"/>
  <c r="AL322" i="51"/>
  <c r="AL321" i="51"/>
  <c r="AL320" i="51"/>
  <c r="AL319" i="51"/>
  <c r="AL318" i="51"/>
  <c r="AL317" i="51"/>
  <c r="AL316" i="51"/>
  <c r="AL315" i="51"/>
  <c r="AL314" i="51"/>
  <c r="AL313" i="51"/>
  <c r="AL312" i="51"/>
  <c r="AL311" i="51"/>
  <c r="AL310" i="51"/>
  <c r="AL309" i="51"/>
  <c r="AL308" i="51"/>
  <c r="AL307" i="51"/>
  <c r="AL306" i="51"/>
  <c r="AL305" i="51"/>
  <c r="AL304" i="51"/>
  <c r="AL303" i="51"/>
  <c r="AL302" i="51"/>
  <c r="AL546" i="51"/>
  <c r="AI442" i="51"/>
  <c r="AK442" i="51" s="1"/>
  <c r="AI457" i="51"/>
  <c r="AK457" i="51" s="1"/>
  <c r="AH338" i="51"/>
  <c r="AH334" i="51"/>
  <c r="AH330" i="51"/>
  <c r="AH326" i="51"/>
  <c r="AH322" i="51"/>
  <c r="AH318" i="51"/>
  <c r="AH314" i="51"/>
  <c r="AH310" i="51"/>
  <c r="AH306" i="51"/>
  <c r="AH302" i="51"/>
  <c r="AH293" i="51"/>
  <c r="AI292" i="51"/>
  <c r="AK292" i="51" s="1"/>
  <c r="AL290" i="51"/>
  <c r="AH285" i="51"/>
  <c r="AI284" i="51"/>
  <c r="AK284" i="51" s="1"/>
  <c r="AL282" i="51"/>
  <c r="AH277" i="51"/>
  <c r="AI276" i="51"/>
  <c r="AK276" i="51" s="1"/>
  <c r="AL274" i="51"/>
  <c r="AH269" i="51"/>
  <c r="AI268" i="51"/>
  <c r="AK268" i="51" s="1"/>
  <c r="AL266" i="51"/>
  <c r="AH261" i="51"/>
  <c r="AI260" i="51"/>
  <c r="AK260" i="51" s="1"/>
  <c r="AI259" i="51"/>
  <c r="AK259" i="51" s="1"/>
  <c r="AL257" i="51"/>
  <c r="AH252" i="51"/>
  <c r="AI251" i="51"/>
  <c r="AK251" i="51" s="1"/>
  <c r="AL249" i="51"/>
  <c r="AH242" i="51"/>
  <c r="AI241" i="51"/>
  <c r="AK241" i="51" s="1"/>
  <c r="AL239" i="51"/>
  <c r="AH234" i="51"/>
  <c r="AI233" i="51"/>
  <c r="AK233" i="51" s="1"/>
  <c r="AL231" i="51"/>
  <c r="AH226" i="51"/>
  <c r="AI225" i="51"/>
  <c r="AK225" i="51" s="1"/>
  <c r="AL223" i="51"/>
  <c r="AH218" i="51"/>
  <c r="AI217" i="51"/>
  <c r="AK217" i="51" s="1"/>
  <c r="AL215" i="51"/>
  <c r="AH210" i="51"/>
  <c r="AI209" i="51"/>
  <c r="AK209" i="51" s="1"/>
  <c r="AL207" i="51"/>
  <c r="AH202" i="51"/>
  <c r="AH201" i="51"/>
  <c r="AI200" i="51"/>
  <c r="AK200" i="51" s="1"/>
  <c r="AL198" i="51"/>
  <c r="AH193" i="51"/>
  <c r="AI192" i="51"/>
  <c r="AK192" i="51" s="1"/>
  <c r="AL190" i="51"/>
  <c r="AH185" i="51"/>
  <c r="AI184" i="51"/>
  <c r="AK184" i="51" s="1"/>
  <c r="AL182" i="51"/>
  <c r="AI339" i="51"/>
  <c r="AK339" i="51" s="1"/>
  <c r="AI335" i="51"/>
  <c r="AK335" i="51" s="1"/>
  <c r="AI331" i="51"/>
  <c r="AK331" i="51" s="1"/>
  <c r="AI327" i="51"/>
  <c r="AK327" i="51" s="1"/>
  <c r="AI323" i="51"/>
  <c r="AK323" i="51" s="1"/>
  <c r="AI319" i="51"/>
  <c r="AK319" i="51" s="1"/>
  <c r="AI315" i="51"/>
  <c r="AK315" i="51" s="1"/>
  <c r="AI311" i="51"/>
  <c r="AK311" i="51" s="1"/>
  <c r="AI307" i="51"/>
  <c r="AK307" i="51" s="1"/>
  <c r="AI303" i="51"/>
  <c r="AK303" i="51" s="1"/>
  <c r="AH292" i="51"/>
  <c r="AI291" i="51"/>
  <c r="AK291" i="51" s="1"/>
  <c r="AL289" i="51"/>
  <c r="AH284" i="51"/>
  <c r="AI283" i="51"/>
  <c r="AK283" i="51" s="1"/>
  <c r="AL281" i="51"/>
  <c r="AH276" i="51"/>
  <c r="AI275" i="51"/>
  <c r="AK275" i="51" s="1"/>
  <c r="AL273" i="51"/>
  <c r="AH268" i="51"/>
  <c r="AI267" i="51"/>
  <c r="AK267" i="51" s="1"/>
  <c r="AL265" i="51"/>
  <c r="AH260" i="51"/>
  <c r="AH259" i="51"/>
  <c r="AI258" i="51"/>
  <c r="AK258" i="51" s="1"/>
  <c r="AL256" i="51"/>
  <c r="AH251" i="51"/>
  <c r="AI250" i="51"/>
  <c r="AK250" i="51" s="1"/>
  <c r="AL248" i="51"/>
  <c r="AH241" i="51"/>
  <c r="AI240" i="51"/>
  <c r="AK240" i="51" s="1"/>
  <c r="AL238" i="51"/>
  <c r="AH233" i="51"/>
  <c r="AI232" i="51"/>
  <c r="AK232" i="51" s="1"/>
  <c r="AL230" i="51"/>
  <c r="AH225" i="51"/>
  <c r="AI224" i="51"/>
  <c r="AK224" i="51" s="1"/>
  <c r="AL222" i="51"/>
  <c r="AH217" i="51"/>
  <c r="AI216" i="51"/>
  <c r="AK216" i="51" s="1"/>
  <c r="AL214" i="51"/>
  <c r="AH209" i="51"/>
  <c r="AI208" i="51"/>
  <c r="AK208" i="51" s="1"/>
  <c r="AL206" i="51"/>
  <c r="AH200" i="51"/>
  <c r="AI199" i="51"/>
  <c r="AK199" i="51" s="1"/>
  <c r="AL197" i="51"/>
  <c r="AH192" i="51"/>
  <c r="AI191" i="51"/>
  <c r="AK191" i="51" s="1"/>
  <c r="AL542" i="51"/>
  <c r="AI440" i="51"/>
  <c r="AK440" i="51" s="1"/>
  <c r="AI438" i="51"/>
  <c r="AK438" i="51" s="1"/>
  <c r="AI436" i="51"/>
  <c r="AK436" i="51" s="1"/>
  <c r="AI434" i="51"/>
  <c r="AK434" i="51" s="1"/>
  <c r="AI432" i="51"/>
  <c r="AK432" i="51" s="1"/>
  <c r="AI430" i="51"/>
  <c r="AK430" i="51" s="1"/>
  <c r="AI428" i="51"/>
  <c r="AK428" i="51" s="1"/>
  <c r="AI426" i="51"/>
  <c r="AK426" i="51" s="1"/>
  <c r="AI424" i="51"/>
  <c r="AK424" i="51" s="1"/>
  <c r="AI422" i="51"/>
  <c r="AK422" i="51" s="1"/>
  <c r="AI420" i="51"/>
  <c r="AK420" i="51" s="1"/>
  <c r="AI418" i="51"/>
  <c r="AK418" i="51" s="1"/>
  <c r="AI416" i="51"/>
  <c r="AK416" i="51" s="1"/>
  <c r="AI414" i="51"/>
  <c r="AK414" i="51" s="1"/>
  <c r="AI412" i="51"/>
  <c r="AK412" i="51" s="1"/>
  <c r="AI410" i="51"/>
  <c r="AK410" i="51" s="1"/>
  <c r="AI408" i="51"/>
  <c r="AK408" i="51" s="1"/>
  <c r="AI406" i="51"/>
  <c r="AK406" i="51" s="1"/>
  <c r="AI404" i="51"/>
  <c r="AK404" i="51" s="1"/>
  <c r="AI402" i="51"/>
  <c r="AK402" i="51" s="1"/>
  <c r="AI400" i="51"/>
  <c r="AK400" i="51" s="1"/>
  <c r="AI398" i="51"/>
  <c r="AK398" i="51" s="1"/>
  <c r="AI396" i="51"/>
  <c r="AK396" i="51" s="1"/>
  <c r="AI394" i="51"/>
  <c r="AK394" i="51" s="1"/>
  <c r="AI392" i="51"/>
  <c r="AK392" i="51" s="1"/>
  <c r="AI390" i="51"/>
  <c r="AK390" i="51" s="1"/>
  <c r="AI388" i="51"/>
  <c r="AK388" i="51" s="1"/>
  <c r="AI386" i="51"/>
  <c r="AK386" i="51" s="1"/>
  <c r="AI384" i="51"/>
  <c r="AK384" i="51" s="1"/>
  <c r="AI382" i="51"/>
  <c r="AK382" i="51" s="1"/>
  <c r="AI380" i="51"/>
  <c r="AK380" i="51" s="1"/>
  <c r="AI378" i="51"/>
  <c r="AK378" i="51" s="1"/>
  <c r="AI376" i="51"/>
  <c r="AK376" i="51" s="1"/>
  <c r="AI374" i="51"/>
  <c r="AK374" i="51" s="1"/>
  <c r="AI372" i="51"/>
  <c r="AK372" i="51" s="1"/>
  <c r="AI370" i="51"/>
  <c r="AK370" i="51" s="1"/>
  <c r="AI368" i="51"/>
  <c r="AK368" i="51" s="1"/>
  <c r="AI366" i="51"/>
  <c r="AK366" i="51" s="1"/>
  <c r="AI364" i="51"/>
  <c r="AK364" i="51" s="1"/>
  <c r="AI362" i="51"/>
  <c r="AK362" i="51" s="1"/>
  <c r="AI360" i="51"/>
  <c r="AK360" i="51" s="1"/>
  <c r="AI358" i="51"/>
  <c r="AK358" i="51" s="1"/>
  <c r="AI356" i="51"/>
  <c r="AK356" i="51" s="1"/>
  <c r="AI354" i="51"/>
  <c r="AK354" i="51" s="1"/>
  <c r="AI352" i="51"/>
  <c r="AK352" i="51" s="1"/>
  <c r="AI350" i="51"/>
  <c r="AK350" i="51" s="1"/>
  <c r="AI348" i="51"/>
  <c r="AK348" i="51" s="1"/>
  <c r="AI346" i="51"/>
  <c r="AK346" i="51" s="1"/>
  <c r="AI344" i="51"/>
  <c r="AK344" i="51" s="1"/>
  <c r="AI342" i="51"/>
  <c r="AK342" i="51" s="1"/>
  <c r="AH339" i="51"/>
  <c r="AH335" i="51"/>
  <c r="AH331" i="51"/>
  <c r="AH327" i="51"/>
  <c r="AH323" i="51"/>
  <c r="AH319" i="51"/>
  <c r="AH315" i="51"/>
  <c r="AH311" i="51"/>
  <c r="AH307" i="51"/>
  <c r="AH303" i="51"/>
  <c r="AL299" i="51"/>
  <c r="AL297" i="51"/>
  <c r="AL296" i="51"/>
  <c r="AH291" i="51"/>
  <c r="AI290" i="51"/>
  <c r="AK290" i="51" s="1"/>
  <c r="AL288" i="51"/>
  <c r="AH283" i="51"/>
  <c r="AI282" i="51"/>
  <c r="AK282" i="51" s="1"/>
  <c r="AL280" i="51"/>
  <c r="AH275" i="51"/>
  <c r="AI274" i="51"/>
  <c r="AK274" i="51" s="1"/>
  <c r="AL272" i="51"/>
  <c r="AH267" i="51"/>
  <c r="AI266" i="51"/>
  <c r="AK266" i="51" s="1"/>
  <c r="AL264" i="51"/>
  <c r="AH258" i="51"/>
  <c r="AI257" i="51"/>
  <c r="AK257" i="51" s="1"/>
  <c r="AL255" i="51"/>
  <c r="AH250" i="51"/>
  <c r="AI249" i="51"/>
  <c r="AK249" i="51" s="1"/>
  <c r="AL247" i="51"/>
  <c r="AH240" i="51"/>
  <c r="AI239" i="51"/>
  <c r="AK239" i="51" s="1"/>
  <c r="AL237" i="51"/>
  <c r="AH232" i="51"/>
  <c r="AI231" i="51"/>
  <c r="AK231" i="51" s="1"/>
  <c r="AL229" i="51"/>
  <c r="AH224" i="51"/>
  <c r="AI223" i="51"/>
  <c r="AK223" i="51" s="1"/>
  <c r="AL221" i="51"/>
  <c r="AH216" i="51"/>
  <c r="AI215" i="51"/>
  <c r="AK215" i="51" s="1"/>
  <c r="AL213" i="51"/>
  <c r="AH208" i="51"/>
  <c r="AI207" i="51"/>
  <c r="AK207" i="51" s="1"/>
  <c r="AL205" i="51"/>
  <c r="AH199" i="51"/>
  <c r="AI198" i="51"/>
  <c r="AK198" i="51" s="1"/>
  <c r="AL196" i="51"/>
  <c r="AH191" i="51"/>
  <c r="AI190" i="51"/>
  <c r="AK190" i="51" s="1"/>
  <c r="AL188" i="51"/>
  <c r="AH183" i="51"/>
  <c r="AI182" i="51"/>
  <c r="AK182" i="51" s="1"/>
  <c r="AL538" i="51"/>
  <c r="AH440" i="51"/>
  <c r="AH438" i="51"/>
  <c r="AH436" i="51"/>
  <c r="AH434" i="51"/>
  <c r="AH432" i="51"/>
  <c r="AH430" i="51"/>
  <c r="AH428" i="51"/>
  <c r="AH426" i="51"/>
  <c r="AH424" i="51"/>
  <c r="AH422" i="51"/>
  <c r="AH420" i="51"/>
  <c r="AH418" i="51"/>
  <c r="AH416" i="51"/>
  <c r="AH414" i="51"/>
  <c r="AH412" i="51"/>
  <c r="AH410" i="51"/>
  <c r="AH408" i="51"/>
  <c r="AH406" i="51"/>
  <c r="AH404" i="51"/>
  <c r="AH402" i="51"/>
  <c r="AH400" i="51"/>
  <c r="AH398" i="51"/>
  <c r="AH396" i="51"/>
  <c r="AH394" i="51"/>
  <c r="AH392" i="51"/>
  <c r="AH390" i="51"/>
  <c r="AH388" i="51"/>
  <c r="AH386" i="51"/>
  <c r="AH384" i="51"/>
  <c r="AH382" i="51"/>
  <c r="AH380" i="51"/>
  <c r="AH378" i="51"/>
  <c r="AH376" i="51"/>
  <c r="AH374" i="51"/>
  <c r="AH372" i="51"/>
  <c r="AH370" i="51"/>
  <c r="AH368" i="51"/>
  <c r="AH366" i="51"/>
  <c r="AH364" i="51"/>
  <c r="AH362" i="51"/>
  <c r="AH360" i="51"/>
  <c r="AH358" i="51"/>
  <c r="AH356" i="51"/>
  <c r="AH354" i="51"/>
  <c r="AH352" i="51"/>
  <c r="AH350" i="51"/>
  <c r="AH348" i="51"/>
  <c r="AH346" i="51"/>
  <c r="AH344" i="51"/>
  <c r="AH342" i="51"/>
  <c r="AI340" i="51"/>
  <c r="AK340" i="51" s="1"/>
  <c r="AI336" i="51"/>
  <c r="AK336" i="51" s="1"/>
  <c r="AI332" i="51"/>
  <c r="AK332" i="51" s="1"/>
  <c r="AI328" i="51"/>
  <c r="AK328" i="51" s="1"/>
  <c r="AI324" i="51"/>
  <c r="AK324" i="51" s="1"/>
  <c r="AI320" i="51"/>
  <c r="AK320" i="51" s="1"/>
  <c r="AI316" i="51"/>
  <c r="AK316" i="51" s="1"/>
  <c r="AI312" i="51"/>
  <c r="AK312" i="51" s="1"/>
  <c r="AI308" i="51"/>
  <c r="AK308" i="51" s="1"/>
  <c r="AI304" i="51"/>
  <c r="AK304" i="51" s="1"/>
  <c r="AL300" i="51"/>
  <c r="AL295" i="51"/>
  <c r="AH290" i="51"/>
  <c r="AI289" i="51"/>
  <c r="AK289" i="51" s="1"/>
  <c r="AL287" i="51"/>
  <c r="AH282" i="51"/>
  <c r="AI281" i="51"/>
  <c r="AK281" i="51" s="1"/>
  <c r="AL279" i="51"/>
  <c r="AH274" i="51"/>
  <c r="AI273" i="51"/>
  <c r="AK273" i="51" s="1"/>
  <c r="AL271" i="51"/>
  <c r="AH266" i="51"/>
  <c r="AI265" i="51"/>
  <c r="AK265" i="51" s="1"/>
  <c r="AL263" i="51"/>
  <c r="AH257" i="51"/>
  <c r="AI256" i="51"/>
  <c r="AK256" i="51" s="1"/>
  <c r="AL254" i="51"/>
  <c r="AH249" i="51"/>
  <c r="AI248" i="51"/>
  <c r="AK248" i="51" s="1"/>
  <c r="AL246" i="51"/>
  <c r="AL245" i="51"/>
  <c r="AH239" i="51"/>
  <c r="AI238" i="51"/>
  <c r="AK238" i="51" s="1"/>
  <c r="AL236" i="51"/>
  <c r="AH231" i="51"/>
  <c r="AI230" i="51"/>
  <c r="AK230" i="51" s="1"/>
  <c r="AL228" i="51"/>
  <c r="AH223" i="51"/>
  <c r="AI222" i="51"/>
  <c r="AK222" i="51" s="1"/>
  <c r="AL220" i="51"/>
  <c r="AH215" i="51"/>
  <c r="AI214" i="51"/>
  <c r="AK214" i="51" s="1"/>
  <c r="AL212" i="51"/>
  <c r="AH207" i="51"/>
  <c r="AI206" i="51"/>
  <c r="AK206" i="51" s="1"/>
  <c r="AL204" i="51"/>
  <c r="AH198" i="51"/>
  <c r="AI197" i="51"/>
  <c r="AK197" i="51" s="1"/>
  <c r="AI524" i="51"/>
  <c r="AK524" i="51" s="1"/>
  <c r="AH340" i="51"/>
  <c r="AH336" i="51"/>
  <c r="AH332" i="51"/>
  <c r="AH328" i="51"/>
  <c r="AH324" i="51"/>
  <c r="AH320" i="51"/>
  <c r="AH316" i="51"/>
  <c r="AH312" i="51"/>
  <c r="AH308" i="51"/>
  <c r="AH304" i="51"/>
  <c r="AL301" i="51"/>
  <c r="AH297" i="51"/>
  <c r="AI296" i="51"/>
  <c r="AK296" i="51" s="1"/>
  <c r="AL294" i="51"/>
  <c r="AH289" i="51"/>
  <c r="AI288" i="51"/>
  <c r="AK288" i="51" s="1"/>
  <c r="AL286" i="51"/>
  <c r="AH281" i="51"/>
  <c r="AI280" i="51"/>
  <c r="AK280" i="51" s="1"/>
  <c r="AL278" i="51"/>
  <c r="AH273" i="51"/>
  <c r="AI272" i="51"/>
  <c r="AK272" i="51" s="1"/>
  <c r="AL270" i="51"/>
  <c r="AH265" i="51"/>
  <c r="AI264" i="51"/>
  <c r="AK264" i="51" s="1"/>
  <c r="AL262" i="51"/>
  <c r="AH256" i="51"/>
  <c r="AI255" i="51"/>
  <c r="AK255" i="51" s="1"/>
  <c r="AL253" i="51"/>
  <c r="AH248" i="51"/>
  <c r="AI247" i="51"/>
  <c r="AK247" i="51" s="1"/>
  <c r="AL244" i="51"/>
  <c r="AL243" i="51"/>
  <c r="AH238" i="51"/>
  <c r="AI237" i="51"/>
  <c r="AK237" i="51" s="1"/>
  <c r="AL235" i="51"/>
  <c r="AH230" i="51"/>
  <c r="AI229" i="51"/>
  <c r="AK229" i="51" s="1"/>
  <c r="AL227" i="51"/>
  <c r="AH222" i="51"/>
  <c r="AI221" i="51"/>
  <c r="AK221" i="51" s="1"/>
  <c r="AL219" i="51"/>
  <c r="AH214" i="51"/>
  <c r="AI213" i="51"/>
  <c r="AK213" i="51" s="1"/>
  <c r="AL211" i="51"/>
  <c r="AH206" i="51"/>
  <c r="AI205" i="51"/>
  <c r="AK205" i="51" s="1"/>
  <c r="AL203" i="51"/>
  <c r="AH197" i="51"/>
  <c r="AI196" i="51"/>
  <c r="AK196" i="51" s="1"/>
  <c r="AL194" i="51"/>
  <c r="AH189" i="51"/>
  <c r="AI188" i="51"/>
  <c r="AK188" i="51" s="1"/>
  <c r="AI337" i="51"/>
  <c r="AK337" i="51" s="1"/>
  <c r="AI333" i="51"/>
  <c r="AK333" i="51" s="1"/>
  <c r="AI329" i="51"/>
  <c r="AK329" i="51" s="1"/>
  <c r="AI325" i="51"/>
  <c r="AK325" i="51" s="1"/>
  <c r="AI321" i="51"/>
  <c r="AK321" i="51" s="1"/>
  <c r="AI317" i="51"/>
  <c r="AK317" i="51" s="1"/>
  <c r="AI313" i="51"/>
  <c r="AK313" i="51" s="1"/>
  <c r="AI309" i="51"/>
  <c r="AK309" i="51" s="1"/>
  <c r="AI305" i="51"/>
  <c r="AK305" i="51" s="1"/>
  <c r="AH296" i="51"/>
  <c r="AI295" i="51"/>
  <c r="AK295" i="51" s="1"/>
  <c r="AL293" i="51"/>
  <c r="AH288" i="51"/>
  <c r="AI287" i="51"/>
  <c r="AK287" i="51" s="1"/>
  <c r="AL285" i="51"/>
  <c r="AH280" i="51"/>
  <c r="AI279" i="51"/>
  <c r="AK279" i="51" s="1"/>
  <c r="AL277" i="51"/>
  <c r="AH272" i="51"/>
  <c r="AI271" i="51"/>
  <c r="AK271" i="51" s="1"/>
  <c r="AL269" i="51"/>
  <c r="AH264" i="51"/>
  <c r="AI263" i="51"/>
  <c r="AK263" i="51" s="1"/>
  <c r="AL261" i="51"/>
  <c r="AH255" i="51"/>
  <c r="AI254" i="51"/>
  <c r="AK254" i="51" s="1"/>
  <c r="AL252" i="51"/>
  <c r="AH247" i="51"/>
  <c r="AI246" i="51"/>
  <c r="AK246" i="51" s="1"/>
  <c r="AI245" i="51"/>
  <c r="AK245" i="51" s="1"/>
  <c r="AL242" i="51"/>
  <c r="AH237" i="51"/>
  <c r="AI236" i="51"/>
  <c r="AK236" i="51" s="1"/>
  <c r="AL234" i="51"/>
  <c r="AH229" i="51"/>
  <c r="AI228" i="51"/>
  <c r="AK228" i="51" s="1"/>
  <c r="AL226" i="51"/>
  <c r="AH221" i="51"/>
  <c r="AI220" i="51"/>
  <c r="AK220" i="51" s="1"/>
  <c r="AL218" i="51"/>
  <c r="AH213" i="51"/>
  <c r="AI212" i="51"/>
  <c r="AK212" i="51" s="1"/>
  <c r="AL210" i="51"/>
  <c r="AH205" i="51"/>
  <c r="AI204" i="51"/>
  <c r="AK204" i="51" s="1"/>
  <c r="AL202" i="51"/>
  <c r="AL201" i="51"/>
  <c r="AH196" i="51"/>
  <c r="AI195" i="51"/>
  <c r="AK195" i="51" s="1"/>
  <c r="AL193" i="51"/>
  <c r="AI433" i="51"/>
  <c r="AK433" i="51" s="1"/>
  <c r="AI425" i="51"/>
  <c r="AK425" i="51" s="1"/>
  <c r="AI417" i="51"/>
  <c r="AK417" i="51" s="1"/>
  <c r="AI409" i="51"/>
  <c r="AK409" i="51" s="1"/>
  <c r="AI401" i="51"/>
  <c r="AK401" i="51" s="1"/>
  <c r="AI393" i="51"/>
  <c r="AK393" i="51" s="1"/>
  <c r="AI385" i="51"/>
  <c r="AK385" i="51" s="1"/>
  <c r="AI377" i="51"/>
  <c r="AK377" i="51" s="1"/>
  <c r="AI369" i="51"/>
  <c r="AK369" i="51" s="1"/>
  <c r="AI361" i="51"/>
  <c r="AK361" i="51" s="1"/>
  <c r="AI353" i="51"/>
  <c r="AK353" i="51" s="1"/>
  <c r="AI345" i="51"/>
  <c r="AK345" i="51" s="1"/>
  <c r="AH333" i="51"/>
  <c r="AH317" i="51"/>
  <c r="AI301" i="51"/>
  <c r="AK301" i="51" s="1"/>
  <c r="AH295" i="51"/>
  <c r="AI278" i="51"/>
  <c r="AK278" i="51" s="1"/>
  <c r="AL276" i="51"/>
  <c r="AH263" i="51"/>
  <c r="AL259" i="51"/>
  <c r="AH246" i="51"/>
  <c r="AI244" i="51"/>
  <c r="AK244" i="51" s="1"/>
  <c r="AI227" i="51"/>
  <c r="AK227" i="51" s="1"/>
  <c r="AL225" i="51"/>
  <c r="AH212" i="51"/>
  <c r="AL186" i="51"/>
  <c r="AI183" i="51"/>
  <c r="AK183" i="51" s="1"/>
  <c r="AH177" i="51"/>
  <c r="AI176" i="51"/>
  <c r="AK176" i="51" s="1"/>
  <c r="AL174" i="51"/>
  <c r="AH169" i="51"/>
  <c r="AI168" i="51"/>
  <c r="AK168" i="51" s="1"/>
  <c r="AL165" i="51"/>
  <c r="AH160" i="51"/>
  <c r="AI159" i="51"/>
  <c r="AK159" i="51" s="1"/>
  <c r="AL157" i="51"/>
  <c r="AH152" i="51"/>
  <c r="AI151" i="51"/>
  <c r="AK151" i="51" s="1"/>
  <c r="AL149" i="51"/>
  <c r="AH144" i="51"/>
  <c r="AI143" i="51"/>
  <c r="AK143" i="51" s="1"/>
  <c r="AL141" i="51"/>
  <c r="AH136" i="51"/>
  <c r="AI135" i="51"/>
  <c r="AK135" i="51" s="1"/>
  <c r="AL133" i="51"/>
  <c r="AH128" i="51"/>
  <c r="AI127" i="51"/>
  <c r="AK127" i="51" s="1"/>
  <c r="AL125" i="51"/>
  <c r="AH120" i="51"/>
  <c r="AI119" i="51"/>
  <c r="AK119" i="51" s="1"/>
  <c r="AL117" i="51"/>
  <c r="AH112" i="51"/>
  <c r="AI111" i="51"/>
  <c r="AK111" i="51" s="1"/>
  <c r="AL109" i="51"/>
  <c r="AH104" i="51"/>
  <c r="AI103" i="51"/>
  <c r="AK103" i="51" s="1"/>
  <c r="AL101" i="51"/>
  <c r="AH95" i="51"/>
  <c r="AI94" i="51"/>
  <c r="AK94" i="51" s="1"/>
  <c r="AL92" i="51"/>
  <c r="AH87" i="51"/>
  <c r="AI86" i="51"/>
  <c r="AK86" i="51" s="1"/>
  <c r="AL84" i="51"/>
  <c r="AH78" i="51"/>
  <c r="AI77" i="51"/>
  <c r="AK77" i="51" s="1"/>
  <c r="AL75" i="51"/>
  <c r="AH70" i="51"/>
  <c r="AI69" i="51"/>
  <c r="AK69" i="51" s="1"/>
  <c r="AL67" i="51"/>
  <c r="AH433" i="51"/>
  <c r="AH425" i="51"/>
  <c r="AH417" i="51"/>
  <c r="AH409" i="51"/>
  <c r="AH401" i="51"/>
  <c r="AH393" i="51"/>
  <c r="AH385" i="51"/>
  <c r="AH377" i="51"/>
  <c r="AH369" i="51"/>
  <c r="AH361" i="51"/>
  <c r="AH353" i="51"/>
  <c r="AH345" i="51"/>
  <c r="AI338" i="51"/>
  <c r="AK338" i="51" s="1"/>
  <c r="AI322" i="51"/>
  <c r="AK322" i="51" s="1"/>
  <c r="AI306" i="51"/>
  <c r="AK306" i="51" s="1"/>
  <c r="AI293" i="51"/>
  <c r="AK293" i="51" s="1"/>
  <c r="AL291" i="51"/>
  <c r="AH278" i="51"/>
  <c r="AI261" i="51"/>
  <c r="AK261" i="51" s="1"/>
  <c r="AH244" i="51"/>
  <c r="AI242" i="51"/>
  <c r="AK242" i="51" s="1"/>
  <c r="AL240" i="51"/>
  <c r="AH227" i="51"/>
  <c r="AI210" i="51"/>
  <c r="AK210" i="51" s="1"/>
  <c r="AL208" i="51"/>
  <c r="AI193" i="51"/>
  <c r="AK193" i="51" s="1"/>
  <c r="AH176" i="51"/>
  <c r="AI175" i="51"/>
  <c r="AK175" i="51" s="1"/>
  <c r="AL173" i="51"/>
  <c r="AH168" i="51"/>
  <c r="AI167" i="51"/>
  <c r="AK167" i="51" s="1"/>
  <c r="AI166" i="51"/>
  <c r="AK166" i="51" s="1"/>
  <c r="AL164" i="51"/>
  <c r="AH159" i="51"/>
  <c r="AI158" i="51"/>
  <c r="AK158" i="51" s="1"/>
  <c r="AL156" i="51"/>
  <c r="AH151" i="51"/>
  <c r="AI150" i="51"/>
  <c r="AK150" i="51" s="1"/>
  <c r="AL148" i="51"/>
  <c r="AH143" i="51"/>
  <c r="AI142" i="51"/>
  <c r="AK142" i="51" s="1"/>
  <c r="AL140" i="51"/>
  <c r="AH135" i="51"/>
  <c r="AI134" i="51"/>
  <c r="AK134" i="51" s="1"/>
  <c r="AL132" i="51"/>
  <c r="AH127" i="51"/>
  <c r="AI126" i="51"/>
  <c r="AK126" i="51" s="1"/>
  <c r="AL124" i="51"/>
  <c r="AH119" i="51"/>
  <c r="AI118" i="51"/>
  <c r="AK118" i="51" s="1"/>
  <c r="AL116" i="51"/>
  <c r="AH111" i="51"/>
  <c r="AI110" i="51"/>
  <c r="AK110" i="51" s="1"/>
  <c r="AL108" i="51"/>
  <c r="AH103" i="51"/>
  <c r="AI102" i="51"/>
  <c r="AK102" i="51" s="1"/>
  <c r="AL100" i="51"/>
  <c r="AH94" i="51"/>
  <c r="AI93" i="51"/>
  <c r="AK93" i="51" s="1"/>
  <c r="AL91" i="51"/>
  <c r="AH86" i="51"/>
  <c r="AI85" i="51"/>
  <c r="AK85" i="51" s="1"/>
  <c r="AL83" i="51"/>
  <c r="AH77" i="51"/>
  <c r="AI76" i="51"/>
  <c r="AK76" i="51" s="1"/>
  <c r="AL74" i="51"/>
  <c r="AH69" i="51"/>
  <c r="AI68" i="51"/>
  <c r="AK68" i="51" s="1"/>
  <c r="AL66" i="51"/>
  <c r="AI453" i="51"/>
  <c r="AK453" i="51" s="1"/>
  <c r="AI439" i="51"/>
  <c r="AK439" i="51" s="1"/>
  <c r="AI431" i="51"/>
  <c r="AK431" i="51" s="1"/>
  <c r="AI423" i="51"/>
  <c r="AK423" i="51" s="1"/>
  <c r="AI415" i="51"/>
  <c r="AK415" i="51" s="1"/>
  <c r="AI407" i="51"/>
  <c r="AK407" i="51" s="1"/>
  <c r="AI399" i="51"/>
  <c r="AK399" i="51" s="1"/>
  <c r="AI391" i="51"/>
  <c r="AK391" i="51" s="1"/>
  <c r="AI383" i="51"/>
  <c r="AK383" i="51" s="1"/>
  <c r="AI375" i="51"/>
  <c r="AK375" i="51" s="1"/>
  <c r="AI367" i="51"/>
  <c r="AK367" i="51" s="1"/>
  <c r="AI359" i="51"/>
  <c r="AK359" i="51" s="1"/>
  <c r="AI351" i="51"/>
  <c r="AK351" i="51" s="1"/>
  <c r="AI343" i="51"/>
  <c r="AK343" i="51" s="1"/>
  <c r="AH337" i="51"/>
  <c r="AH321" i="51"/>
  <c r="AH305" i="51"/>
  <c r="AH287" i="51"/>
  <c r="AI270" i="51"/>
  <c r="AK270" i="51" s="1"/>
  <c r="AL268" i="51"/>
  <c r="AI253" i="51"/>
  <c r="AK253" i="51" s="1"/>
  <c r="AL251" i="51"/>
  <c r="AH236" i="51"/>
  <c r="AI219" i="51"/>
  <c r="AK219" i="51" s="1"/>
  <c r="AL217" i="51"/>
  <c r="AH204" i="51"/>
  <c r="AL200" i="51"/>
  <c r="AI194" i="51"/>
  <c r="AK194" i="51" s="1"/>
  <c r="AH188" i="51"/>
  <c r="AI186" i="51"/>
  <c r="AK186" i="51" s="1"/>
  <c r="AL184" i="51"/>
  <c r="AL181" i="51"/>
  <c r="AH175" i="51"/>
  <c r="AI174" i="51"/>
  <c r="AK174" i="51" s="1"/>
  <c r="AL172" i="51"/>
  <c r="AH167" i="51"/>
  <c r="AH166" i="51"/>
  <c r="AI165" i="51"/>
  <c r="AK165" i="51" s="1"/>
  <c r="AL163" i="51"/>
  <c r="AH158" i="51"/>
  <c r="AI157" i="51"/>
  <c r="AK157" i="51" s="1"/>
  <c r="AL155" i="51"/>
  <c r="AH150" i="51"/>
  <c r="AI149" i="51"/>
  <c r="AK149" i="51" s="1"/>
  <c r="AL147" i="51"/>
  <c r="AH142" i="51"/>
  <c r="AI141" i="51"/>
  <c r="AK141" i="51" s="1"/>
  <c r="AL139" i="51"/>
  <c r="AH134" i="51"/>
  <c r="AI133" i="51"/>
  <c r="AK133" i="51" s="1"/>
  <c r="AL131" i="51"/>
  <c r="AH126" i="51"/>
  <c r="AI125" i="51"/>
  <c r="AK125" i="51" s="1"/>
  <c r="AL123" i="51"/>
  <c r="AH118" i="51"/>
  <c r="AI117" i="51"/>
  <c r="AK117" i="51" s="1"/>
  <c r="AL115" i="51"/>
  <c r="AH110" i="51"/>
  <c r="AI109" i="51"/>
  <c r="AK109" i="51" s="1"/>
  <c r="AL107" i="51"/>
  <c r="AH102" i="51"/>
  <c r="AI101" i="51"/>
  <c r="AK101" i="51" s="1"/>
  <c r="AH439" i="51"/>
  <c r="AH431" i="51"/>
  <c r="AH423" i="51"/>
  <c r="AH415" i="51"/>
  <c r="AH407" i="51"/>
  <c r="AH399" i="51"/>
  <c r="AH391" i="51"/>
  <c r="AH383" i="51"/>
  <c r="AH375" i="51"/>
  <c r="AH367" i="51"/>
  <c r="AH359" i="51"/>
  <c r="AH351" i="51"/>
  <c r="AH343" i="51"/>
  <c r="AI326" i="51"/>
  <c r="AK326" i="51" s="1"/>
  <c r="AI310" i="51"/>
  <c r="AK310" i="51" s="1"/>
  <c r="AI285" i="51"/>
  <c r="AK285" i="51" s="1"/>
  <c r="AL283" i="51"/>
  <c r="AH270" i="51"/>
  <c r="AH253" i="51"/>
  <c r="AI234" i="51"/>
  <c r="AK234" i="51" s="1"/>
  <c r="AL232" i="51"/>
  <c r="AH219" i="51"/>
  <c r="AI202" i="51"/>
  <c r="AK202" i="51" s="1"/>
  <c r="AL195" i="51"/>
  <c r="AH194" i="51"/>
  <c r="AL187" i="51"/>
  <c r="AH186" i="51"/>
  <c r="AL180" i="51"/>
  <c r="AL179" i="51"/>
  <c r="AH174" i="51"/>
  <c r="AI173" i="51"/>
  <c r="AK173" i="51" s="1"/>
  <c r="AL171" i="51"/>
  <c r="AH165" i="51"/>
  <c r="AI164" i="51"/>
  <c r="AK164" i="51" s="1"/>
  <c r="AL162" i="51"/>
  <c r="AH157" i="51"/>
  <c r="AI156" i="51"/>
  <c r="AK156" i="51" s="1"/>
  <c r="AL154" i="51"/>
  <c r="AH149" i="51"/>
  <c r="AI148" i="51"/>
  <c r="AK148" i="51" s="1"/>
  <c r="AL146" i="51"/>
  <c r="AH141" i="51"/>
  <c r="AI140" i="51"/>
  <c r="AK140" i="51" s="1"/>
  <c r="AL138" i="51"/>
  <c r="AH133" i="51"/>
  <c r="AI132" i="51"/>
  <c r="AK132" i="51" s="1"/>
  <c r="AL130" i="51"/>
  <c r="AH125" i="51"/>
  <c r="AI124" i="51"/>
  <c r="AK124" i="51" s="1"/>
  <c r="AL122" i="51"/>
  <c r="AH117" i="51"/>
  <c r="AI116" i="51"/>
  <c r="AK116" i="51" s="1"/>
  <c r="AL114" i="51"/>
  <c r="AH109" i="51"/>
  <c r="AI108" i="51"/>
  <c r="AK108" i="51" s="1"/>
  <c r="AL106" i="51"/>
  <c r="AH101" i="51"/>
  <c r="AI100" i="51"/>
  <c r="AK100" i="51" s="1"/>
  <c r="AL97" i="51"/>
  <c r="AH92" i="51"/>
  <c r="AI91" i="51"/>
  <c r="AK91" i="51" s="1"/>
  <c r="AL89" i="51"/>
  <c r="AH84" i="51"/>
  <c r="AI83" i="51"/>
  <c r="AK83" i="51" s="1"/>
  <c r="AL81" i="51"/>
  <c r="AH75" i="51"/>
  <c r="AI74" i="51"/>
  <c r="AK74" i="51" s="1"/>
  <c r="AL72" i="51"/>
  <c r="AH67" i="51"/>
  <c r="AI66" i="51"/>
  <c r="AK66" i="51" s="1"/>
  <c r="AI437" i="51"/>
  <c r="AK437" i="51" s="1"/>
  <c r="AI429" i="51"/>
  <c r="AK429" i="51" s="1"/>
  <c r="AI421" i="51"/>
  <c r="AK421" i="51" s="1"/>
  <c r="AI413" i="51"/>
  <c r="AK413" i="51" s="1"/>
  <c r="AI405" i="51"/>
  <c r="AK405" i="51" s="1"/>
  <c r="AI397" i="51"/>
  <c r="AK397" i="51" s="1"/>
  <c r="AI389" i="51"/>
  <c r="AK389" i="51" s="1"/>
  <c r="AI381" i="51"/>
  <c r="AK381" i="51" s="1"/>
  <c r="AI373" i="51"/>
  <c r="AK373" i="51" s="1"/>
  <c r="AI365" i="51"/>
  <c r="AK365" i="51" s="1"/>
  <c r="AI357" i="51"/>
  <c r="AK357" i="51" s="1"/>
  <c r="AI349" i="51"/>
  <c r="AK349" i="51" s="1"/>
  <c r="AI341" i="51"/>
  <c r="AK341" i="51" s="1"/>
  <c r="AH325" i="51"/>
  <c r="AH309" i="51"/>
  <c r="AI294" i="51"/>
  <c r="AK294" i="51" s="1"/>
  <c r="AL292" i="51"/>
  <c r="AH279" i="51"/>
  <c r="AI262" i="51"/>
  <c r="AK262" i="51" s="1"/>
  <c r="AL260" i="51"/>
  <c r="AH245" i="51"/>
  <c r="AI243" i="51"/>
  <c r="AK243" i="51" s="1"/>
  <c r="AL241" i="51"/>
  <c r="AH228" i="51"/>
  <c r="AI211" i="51"/>
  <c r="AK211" i="51" s="1"/>
  <c r="AL209" i="51"/>
  <c r="AH195" i="51"/>
  <c r="AH184" i="51"/>
  <c r="AI181" i="51"/>
  <c r="AK181" i="51" s="1"/>
  <c r="AL178" i="51"/>
  <c r="AH173" i="51"/>
  <c r="AI172" i="51"/>
  <c r="AK172" i="51" s="1"/>
  <c r="AL170" i="51"/>
  <c r="AH164" i="51"/>
  <c r="AI163" i="51"/>
  <c r="AK163" i="51" s="1"/>
  <c r="AL161" i="51"/>
  <c r="AH156" i="51"/>
  <c r="AI155" i="51"/>
  <c r="AK155" i="51" s="1"/>
  <c r="AL153" i="51"/>
  <c r="AH148" i="51"/>
  <c r="AI147" i="51"/>
  <c r="AK147" i="51" s="1"/>
  <c r="AL145" i="51"/>
  <c r="AH140" i="51"/>
  <c r="AI139" i="51"/>
  <c r="AK139" i="51" s="1"/>
  <c r="AL137" i="51"/>
  <c r="AH132" i="51"/>
  <c r="AI131" i="51"/>
  <c r="AK131" i="51" s="1"/>
  <c r="AL129" i="51"/>
  <c r="AH124" i="51"/>
  <c r="AI123" i="51"/>
  <c r="AK123" i="51" s="1"/>
  <c r="AH437" i="51"/>
  <c r="AH429" i="51"/>
  <c r="AH421" i="51"/>
  <c r="AH413" i="51"/>
  <c r="AH405" i="51"/>
  <c r="AH397" i="51"/>
  <c r="AH389" i="51"/>
  <c r="AH381" i="51"/>
  <c r="AH373" i="51"/>
  <c r="AH365" i="51"/>
  <c r="AH357" i="51"/>
  <c r="AH349" i="51"/>
  <c r="AH341" i="51"/>
  <c r="AI330" i="51"/>
  <c r="AK330" i="51" s="1"/>
  <c r="AI314" i="51"/>
  <c r="AK314" i="51" s="1"/>
  <c r="AH294" i="51"/>
  <c r="AI277" i="51"/>
  <c r="AK277" i="51" s="1"/>
  <c r="AL275" i="51"/>
  <c r="AH262" i="51"/>
  <c r="AL258" i="51"/>
  <c r="AH243" i="51"/>
  <c r="AI226" i="51"/>
  <c r="AK226" i="51" s="1"/>
  <c r="AL224" i="51"/>
  <c r="AH211" i="51"/>
  <c r="AL191" i="51"/>
  <c r="AH190" i="51"/>
  <c r="AI187" i="51"/>
  <c r="AK187" i="51" s="1"/>
  <c r="AL185" i="51"/>
  <c r="AH182" i="51"/>
  <c r="AH181" i="51"/>
  <c r="AI180" i="51"/>
  <c r="AK180" i="51" s="1"/>
  <c r="AI179" i="51"/>
  <c r="AK179" i="51" s="1"/>
  <c r="AL177" i="51"/>
  <c r="AH172" i="51"/>
  <c r="AI171" i="51"/>
  <c r="AK171" i="51" s="1"/>
  <c r="AL169" i="51"/>
  <c r="AH163" i="51"/>
  <c r="AI162" i="51"/>
  <c r="AK162" i="51" s="1"/>
  <c r="AL160" i="51"/>
  <c r="AH155" i="51"/>
  <c r="AI154" i="51"/>
  <c r="AK154" i="51" s="1"/>
  <c r="AL152" i="51"/>
  <c r="AH147" i="51"/>
  <c r="AI146" i="51"/>
  <c r="AK146" i="51" s="1"/>
  <c r="AL144" i="51"/>
  <c r="AH139" i="51"/>
  <c r="AI138" i="51"/>
  <c r="AK138" i="51" s="1"/>
  <c r="AL136" i="51"/>
  <c r="AH131" i="51"/>
  <c r="AI130" i="51"/>
  <c r="AK130" i="51" s="1"/>
  <c r="AL128" i="51"/>
  <c r="AH123" i="51"/>
  <c r="AI122" i="51"/>
  <c r="AK122" i="51" s="1"/>
  <c r="AI435" i="51"/>
  <c r="AK435" i="51" s="1"/>
  <c r="AI427" i="51"/>
  <c r="AK427" i="51" s="1"/>
  <c r="AI419" i="51"/>
  <c r="AK419" i="51" s="1"/>
  <c r="AI411" i="51"/>
  <c r="AK411" i="51" s="1"/>
  <c r="AI403" i="51"/>
  <c r="AK403" i="51" s="1"/>
  <c r="AI395" i="51"/>
  <c r="AK395" i="51" s="1"/>
  <c r="AI387" i="51"/>
  <c r="AK387" i="51" s="1"/>
  <c r="AI379" i="51"/>
  <c r="AK379" i="51" s="1"/>
  <c r="AI371" i="51"/>
  <c r="AK371" i="51" s="1"/>
  <c r="AI363" i="51"/>
  <c r="AK363" i="51" s="1"/>
  <c r="AI355" i="51"/>
  <c r="AK355" i="51" s="1"/>
  <c r="AI347" i="51"/>
  <c r="AK347" i="51" s="1"/>
  <c r="AH329" i="51"/>
  <c r="AH313" i="51"/>
  <c r="AI286" i="51"/>
  <c r="AK286" i="51" s="1"/>
  <c r="AL284" i="51"/>
  <c r="AH271" i="51"/>
  <c r="AH254" i="51"/>
  <c r="AI235" i="51"/>
  <c r="AK235" i="51" s="1"/>
  <c r="AL233" i="51"/>
  <c r="AH220" i="51"/>
  <c r="AI203" i="51"/>
  <c r="AK203" i="51" s="1"/>
  <c r="AL192" i="51"/>
  <c r="AL189" i="51"/>
  <c r="AH187" i="51"/>
  <c r="AH180" i="51"/>
  <c r="AH179" i="51"/>
  <c r="AI178" i="51"/>
  <c r="AK178" i="51" s="1"/>
  <c r="AL176" i="51"/>
  <c r="AH171" i="51"/>
  <c r="AI170" i="51"/>
  <c r="AK170" i="51" s="1"/>
  <c r="AL168" i="51"/>
  <c r="AH162" i="51"/>
  <c r="AI161" i="51"/>
  <c r="AK161" i="51" s="1"/>
  <c r="AL159" i="51"/>
  <c r="AH154" i="51"/>
  <c r="AI153" i="51"/>
  <c r="AK153" i="51" s="1"/>
  <c r="AL151" i="51"/>
  <c r="AH146" i="51"/>
  <c r="AI145" i="51"/>
  <c r="AK145" i="51" s="1"/>
  <c r="AL143" i="51"/>
  <c r="AH138" i="51"/>
  <c r="AI137" i="51"/>
  <c r="AK137" i="51" s="1"/>
  <c r="AL135" i="51"/>
  <c r="AH130" i="51"/>
  <c r="AI129" i="51"/>
  <c r="AK129" i="51" s="1"/>
  <c r="AL127" i="51"/>
  <c r="AH122" i="51"/>
  <c r="AI121" i="51"/>
  <c r="AK121" i="51" s="1"/>
  <c r="AL119" i="51"/>
  <c r="AH114" i="51"/>
  <c r="AI113" i="51"/>
  <c r="AK113" i="51" s="1"/>
  <c r="AL111" i="51"/>
  <c r="AH106" i="51"/>
  <c r="AI105" i="51"/>
  <c r="AK105" i="51" s="1"/>
  <c r="AL103" i="51"/>
  <c r="AH97" i="51"/>
  <c r="AI96" i="51"/>
  <c r="AK96" i="51" s="1"/>
  <c r="AL94" i="51"/>
  <c r="AH89" i="51"/>
  <c r="AI88" i="51"/>
  <c r="AK88" i="51" s="1"/>
  <c r="AL86" i="51"/>
  <c r="AH81" i="51"/>
  <c r="AI80" i="51"/>
  <c r="AK80" i="51" s="1"/>
  <c r="AI79" i="51"/>
  <c r="AK79" i="51" s="1"/>
  <c r="AL77" i="51"/>
  <c r="AH72" i="51"/>
  <c r="AI71" i="51"/>
  <c r="AK71" i="51" s="1"/>
  <c r="AL69" i="51"/>
  <c r="AH395" i="51"/>
  <c r="AI334" i="51"/>
  <c r="AK334" i="51" s="1"/>
  <c r="AL250" i="51"/>
  <c r="AH235" i="51"/>
  <c r="AI177" i="51"/>
  <c r="AK177" i="51" s="1"/>
  <c r="AL158" i="51"/>
  <c r="AI128" i="51"/>
  <c r="AK128" i="51" s="1"/>
  <c r="AH121" i="51"/>
  <c r="AL112" i="51"/>
  <c r="AI107" i="51"/>
  <c r="AK107" i="51" s="1"/>
  <c r="AL102" i="51"/>
  <c r="AH93" i="51"/>
  <c r="AI92" i="51"/>
  <c r="AK92" i="51" s="1"/>
  <c r="AL90" i="51"/>
  <c r="AH76" i="51"/>
  <c r="AI75" i="51"/>
  <c r="AK75" i="51" s="1"/>
  <c r="AL73" i="51"/>
  <c r="AI60" i="51"/>
  <c r="AK60" i="51" s="1"/>
  <c r="AH59" i="51"/>
  <c r="AH387" i="51"/>
  <c r="AI218" i="51"/>
  <c r="AK218" i="51" s="1"/>
  <c r="AH203" i="51"/>
  <c r="AI185" i="51"/>
  <c r="AK185" i="51" s="1"/>
  <c r="AI169" i="51"/>
  <c r="AK169" i="51" s="1"/>
  <c r="AL150" i="51"/>
  <c r="AL113" i="51"/>
  <c r="AI112" i="51"/>
  <c r="AK112" i="51" s="1"/>
  <c r="AH107" i="51"/>
  <c r="AH91" i="51"/>
  <c r="AI90" i="51"/>
  <c r="AK90" i="51" s="1"/>
  <c r="AL88" i="51"/>
  <c r="AH74" i="51"/>
  <c r="AI73" i="51"/>
  <c r="AK73" i="51" s="1"/>
  <c r="AL71" i="51"/>
  <c r="AL65" i="51"/>
  <c r="AL64" i="51"/>
  <c r="AI61" i="51"/>
  <c r="AK61" i="51" s="1"/>
  <c r="AH60" i="51"/>
  <c r="AL57" i="51"/>
  <c r="AH379" i="51"/>
  <c r="AL216" i="51"/>
  <c r="AI201" i="51"/>
  <c r="AK201" i="51" s="1"/>
  <c r="AH161" i="51"/>
  <c r="AL142" i="51"/>
  <c r="AL118" i="51"/>
  <c r="AH108" i="51"/>
  <c r="AH90" i="51"/>
  <c r="AI89" i="51"/>
  <c r="AK89" i="51" s="1"/>
  <c r="AL87" i="51"/>
  <c r="AH73" i="51"/>
  <c r="AI72" i="51"/>
  <c r="AK72" i="51" s="1"/>
  <c r="AL70" i="51"/>
  <c r="AI65" i="51"/>
  <c r="AK65" i="51" s="1"/>
  <c r="AL63" i="51"/>
  <c r="AH61" i="51"/>
  <c r="AH435" i="51"/>
  <c r="AH371" i="51"/>
  <c r="AI318" i="51"/>
  <c r="AK318" i="51" s="1"/>
  <c r="AL199" i="51"/>
  <c r="AI189" i="51"/>
  <c r="AK189" i="51" s="1"/>
  <c r="AH153" i="51"/>
  <c r="AL134" i="51"/>
  <c r="AH113" i="51"/>
  <c r="AL104" i="51"/>
  <c r="AH88" i="51"/>
  <c r="AI87" i="51"/>
  <c r="AK87" i="51" s="1"/>
  <c r="AL85" i="51"/>
  <c r="AH71" i="51"/>
  <c r="AI70" i="51"/>
  <c r="AK70" i="51" s="1"/>
  <c r="AL68" i="51"/>
  <c r="AH65" i="51"/>
  <c r="AI64" i="51"/>
  <c r="AK64" i="51" s="1"/>
  <c r="AL62" i="51"/>
  <c r="AH427" i="51"/>
  <c r="AH363" i="51"/>
  <c r="AL183" i="51"/>
  <c r="AL175" i="51"/>
  <c r="AI160" i="51"/>
  <c r="AK160" i="51" s="1"/>
  <c r="AH145" i="51"/>
  <c r="AL126" i="51"/>
  <c r="AI114" i="51"/>
  <c r="AK114" i="51" s="1"/>
  <c r="AL105" i="51"/>
  <c r="AI104" i="51"/>
  <c r="AK104" i="51" s="1"/>
  <c r="AL99" i="51"/>
  <c r="AL98" i="51"/>
  <c r="AH85" i="51"/>
  <c r="AI84" i="51"/>
  <c r="AK84" i="51" s="1"/>
  <c r="AL82" i="51"/>
  <c r="AH68" i="51"/>
  <c r="AI67" i="51"/>
  <c r="AK67" i="51" s="1"/>
  <c r="AH64" i="51"/>
  <c r="AI63" i="51"/>
  <c r="AK63" i="51" s="1"/>
  <c r="AL58" i="51"/>
  <c r="AH57" i="51"/>
  <c r="AI52" i="51"/>
  <c r="AK52" i="51" s="1"/>
  <c r="AL50" i="51"/>
  <c r="AH419" i="51"/>
  <c r="AH355" i="51"/>
  <c r="AH286" i="51"/>
  <c r="AL167" i="51"/>
  <c r="AI152" i="51"/>
  <c r="AK152" i="51" s="1"/>
  <c r="AH137" i="51"/>
  <c r="AL120" i="51"/>
  <c r="AI115" i="51"/>
  <c r="AK115" i="51" s="1"/>
  <c r="AL110" i="51"/>
  <c r="AH100" i="51"/>
  <c r="AI99" i="51"/>
  <c r="AK99" i="51" s="1"/>
  <c r="AI98" i="51"/>
  <c r="AK98" i="51" s="1"/>
  <c r="AL96" i="51"/>
  <c r="AH83" i="51"/>
  <c r="AI82" i="51"/>
  <c r="AK82" i="51" s="1"/>
  <c r="AL80" i="51"/>
  <c r="AL79" i="51"/>
  <c r="AH66" i="51"/>
  <c r="AH63" i="51"/>
  <c r="AI62" i="51"/>
  <c r="AK62" i="51" s="1"/>
  <c r="AL59" i="51"/>
  <c r="AH411" i="51"/>
  <c r="AH347" i="51"/>
  <c r="AI302" i="51"/>
  <c r="AK302" i="51" s="1"/>
  <c r="AI269" i="51"/>
  <c r="AK269" i="51" s="1"/>
  <c r="AH178" i="51"/>
  <c r="AI144" i="51"/>
  <c r="AK144" i="51" s="1"/>
  <c r="AH129" i="51"/>
  <c r="AI120" i="51"/>
  <c r="AK120" i="51" s="1"/>
  <c r="AH115" i="51"/>
  <c r="AH105" i="51"/>
  <c r="AH99" i="51"/>
  <c r="AH98" i="51"/>
  <c r="AI97" i="51"/>
  <c r="AK97" i="51" s="1"/>
  <c r="AL95" i="51"/>
  <c r="AH82" i="51"/>
  <c r="AI81" i="51"/>
  <c r="AK81" i="51" s="1"/>
  <c r="AL78" i="51"/>
  <c r="AH62" i="51"/>
  <c r="AL60" i="51"/>
  <c r="AH403" i="51"/>
  <c r="AL267" i="51"/>
  <c r="AI252" i="51"/>
  <c r="AK252" i="51" s="1"/>
  <c r="AH170" i="51"/>
  <c r="AL166" i="51"/>
  <c r="AI136" i="51"/>
  <c r="AK136" i="51" s="1"/>
  <c r="AL121" i="51"/>
  <c r="AH116" i="51"/>
  <c r="AI106" i="51"/>
  <c r="AK106" i="51" s="1"/>
  <c r="AH96" i="51"/>
  <c r="AI95" i="51"/>
  <c r="AK95" i="51" s="1"/>
  <c r="AL93" i="51"/>
  <c r="AH80" i="51"/>
  <c r="AH79" i="51"/>
  <c r="AI78" i="51"/>
  <c r="AK78" i="51" s="1"/>
  <c r="AL76" i="51"/>
  <c r="AL23" i="51"/>
  <c r="AL36" i="51"/>
  <c r="AL48" i="51"/>
  <c r="AF60" i="51"/>
  <c r="AG61" i="51"/>
  <c r="AM61" i="51" s="1"/>
  <c r="AL6" i="51"/>
  <c r="AL8" i="51"/>
  <c r="AL9" i="51"/>
  <c r="AL31" i="51"/>
  <c r="B2" i="51"/>
  <c r="J2" i="51"/>
  <c r="BA2" i="51"/>
  <c r="K3" i="51"/>
  <c r="M4" i="51"/>
  <c r="AH4" i="51"/>
  <c r="G5" i="51"/>
  <c r="AL5" i="51"/>
  <c r="H6" i="51"/>
  <c r="J7" i="51"/>
  <c r="H8" i="51"/>
  <c r="H9" i="51"/>
  <c r="J10" i="51"/>
  <c r="G11" i="51"/>
  <c r="AL11" i="51"/>
  <c r="F12" i="51"/>
  <c r="G13" i="51"/>
  <c r="AL13" i="51"/>
  <c r="C14" i="51"/>
  <c r="M14" i="51"/>
  <c r="AH14" i="51"/>
  <c r="E15" i="51"/>
  <c r="O15" i="51"/>
  <c r="AI15" i="51"/>
  <c r="AK15" i="51" s="1"/>
  <c r="F16" i="51"/>
  <c r="C17" i="51"/>
  <c r="M17" i="51"/>
  <c r="AH17" i="51"/>
  <c r="E18" i="51"/>
  <c r="O18" i="51"/>
  <c r="AI18" i="51"/>
  <c r="AK18" i="51" s="1"/>
  <c r="G19" i="51"/>
  <c r="AL19" i="51"/>
  <c r="K20" i="51"/>
  <c r="AF20" i="51"/>
  <c r="C21" i="51"/>
  <c r="M21" i="51"/>
  <c r="AH21" i="51"/>
  <c r="G22" i="51"/>
  <c r="AL22" i="51"/>
  <c r="H23" i="51"/>
  <c r="J24" i="51"/>
  <c r="K25" i="51"/>
  <c r="AF25" i="51"/>
  <c r="L26" i="51"/>
  <c r="AG26" i="51"/>
  <c r="AM26" i="51" s="1"/>
  <c r="C27" i="51"/>
  <c r="M27" i="51"/>
  <c r="AH27" i="51"/>
  <c r="E28" i="51"/>
  <c r="O28" i="51"/>
  <c r="AI28" i="51"/>
  <c r="AK28" i="51" s="1"/>
  <c r="F29" i="51"/>
  <c r="G30" i="51"/>
  <c r="AL30" i="51"/>
  <c r="H31" i="51"/>
  <c r="J32" i="51"/>
  <c r="K33" i="51"/>
  <c r="AF33" i="51"/>
  <c r="L34" i="51"/>
  <c r="AG34" i="51"/>
  <c r="AM34" i="51" s="1"/>
  <c r="F35" i="51"/>
  <c r="AL35" i="51"/>
  <c r="H36" i="51"/>
  <c r="G37" i="51"/>
  <c r="AL37" i="51"/>
  <c r="K38" i="51"/>
  <c r="AF38" i="51"/>
  <c r="L39" i="51"/>
  <c r="AG39" i="51"/>
  <c r="AM39" i="51" s="1"/>
  <c r="C40" i="51"/>
  <c r="M40" i="51"/>
  <c r="AH40" i="51"/>
  <c r="L41" i="51"/>
  <c r="AG41" i="51"/>
  <c r="AM41" i="51" s="1"/>
  <c r="K42" i="51"/>
  <c r="AF42" i="51"/>
  <c r="L43" i="51"/>
  <c r="AG43" i="51"/>
  <c r="AM43" i="51" s="1"/>
  <c r="F44" i="51"/>
  <c r="G45" i="51"/>
  <c r="AL45" i="51"/>
  <c r="K46" i="51"/>
  <c r="AF46" i="51"/>
  <c r="J47" i="51"/>
  <c r="AG47" i="51"/>
  <c r="AM47" i="51" s="1"/>
  <c r="E48" i="51"/>
  <c r="M49" i="51"/>
  <c r="AL49" i="51"/>
  <c r="J50" i="51"/>
  <c r="AG50" i="51"/>
  <c r="AM50" i="51" s="1"/>
  <c r="G51" i="51"/>
  <c r="F52" i="51"/>
  <c r="C53" i="51"/>
  <c r="O53" i="51"/>
  <c r="AL53" i="51"/>
  <c r="K54" i="51"/>
  <c r="AH54" i="51"/>
  <c r="F55" i="51"/>
  <c r="M56" i="51"/>
  <c r="O57" i="51"/>
  <c r="E58" i="51"/>
  <c r="E59" i="51"/>
  <c r="AI59" i="51"/>
  <c r="AK59" i="51" s="1"/>
  <c r="AL61" i="51"/>
  <c r="AH15" i="51"/>
  <c r="AI29" i="51"/>
  <c r="AK29" i="51" s="1"/>
  <c r="AH3" i="51"/>
  <c r="AI4" i="51"/>
  <c r="AK4" i="51" s="1"/>
  <c r="J8" i="51"/>
  <c r="J9" i="51"/>
  <c r="K10" i="51"/>
  <c r="H11" i="51"/>
  <c r="G12" i="51"/>
  <c r="AL12" i="51"/>
  <c r="H13" i="51"/>
  <c r="E14" i="51"/>
  <c r="AI14" i="51"/>
  <c r="AK14" i="51" s="1"/>
  <c r="F15" i="51"/>
  <c r="G16" i="51"/>
  <c r="AL16" i="51"/>
  <c r="E17" i="51"/>
  <c r="O17" i="51"/>
  <c r="AI17" i="51"/>
  <c r="AK17" i="51" s="1"/>
  <c r="F18" i="51"/>
  <c r="H19" i="51"/>
  <c r="L20" i="51"/>
  <c r="AG20" i="51"/>
  <c r="AM20" i="51" s="1"/>
  <c r="E21" i="51"/>
  <c r="O21" i="51"/>
  <c r="AI21" i="51"/>
  <c r="AK21" i="51" s="1"/>
  <c r="H22" i="51"/>
  <c r="J23" i="51"/>
  <c r="K24" i="51"/>
  <c r="AF24" i="51"/>
  <c r="L25" i="51"/>
  <c r="AG25" i="51"/>
  <c r="AM25" i="51" s="1"/>
  <c r="C26" i="51"/>
  <c r="M26" i="51"/>
  <c r="AH26" i="51"/>
  <c r="E27" i="51"/>
  <c r="O27" i="51"/>
  <c r="AI27" i="51"/>
  <c r="AK27" i="51" s="1"/>
  <c r="F28" i="51"/>
  <c r="G29" i="51"/>
  <c r="AL29" i="51"/>
  <c r="H30" i="51"/>
  <c r="J31" i="51"/>
  <c r="K32" i="51"/>
  <c r="AF32" i="51"/>
  <c r="L33" i="51"/>
  <c r="AG33" i="51"/>
  <c r="AM33" i="51" s="1"/>
  <c r="C34" i="51"/>
  <c r="M34" i="51"/>
  <c r="AH34" i="51"/>
  <c r="G35" i="51"/>
  <c r="J36" i="51"/>
  <c r="H37" i="51"/>
  <c r="L38" i="51"/>
  <c r="AG38" i="51"/>
  <c r="AM38" i="51" s="1"/>
  <c r="C39" i="51"/>
  <c r="M39" i="51"/>
  <c r="AH39" i="51"/>
  <c r="E40" i="51"/>
  <c r="O40" i="51"/>
  <c r="AI40" i="51"/>
  <c r="AK40" i="51" s="1"/>
  <c r="C41" i="51"/>
  <c r="M41" i="51"/>
  <c r="AH41" i="51"/>
  <c r="L42" i="51"/>
  <c r="AG42" i="51"/>
  <c r="AM42" i="51" s="1"/>
  <c r="C43" i="51"/>
  <c r="M43" i="51"/>
  <c r="AH43" i="51"/>
  <c r="G44" i="51"/>
  <c r="AL44" i="51"/>
  <c r="H45" i="51"/>
  <c r="L46" i="51"/>
  <c r="AG46" i="51"/>
  <c r="AM46" i="51" s="1"/>
  <c r="K47" i="51"/>
  <c r="AH47" i="51"/>
  <c r="F48" i="51"/>
  <c r="C49" i="51"/>
  <c r="O49" i="51"/>
  <c r="K50" i="51"/>
  <c r="AH50" i="51"/>
  <c r="H51" i="51"/>
  <c r="AG51" i="51"/>
  <c r="AM51" i="51" s="1"/>
  <c r="G52" i="51"/>
  <c r="E53" i="51"/>
  <c r="L54" i="51"/>
  <c r="AI54" i="51"/>
  <c r="AK54" i="51" s="1"/>
  <c r="G55" i="51"/>
  <c r="C56" i="51"/>
  <c r="O56" i="51"/>
  <c r="F58" i="51"/>
  <c r="F59" i="51"/>
  <c r="AH28" i="51"/>
  <c r="AI44" i="51"/>
  <c r="AK44" i="51" s="1"/>
  <c r="AI49" i="51"/>
  <c r="AK49" i="51" s="1"/>
  <c r="J790" i="51"/>
  <c r="H789" i="51"/>
  <c r="H788" i="51"/>
  <c r="H787" i="51"/>
  <c r="H786" i="51"/>
  <c r="H785" i="51"/>
  <c r="H784" i="51"/>
  <c r="H783" i="51"/>
  <c r="H782" i="51"/>
  <c r="H781" i="51"/>
  <c r="H780" i="51"/>
  <c r="H779" i="51"/>
  <c r="H778" i="51"/>
  <c r="H777" i="51"/>
  <c r="H776" i="51"/>
  <c r="H775" i="51"/>
  <c r="H774" i="51"/>
  <c r="H773" i="51"/>
  <c r="H772" i="51"/>
  <c r="H771" i="51"/>
  <c r="H770" i="51"/>
  <c r="H769" i="51"/>
  <c r="H768" i="51"/>
  <c r="H767" i="51"/>
  <c r="H766" i="51"/>
  <c r="H765" i="51"/>
  <c r="H764" i="51"/>
  <c r="H763" i="51"/>
  <c r="H762" i="51"/>
  <c r="H761" i="51"/>
  <c r="H760" i="51"/>
  <c r="H759" i="51"/>
  <c r="H758" i="51"/>
  <c r="H757" i="51"/>
  <c r="H756" i="51"/>
  <c r="H755" i="51"/>
  <c r="H754" i="51"/>
  <c r="H753" i="51"/>
  <c r="H752" i="51"/>
  <c r="H751" i="51"/>
  <c r="H750" i="51"/>
  <c r="H749" i="51"/>
  <c r="K790" i="51"/>
  <c r="F789" i="51"/>
  <c r="L787" i="51"/>
  <c r="J786" i="51"/>
  <c r="F785" i="51"/>
  <c r="L783" i="51"/>
  <c r="J782" i="51"/>
  <c r="F781" i="51"/>
  <c r="L779" i="51"/>
  <c r="J778" i="51"/>
  <c r="F777" i="51"/>
  <c r="L775" i="51"/>
  <c r="J774" i="51"/>
  <c r="F773" i="51"/>
  <c r="L771" i="51"/>
  <c r="J770" i="51"/>
  <c r="F769" i="51"/>
  <c r="L767" i="51"/>
  <c r="J766" i="51"/>
  <c r="F765" i="51"/>
  <c r="L763" i="51"/>
  <c r="J762" i="51"/>
  <c r="F761" i="51"/>
  <c r="L759" i="51"/>
  <c r="J758" i="51"/>
  <c r="F757" i="51"/>
  <c r="L755" i="51"/>
  <c r="J754" i="51"/>
  <c r="F753" i="51"/>
  <c r="L751" i="51"/>
  <c r="J750" i="51"/>
  <c r="F749" i="51"/>
  <c r="E748" i="51"/>
  <c r="E747" i="51"/>
  <c r="E746" i="51"/>
  <c r="E745" i="51"/>
  <c r="E744" i="51"/>
  <c r="H790" i="51"/>
  <c r="E789" i="51"/>
  <c r="M788" i="51"/>
  <c r="K787" i="51"/>
  <c r="G786" i="51"/>
  <c r="E785" i="51"/>
  <c r="M784" i="51"/>
  <c r="K783" i="51"/>
  <c r="G782" i="51"/>
  <c r="E781" i="51"/>
  <c r="G790" i="51"/>
  <c r="L788" i="51"/>
  <c r="J787" i="51"/>
  <c r="F786" i="51"/>
  <c r="L784" i="51"/>
  <c r="J783" i="51"/>
  <c r="F782" i="51"/>
  <c r="L780" i="51"/>
  <c r="J779" i="51"/>
  <c r="F778" i="51"/>
  <c r="L776" i="51"/>
  <c r="J775" i="51"/>
  <c r="F774" i="51"/>
  <c r="L772" i="51"/>
  <c r="J771" i="51"/>
  <c r="F770" i="51"/>
  <c r="L768" i="51"/>
  <c r="J767" i="51"/>
  <c r="F766" i="51"/>
  <c r="L764" i="51"/>
  <c r="J763" i="51"/>
  <c r="F762" i="51"/>
  <c r="L760" i="51"/>
  <c r="J759" i="51"/>
  <c r="F758" i="51"/>
  <c r="L756" i="51"/>
  <c r="J755" i="51"/>
  <c r="F754" i="51"/>
  <c r="L752" i="51"/>
  <c r="J751" i="51"/>
  <c r="F750" i="51"/>
  <c r="L748" i="51"/>
  <c r="L747" i="51"/>
  <c r="L746" i="51"/>
  <c r="L745" i="51"/>
  <c r="L744" i="51"/>
  <c r="L743" i="51"/>
  <c r="L742" i="51"/>
  <c r="L741" i="51"/>
  <c r="L740" i="51"/>
  <c r="L739" i="51"/>
  <c r="L738" i="51"/>
  <c r="L737" i="51"/>
  <c r="L736" i="51"/>
  <c r="L735" i="51"/>
  <c r="L734" i="51"/>
  <c r="L733" i="51"/>
  <c r="L732" i="51"/>
  <c r="L731" i="51"/>
  <c r="L730" i="51"/>
  <c r="L729" i="51"/>
  <c r="L728" i="51"/>
  <c r="L727" i="51"/>
  <c r="L726" i="51"/>
  <c r="L725" i="51"/>
  <c r="L724" i="51"/>
  <c r="L723" i="51"/>
  <c r="L722" i="51"/>
  <c r="L721" i="51"/>
  <c r="L720" i="51"/>
  <c r="L719" i="51"/>
  <c r="L718" i="51"/>
  <c r="L717" i="51"/>
  <c r="L716" i="51"/>
  <c r="F790" i="51"/>
  <c r="K788" i="51"/>
  <c r="E790" i="51"/>
  <c r="L789" i="51"/>
  <c r="J788" i="51"/>
  <c r="F787" i="51"/>
  <c r="L785" i="51"/>
  <c r="J784" i="51"/>
  <c r="F783" i="51"/>
  <c r="L781" i="51"/>
  <c r="J780" i="51"/>
  <c r="F779" i="51"/>
  <c r="L777" i="51"/>
  <c r="J776" i="51"/>
  <c r="F775" i="51"/>
  <c r="L773" i="51"/>
  <c r="J772" i="51"/>
  <c r="F771" i="51"/>
  <c r="L769" i="51"/>
  <c r="J768" i="51"/>
  <c r="F767" i="51"/>
  <c r="L765" i="51"/>
  <c r="J764" i="51"/>
  <c r="F763" i="51"/>
  <c r="L761" i="51"/>
  <c r="J760" i="51"/>
  <c r="F759" i="51"/>
  <c r="L757" i="51"/>
  <c r="J756" i="51"/>
  <c r="F755" i="51"/>
  <c r="L753" i="51"/>
  <c r="J752" i="51"/>
  <c r="F751" i="51"/>
  <c r="L749" i="51"/>
  <c r="J748" i="51"/>
  <c r="K789" i="51"/>
  <c r="G788" i="51"/>
  <c r="E787" i="51"/>
  <c r="M786" i="51"/>
  <c r="K785" i="51"/>
  <c r="G784" i="51"/>
  <c r="E783" i="51"/>
  <c r="M782" i="51"/>
  <c r="K781" i="51"/>
  <c r="G780" i="51"/>
  <c r="E779" i="51"/>
  <c r="M778" i="51"/>
  <c r="K777" i="51"/>
  <c r="G776" i="51"/>
  <c r="E775" i="51"/>
  <c r="M774" i="51"/>
  <c r="K773" i="51"/>
  <c r="G772" i="51"/>
  <c r="M790" i="51"/>
  <c r="J789" i="51"/>
  <c r="F788" i="51"/>
  <c r="L786" i="51"/>
  <c r="J785" i="51"/>
  <c r="F784" i="51"/>
  <c r="L782" i="51"/>
  <c r="J781" i="51"/>
  <c r="F780" i="51"/>
  <c r="L778" i="51"/>
  <c r="J777" i="51"/>
  <c r="F776" i="51"/>
  <c r="L774" i="51"/>
  <c r="J773" i="51"/>
  <c r="F772" i="51"/>
  <c r="L770" i="51"/>
  <c r="J769" i="51"/>
  <c r="F768" i="51"/>
  <c r="L766" i="51"/>
  <c r="J765" i="51"/>
  <c r="F764" i="51"/>
  <c r="L762" i="51"/>
  <c r="J761" i="51"/>
  <c r="F760" i="51"/>
  <c r="L758" i="51"/>
  <c r="J757" i="51"/>
  <c r="F756" i="51"/>
  <c r="L754" i="51"/>
  <c r="J753" i="51"/>
  <c r="F752" i="51"/>
  <c r="L790" i="51"/>
  <c r="K784" i="51"/>
  <c r="E782" i="51"/>
  <c r="E780" i="51"/>
  <c r="K786" i="51"/>
  <c r="E784" i="51"/>
  <c r="K778" i="51"/>
  <c r="K775" i="51"/>
  <c r="K772" i="51"/>
  <c r="M767" i="51"/>
  <c r="K766" i="51"/>
  <c r="G765" i="51"/>
  <c r="E764" i="51"/>
  <c r="M759" i="51"/>
  <c r="K758" i="51"/>
  <c r="G757" i="51"/>
  <c r="E756" i="51"/>
  <c r="M751" i="51"/>
  <c r="L750" i="51"/>
  <c r="M749" i="51"/>
  <c r="F747" i="51"/>
  <c r="K746" i="51"/>
  <c r="F745" i="51"/>
  <c r="K744" i="51"/>
  <c r="F743" i="51"/>
  <c r="K741" i="51"/>
  <c r="H740" i="51"/>
  <c r="F739" i="51"/>
  <c r="K737" i="51"/>
  <c r="H736" i="51"/>
  <c r="F735" i="51"/>
  <c r="K733" i="51"/>
  <c r="H732" i="51"/>
  <c r="F731" i="51"/>
  <c r="K729" i="51"/>
  <c r="H728" i="51"/>
  <c r="F727" i="51"/>
  <c r="K725" i="51"/>
  <c r="H724" i="51"/>
  <c r="F723" i="51"/>
  <c r="K721" i="51"/>
  <c r="H720" i="51"/>
  <c r="F719" i="51"/>
  <c r="K717" i="51"/>
  <c r="G789" i="51"/>
  <c r="E786" i="51"/>
  <c r="M781" i="51"/>
  <c r="G778" i="51"/>
  <c r="G775" i="51"/>
  <c r="E772" i="51"/>
  <c r="M768" i="51"/>
  <c r="K767" i="51"/>
  <c r="G766" i="51"/>
  <c r="E765" i="51"/>
  <c r="M760" i="51"/>
  <c r="K759" i="51"/>
  <c r="G758" i="51"/>
  <c r="E757" i="51"/>
  <c r="M752" i="51"/>
  <c r="K751" i="51"/>
  <c r="K750" i="51"/>
  <c r="K749" i="51"/>
  <c r="M748" i="51"/>
  <c r="J746" i="51"/>
  <c r="J744" i="51"/>
  <c r="E743" i="51"/>
  <c r="M742" i="51"/>
  <c r="J741" i="51"/>
  <c r="G740" i="51"/>
  <c r="E739" i="51"/>
  <c r="M738" i="51"/>
  <c r="J737" i="51"/>
  <c r="G736" i="51"/>
  <c r="E735" i="51"/>
  <c r="M734" i="51"/>
  <c r="J733" i="51"/>
  <c r="G732" i="51"/>
  <c r="E731" i="51"/>
  <c r="M730" i="51"/>
  <c r="J729" i="51"/>
  <c r="G728" i="51"/>
  <c r="E727" i="51"/>
  <c r="M726" i="51"/>
  <c r="J725" i="51"/>
  <c r="G724" i="51"/>
  <c r="E723" i="51"/>
  <c r="M722" i="51"/>
  <c r="J721" i="51"/>
  <c r="G720" i="51"/>
  <c r="E719" i="51"/>
  <c r="M718" i="51"/>
  <c r="J717" i="51"/>
  <c r="G716" i="51"/>
  <c r="F715" i="51"/>
  <c r="F714" i="51"/>
  <c r="E713" i="51"/>
  <c r="E712" i="51"/>
  <c r="E711" i="51"/>
  <c r="E710" i="51"/>
  <c r="M783" i="51"/>
  <c r="G781" i="51"/>
  <c r="M779" i="51"/>
  <c r="E778" i="51"/>
  <c r="M776" i="51"/>
  <c r="M773" i="51"/>
  <c r="M769" i="51"/>
  <c r="K768" i="51"/>
  <c r="G767" i="51"/>
  <c r="E766" i="51"/>
  <c r="M761" i="51"/>
  <c r="K760" i="51"/>
  <c r="G759" i="51"/>
  <c r="E758" i="51"/>
  <c r="M753" i="51"/>
  <c r="K752" i="51"/>
  <c r="G751" i="51"/>
  <c r="G750" i="51"/>
  <c r="J749" i="51"/>
  <c r="K748" i="51"/>
  <c r="H746" i="51"/>
  <c r="H744" i="51"/>
  <c r="K742" i="51"/>
  <c r="H741" i="51"/>
  <c r="F740" i="51"/>
  <c r="K738" i="51"/>
  <c r="H737" i="51"/>
  <c r="F736" i="51"/>
  <c r="K734" i="51"/>
  <c r="H733" i="51"/>
  <c r="F732" i="51"/>
  <c r="K730" i="51"/>
  <c r="H729" i="51"/>
  <c r="F728" i="51"/>
  <c r="K726" i="51"/>
  <c r="H725" i="51"/>
  <c r="F724" i="51"/>
  <c r="K722" i="51"/>
  <c r="H721" i="51"/>
  <c r="F720" i="51"/>
  <c r="K718" i="51"/>
  <c r="H717" i="51"/>
  <c r="E788" i="51"/>
  <c r="M785" i="51"/>
  <c r="G783" i="51"/>
  <c r="K779" i="51"/>
  <c r="M787" i="51"/>
  <c r="G785" i="51"/>
  <c r="G779" i="51"/>
  <c r="E776" i="51"/>
  <c r="E773" i="51"/>
  <c r="M771" i="51"/>
  <c r="K770" i="51"/>
  <c r="G769" i="51"/>
  <c r="E768" i="51"/>
  <c r="M763" i="51"/>
  <c r="K762" i="51"/>
  <c r="G761" i="51"/>
  <c r="E760" i="51"/>
  <c r="M755" i="51"/>
  <c r="K754" i="51"/>
  <c r="G753" i="51"/>
  <c r="E752" i="51"/>
  <c r="E749" i="51"/>
  <c r="G748" i="51"/>
  <c r="K747" i="51"/>
  <c r="F746" i="51"/>
  <c r="K745" i="51"/>
  <c r="F744" i="51"/>
  <c r="K743" i="51"/>
  <c r="H742" i="51"/>
  <c r="F741" i="51"/>
  <c r="K739" i="51"/>
  <c r="H738" i="51"/>
  <c r="F737" i="51"/>
  <c r="K735" i="51"/>
  <c r="H734" i="51"/>
  <c r="F733" i="51"/>
  <c r="K731" i="51"/>
  <c r="H730" i="51"/>
  <c r="F729" i="51"/>
  <c r="K727" i="51"/>
  <c r="H726" i="51"/>
  <c r="F725" i="51"/>
  <c r="K723" i="51"/>
  <c r="H722" i="51"/>
  <c r="F721" i="51"/>
  <c r="K719" i="51"/>
  <c r="H718" i="51"/>
  <c r="G787" i="51"/>
  <c r="M780" i="51"/>
  <c r="M777" i="51"/>
  <c r="K774" i="51"/>
  <c r="K771" i="51"/>
  <c r="G770" i="51"/>
  <c r="E769" i="51"/>
  <c r="M764" i="51"/>
  <c r="K776" i="51"/>
  <c r="M772" i="51"/>
  <c r="G763" i="51"/>
  <c r="K756" i="51"/>
  <c r="E754" i="51"/>
  <c r="H745" i="51"/>
  <c r="K740" i="51"/>
  <c r="H739" i="51"/>
  <c r="F738" i="51"/>
  <c r="K732" i="51"/>
  <c r="H731" i="51"/>
  <c r="F730" i="51"/>
  <c r="K724" i="51"/>
  <c r="H723" i="51"/>
  <c r="F722" i="51"/>
  <c r="J715" i="51"/>
  <c r="G714" i="51"/>
  <c r="K712" i="51"/>
  <c r="H711" i="51"/>
  <c r="F710" i="51"/>
  <c r="M709" i="51"/>
  <c r="L708" i="51"/>
  <c r="L707" i="51"/>
  <c r="L706" i="51"/>
  <c r="L705" i="51"/>
  <c r="L704" i="51"/>
  <c r="L703" i="51"/>
  <c r="L702" i="51"/>
  <c r="M765" i="51"/>
  <c r="E763" i="51"/>
  <c r="M758" i="51"/>
  <c r="G756" i="51"/>
  <c r="M746" i="51"/>
  <c r="G745" i="51"/>
  <c r="M741" i="51"/>
  <c r="J740" i="51"/>
  <c r="G739" i="51"/>
  <c r="E738" i="51"/>
  <c r="M733" i="51"/>
  <c r="J732" i="51"/>
  <c r="G731" i="51"/>
  <c r="E730" i="51"/>
  <c r="M725" i="51"/>
  <c r="J724" i="51"/>
  <c r="G723" i="51"/>
  <c r="E722" i="51"/>
  <c r="M717" i="51"/>
  <c r="M716" i="51"/>
  <c r="H715" i="51"/>
  <c r="E714" i="51"/>
  <c r="L713" i="51"/>
  <c r="J712" i="51"/>
  <c r="G711" i="51"/>
  <c r="L709" i="51"/>
  <c r="K708" i="51"/>
  <c r="K707" i="51"/>
  <c r="K706" i="51"/>
  <c r="K705" i="51"/>
  <c r="K704" i="51"/>
  <c r="K703" i="51"/>
  <c r="K702" i="51"/>
  <c r="K701" i="51"/>
  <c r="K700" i="51"/>
  <c r="K699" i="51"/>
  <c r="K698" i="51"/>
  <c r="K697" i="51"/>
  <c r="K696" i="51"/>
  <c r="K695" i="51"/>
  <c r="K694" i="51"/>
  <c r="K693" i="51"/>
  <c r="K692" i="51"/>
  <c r="K782" i="51"/>
  <c r="M775" i="51"/>
  <c r="G771" i="51"/>
  <c r="G768" i="51"/>
  <c r="K765" i="51"/>
  <c r="M762" i="51"/>
  <c r="G760" i="51"/>
  <c r="K753" i="51"/>
  <c r="E751" i="51"/>
  <c r="G749" i="51"/>
  <c r="M747" i="51"/>
  <c r="G746" i="51"/>
  <c r="M743" i="51"/>
  <c r="J742" i="51"/>
  <c r="G741" i="51"/>
  <c r="E740" i="51"/>
  <c r="M735" i="51"/>
  <c r="J734" i="51"/>
  <c r="G733" i="51"/>
  <c r="E732" i="51"/>
  <c r="M727" i="51"/>
  <c r="J726" i="51"/>
  <c r="G725" i="51"/>
  <c r="E724" i="51"/>
  <c r="M719" i="51"/>
  <c r="J718" i="51"/>
  <c r="G717" i="51"/>
  <c r="K716" i="51"/>
  <c r="G715" i="51"/>
  <c r="K713" i="51"/>
  <c r="H712" i="51"/>
  <c r="F711" i="51"/>
  <c r="M710" i="51"/>
  <c r="K709" i="51"/>
  <c r="J708" i="51"/>
  <c r="J707" i="51"/>
  <c r="J706" i="51"/>
  <c r="J705" i="51"/>
  <c r="J704" i="51"/>
  <c r="J703" i="51"/>
  <c r="J702" i="51"/>
  <c r="J701" i="51"/>
  <c r="J700" i="51"/>
  <c r="J699" i="51"/>
  <c r="J698" i="51"/>
  <c r="J697" i="51"/>
  <c r="J696" i="51"/>
  <c r="K780" i="51"/>
  <c r="E771" i="51"/>
  <c r="G762" i="51"/>
  <c r="K755" i="51"/>
  <c r="E753" i="51"/>
  <c r="J747" i="51"/>
  <c r="J743" i="51"/>
  <c r="G742" i="51"/>
  <c r="E741" i="51"/>
  <c r="M736" i="51"/>
  <c r="J735" i="51"/>
  <c r="G734" i="51"/>
  <c r="E733" i="51"/>
  <c r="M728" i="51"/>
  <c r="J727" i="51"/>
  <c r="G726" i="51"/>
  <c r="E725" i="51"/>
  <c r="M720" i="51"/>
  <c r="J719" i="51"/>
  <c r="G718" i="51"/>
  <c r="F717" i="51"/>
  <c r="J716" i="51"/>
  <c r="E715" i="51"/>
  <c r="M714" i="51"/>
  <c r="J713" i="51"/>
  <c r="G712" i="51"/>
  <c r="L710" i="51"/>
  <c r="J709" i="51"/>
  <c r="H708" i="51"/>
  <c r="H707" i="51"/>
  <c r="H706" i="51"/>
  <c r="H705" i="51"/>
  <c r="H704" i="51"/>
  <c r="H703" i="51"/>
  <c r="H702" i="51"/>
  <c r="H701" i="51"/>
  <c r="H700" i="51"/>
  <c r="H699" i="51"/>
  <c r="H698" i="51"/>
  <c r="H697" i="51"/>
  <c r="H696" i="51"/>
  <c r="H695" i="51"/>
  <c r="H694" i="51"/>
  <c r="H693" i="51"/>
  <c r="H692" i="51"/>
  <c r="G774" i="51"/>
  <c r="M770" i="51"/>
  <c r="K764" i="51"/>
  <c r="E762" i="51"/>
  <c r="M757" i="51"/>
  <c r="G755" i="51"/>
  <c r="H747" i="51"/>
  <c r="H743" i="51"/>
  <c r="F742" i="51"/>
  <c r="K736" i="51"/>
  <c r="H735" i="51"/>
  <c r="F734" i="51"/>
  <c r="K728" i="51"/>
  <c r="H727" i="51"/>
  <c r="F726" i="51"/>
  <c r="K720" i="51"/>
  <c r="H719" i="51"/>
  <c r="F718" i="51"/>
  <c r="E717" i="51"/>
  <c r="H716" i="51"/>
  <c r="L714" i="51"/>
  <c r="H713" i="51"/>
  <c r="F712" i="51"/>
  <c r="M711" i="51"/>
  <c r="K710" i="51"/>
  <c r="H709" i="51"/>
  <c r="G708" i="51"/>
  <c r="G707" i="51"/>
  <c r="G706" i="51"/>
  <c r="G705" i="51"/>
  <c r="G704" i="51"/>
  <c r="G703" i="51"/>
  <c r="G702" i="51"/>
  <c r="G701" i="51"/>
  <c r="G700" i="51"/>
  <c r="G699" i="51"/>
  <c r="G698" i="51"/>
  <c r="G697" i="51"/>
  <c r="G696" i="51"/>
  <c r="G695" i="51"/>
  <c r="G694" i="51"/>
  <c r="G693" i="51"/>
  <c r="E774" i="51"/>
  <c r="E770" i="51"/>
  <c r="E767" i="51"/>
  <c r="G764" i="51"/>
  <c r="K757" i="51"/>
  <c r="E755" i="51"/>
  <c r="M750" i="51"/>
  <c r="G747" i="51"/>
  <c r="M744" i="51"/>
  <c r="G743" i="51"/>
  <c r="E742" i="51"/>
  <c r="M737" i="51"/>
  <c r="J736" i="51"/>
  <c r="G735" i="51"/>
  <c r="E734" i="51"/>
  <c r="M729" i="51"/>
  <c r="J728" i="51"/>
  <c r="G727" i="51"/>
  <c r="E726" i="51"/>
  <c r="M721" i="51"/>
  <c r="J720" i="51"/>
  <c r="G719" i="51"/>
  <c r="E718" i="51"/>
  <c r="F716" i="51"/>
  <c r="M715" i="51"/>
  <c r="K714" i="51"/>
  <c r="G713" i="51"/>
  <c r="L711" i="51"/>
  <c r="J710" i="51"/>
  <c r="G709" i="51"/>
  <c r="F708" i="51"/>
  <c r="F707" i="51"/>
  <c r="F706" i="51"/>
  <c r="F705" i="51"/>
  <c r="F704" i="51"/>
  <c r="F703" i="51"/>
  <c r="F702" i="51"/>
  <c r="F701" i="51"/>
  <c r="F700" i="51"/>
  <c r="F699" i="51"/>
  <c r="F698" i="51"/>
  <c r="F697" i="51"/>
  <c r="F696" i="51"/>
  <c r="F695" i="51"/>
  <c r="F694" i="51"/>
  <c r="F693" i="51"/>
  <c r="G777" i="51"/>
  <c r="M754" i="51"/>
  <c r="G737" i="51"/>
  <c r="E728" i="51"/>
  <c r="M723" i="51"/>
  <c r="L715" i="51"/>
  <c r="F713" i="51"/>
  <c r="E701" i="51"/>
  <c r="M698" i="51"/>
  <c r="E697" i="51"/>
  <c r="L691" i="51"/>
  <c r="L690" i="51"/>
  <c r="L689" i="51"/>
  <c r="L688" i="51"/>
  <c r="L687" i="51"/>
  <c r="L686" i="51"/>
  <c r="L685" i="51"/>
  <c r="L684" i="51"/>
  <c r="L683" i="51"/>
  <c r="L682" i="51"/>
  <c r="L681" i="51"/>
  <c r="L680" i="51"/>
  <c r="L679" i="51"/>
  <c r="L678" i="51"/>
  <c r="L677" i="51"/>
  <c r="L676" i="51"/>
  <c r="L675" i="51"/>
  <c r="L674" i="51"/>
  <c r="L673" i="51"/>
  <c r="L672" i="51"/>
  <c r="K671" i="51"/>
  <c r="K670" i="51"/>
  <c r="K669" i="51"/>
  <c r="K668" i="51"/>
  <c r="K667" i="51"/>
  <c r="K666" i="51"/>
  <c r="K665" i="51"/>
  <c r="K664" i="51"/>
  <c r="K663" i="51"/>
  <c r="K662" i="51"/>
  <c r="K661" i="51"/>
  <c r="K660" i="51"/>
  <c r="K659" i="51"/>
  <c r="K658" i="51"/>
  <c r="K657" i="51"/>
  <c r="K656" i="51"/>
  <c r="K655" i="51"/>
  <c r="K654" i="51"/>
  <c r="K653" i="51"/>
  <c r="K652" i="51"/>
  <c r="E777" i="51"/>
  <c r="K763" i="51"/>
  <c r="G754" i="51"/>
  <c r="E737" i="51"/>
  <c r="M732" i="51"/>
  <c r="J723" i="51"/>
  <c r="K715" i="51"/>
  <c r="M706" i="51"/>
  <c r="M704" i="51"/>
  <c r="M702" i="51"/>
  <c r="L698" i="51"/>
  <c r="K691" i="51"/>
  <c r="K690" i="51"/>
  <c r="K689" i="51"/>
  <c r="K688" i="51"/>
  <c r="K687" i="51"/>
  <c r="K686" i="51"/>
  <c r="K685" i="51"/>
  <c r="K684" i="51"/>
  <c r="K683" i="51"/>
  <c r="K682" i="51"/>
  <c r="K681" i="51"/>
  <c r="K680" i="51"/>
  <c r="K679" i="51"/>
  <c r="K678" i="51"/>
  <c r="K677" i="51"/>
  <c r="K676" i="51"/>
  <c r="K675" i="51"/>
  <c r="K674" i="51"/>
  <c r="K673" i="51"/>
  <c r="K672" i="51"/>
  <c r="J671" i="51"/>
  <c r="J670" i="51"/>
  <c r="J669" i="51"/>
  <c r="J668" i="51"/>
  <c r="J667" i="51"/>
  <c r="J666" i="51"/>
  <c r="J665" i="51"/>
  <c r="J664" i="51"/>
  <c r="J663" i="51"/>
  <c r="J662" i="51"/>
  <c r="J661" i="51"/>
  <c r="J660" i="51"/>
  <c r="J659" i="51"/>
  <c r="G773" i="51"/>
  <c r="K761" i="51"/>
  <c r="G752" i="51"/>
  <c r="M745" i="51"/>
  <c r="E736" i="51"/>
  <c r="M731" i="51"/>
  <c r="J722" i="51"/>
  <c r="M712" i="51"/>
  <c r="H710" i="51"/>
  <c r="E708" i="51"/>
  <c r="E706" i="51"/>
  <c r="E704" i="51"/>
  <c r="E702" i="51"/>
  <c r="M699" i="51"/>
  <c r="E698" i="51"/>
  <c r="M695" i="51"/>
  <c r="M694" i="51"/>
  <c r="M693" i="51"/>
  <c r="M692" i="51"/>
  <c r="J691" i="51"/>
  <c r="J690" i="51"/>
  <c r="J689" i="51"/>
  <c r="J688" i="51"/>
  <c r="J687" i="51"/>
  <c r="J686" i="51"/>
  <c r="J685" i="51"/>
  <c r="J684" i="51"/>
  <c r="J683" i="51"/>
  <c r="J682" i="51"/>
  <c r="J681" i="51"/>
  <c r="J680" i="51"/>
  <c r="J679" i="51"/>
  <c r="J678" i="51"/>
  <c r="J677" i="51"/>
  <c r="J676" i="51"/>
  <c r="J675" i="51"/>
  <c r="J674" i="51"/>
  <c r="J673" i="51"/>
  <c r="J672" i="51"/>
  <c r="E761" i="51"/>
  <c r="J745" i="51"/>
  <c r="M740" i="51"/>
  <c r="J731" i="51"/>
  <c r="G722" i="51"/>
  <c r="L712" i="51"/>
  <c r="G710" i="51"/>
  <c r="L699" i="51"/>
  <c r="L695" i="51"/>
  <c r="L694" i="51"/>
  <c r="L693" i="51"/>
  <c r="L692" i="51"/>
  <c r="H691" i="51"/>
  <c r="H690" i="51"/>
  <c r="H689" i="51"/>
  <c r="H688" i="51"/>
  <c r="H687" i="51"/>
  <c r="H686" i="51"/>
  <c r="H685" i="51"/>
  <c r="H684" i="51"/>
  <c r="H683" i="51"/>
  <c r="H682" i="51"/>
  <c r="H681" i="51"/>
  <c r="H680" i="51"/>
  <c r="H679" i="51"/>
  <c r="H678" i="51"/>
  <c r="H677" i="51"/>
  <c r="H676" i="51"/>
  <c r="H675" i="51"/>
  <c r="H674" i="51"/>
  <c r="H673" i="51"/>
  <c r="H672" i="51"/>
  <c r="G671" i="51"/>
  <c r="G670" i="51"/>
  <c r="G669" i="51"/>
  <c r="G668" i="51"/>
  <c r="G667" i="51"/>
  <c r="G666" i="51"/>
  <c r="G665" i="51"/>
  <c r="G664" i="51"/>
  <c r="G663" i="51"/>
  <c r="G662" i="51"/>
  <c r="G661" i="51"/>
  <c r="G660" i="51"/>
  <c r="G659" i="51"/>
  <c r="G658" i="51"/>
  <c r="E759" i="51"/>
  <c r="E750" i="51"/>
  <c r="G744" i="51"/>
  <c r="M739" i="51"/>
  <c r="J730" i="51"/>
  <c r="G721" i="51"/>
  <c r="J714" i="51"/>
  <c r="M700" i="51"/>
  <c r="E699" i="51"/>
  <c r="M696" i="51"/>
  <c r="J695" i="51"/>
  <c r="J694" i="51"/>
  <c r="J693" i="51"/>
  <c r="J692" i="51"/>
  <c r="G691" i="51"/>
  <c r="G690" i="51"/>
  <c r="G689" i="51"/>
  <c r="G688" i="51"/>
  <c r="G687" i="51"/>
  <c r="G686" i="51"/>
  <c r="K769" i="51"/>
  <c r="J739" i="51"/>
  <c r="G730" i="51"/>
  <c r="E721" i="51"/>
  <c r="H714" i="51"/>
  <c r="M707" i="51"/>
  <c r="M705" i="51"/>
  <c r="M703" i="51"/>
  <c r="L700" i="51"/>
  <c r="L696" i="51"/>
  <c r="E695" i="51"/>
  <c r="E694" i="51"/>
  <c r="E693" i="51"/>
  <c r="G692" i="51"/>
  <c r="F691" i="51"/>
  <c r="F690" i="51"/>
  <c r="F689" i="51"/>
  <c r="F688" i="51"/>
  <c r="F687" i="51"/>
  <c r="F686" i="51"/>
  <c r="F685" i="51"/>
  <c r="F684" i="51"/>
  <c r="F683" i="51"/>
  <c r="F682" i="51"/>
  <c r="F681" i="51"/>
  <c r="F680" i="51"/>
  <c r="F679" i="51"/>
  <c r="F678" i="51"/>
  <c r="F677" i="51"/>
  <c r="F676" i="51"/>
  <c r="F675" i="51"/>
  <c r="F674" i="51"/>
  <c r="F673" i="51"/>
  <c r="F672" i="51"/>
  <c r="E671" i="51"/>
  <c r="E670" i="51"/>
  <c r="E669" i="51"/>
  <c r="E668" i="51"/>
  <c r="E667" i="51"/>
  <c r="E666" i="51"/>
  <c r="E665" i="51"/>
  <c r="E664" i="51"/>
  <c r="E663" i="51"/>
  <c r="H748" i="51"/>
  <c r="J738" i="51"/>
  <c r="G729" i="51"/>
  <c r="E720" i="51"/>
  <c r="E716" i="51"/>
  <c r="K711" i="51"/>
  <c r="F709" i="51"/>
  <c r="E707" i="51"/>
  <c r="E705" i="51"/>
  <c r="E703" i="51"/>
  <c r="M701" i="51"/>
  <c r="E700" i="51"/>
  <c r="M697" i="51"/>
  <c r="E696" i="51"/>
  <c r="F692" i="51"/>
  <c r="E691" i="51"/>
  <c r="E690" i="51"/>
  <c r="E689" i="51"/>
  <c r="E688" i="51"/>
  <c r="E687" i="51"/>
  <c r="E686" i="51"/>
  <c r="E685" i="51"/>
  <c r="E684" i="51"/>
  <c r="E683" i="51"/>
  <c r="E682" i="51"/>
  <c r="E681" i="51"/>
  <c r="E680" i="51"/>
  <c r="E679" i="51"/>
  <c r="E678" i="51"/>
  <c r="E677" i="51"/>
  <c r="E676" i="51"/>
  <c r="E675" i="51"/>
  <c r="E674" i="51"/>
  <c r="E673" i="51"/>
  <c r="E672" i="51"/>
  <c r="M670" i="51"/>
  <c r="M669" i="51"/>
  <c r="M668" i="51"/>
  <c r="M667" i="51"/>
  <c r="M666" i="51"/>
  <c r="M665" i="51"/>
  <c r="M664" i="51"/>
  <c r="M663" i="51"/>
  <c r="M662" i="51"/>
  <c r="M766" i="51"/>
  <c r="L701" i="51"/>
  <c r="E692" i="51"/>
  <c r="F671" i="51"/>
  <c r="L668" i="51"/>
  <c r="F667" i="51"/>
  <c r="L664" i="51"/>
  <c r="F663" i="51"/>
  <c r="E662" i="51"/>
  <c r="F661" i="51"/>
  <c r="L660" i="51"/>
  <c r="F658" i="51"/>
  <c r="M657" i="51"/>
  <c r="J656" i="51"/>
  <c r="G655" i="51"/>
  <c r="E654" i="51"/>
  <c r="M653" i="51"/>
  <c r="J652" i="51"/>
  <c r="H651" i="51"/>
  <c r="H650" i="51"/>
  <c r="H649" i="51"/>
  <c r="G648" i="51"/>
  <c r="G647" i="51"/>
  <c r="G646" i="51"/>
  <c r="G645" i="51"/>
  <c r="G644" i="51"/>
  <c r="G643" i="51"/>
  <c r="G642" i="51"/>
  <c r="G641" i="51"/>
  <c r="G640" i="51"/>
  <c r="G639" i="51"/>
  <c r="G638" i="51"/>
  <c r="G637" i="51"/>
  <c r="G636" i="51"/>
  <c r="G635" i="51"/>
  <c r="G634" i="51"/>
  <c r="G633" i="51"/>
  <c r="G632" i="51"/>
  <c r="G631" i="51"/>
  <c r="G630" i="51"/>
  <c r="G629" i="51"/>
  <c r="G628" i="51"/>
  <c r="G627" i="51"/>
  <c r="G626" i="51"/>
  <c r="G625" i="51"/>
  <c r="G624" i="51"/>
  <c r="G623" i="51"/>
  <c r="G622" i="51"/>
  <c r="G621" i="51"/>
  <c r="G620" i="51"/>
  <c r="G619" i="51"/>
  <c r="G618" i="51"/>
  <c r="G617" i="51"/>
  <c r="G616" i="51"/>
  <c r="G615" i="51"/>
  <c r="G614" i="51"/>
  <c r="G613" i="51"/>
  <c r="G612" i="51"/>
  <c r="G611" i="51"/>
  <c r="G610" i="51"/>
  <c r="G609" i="51"/>
  <c r="G608" i="51"/>
  <c r="G607" i="51"/>
  <c r="G606" i="51"/>
  <c r="G605" i="51"/>
  <c r="G604" i="51"/>
  <c r="G603" i="51"/>
  <c r="G602" i="51"/>
  <c r="G601" i="51"/>
  <c r="G600" i="51"/>
  <c r="G599" i="51"/>
  <c r="G598" i="51"/>
  <c r="G597" i="51"/>
  <c r="G596" i="51"/>
  <c r="G595" i="51"/>
  <c r="G594" i="51"/>
  <c r="G593" i="51"/>
  <c r="G592" i="51"/>
  <c r="G591" i="51"/>
  <c r="G590" i="51"/>
  <c r="G589" i="51"/>
  <c r="G588" i="51"/>
  <c r="G587" i="51"/>
  <c r="G586" i="51"/>
  <c r="G585" i="51"/>
  <c r="M756" i="51"/>
  <c r="M691" i="51"/>
  <c r="M687" i="51"/>
  <c r="H668" i="51"/>
  <c r="H664" i="51"/>
  <c r="E661" i="51"/>
  <c r="H660" i="51"/>
  <c r="M659" i="51"/>
  <c r="E658" i="51"/>
  <c r="L657" i="51"/>
  <c r="H656" i="51"/>
  <c r="F655" i="51"/>
  <c r="L653" i="51"/>
  <c r="H652" i="51"/>
  <c r="G651" i="51"/>
  <c r="G650" i="51"/>
  <c r="G649" i="51"/>
  <c r="F648" i="51"/>
  <c r="F647" i="51"/>
  <c r="F646" i="51"/>
  <c r="F645" i="51"/>
  <c r="F644" i="51"/>
  <c r="F643" i="51"/>
  <c r="F642" i="51"/>
  <c r="F641" i="51"/>
  <c r="F640" i="51"/>
  <c r="F639" i="51"/>
  <c r="F638" i="51"/>
  <c r="F637" i="51"/>
  <c r="F636" i="51"/>
  <c r="F635" i="51"/>
  <c r="F634" i="51"/>
  <c r="F633" i="51"/>
  <c r="F632" i="51"/>
  <c r="F631" i="51"/>
  <c r="F630" i="51"/>
  <c r="F629" i="51"/>
  <c r="F628" i="51"/>
  <c r="F627" i="51"/>
  <c r="F626" i="51"/>
  <c r="F625" i="51"/>
  <c r="F624" i="51"/>
  <c r="F623" i="51"/>
  <c r="F622" i="51"/>
  <c r="F621" i="51"/>
  <c r="F620" i="51"/>
  <c r="F619" i="51"/>
  <c r="F618" i="51"/>
  <c r="F617" i="51"/>
  <c r="F616" i="51"/>
  <c r="F615" i="51"/>
  <c r="F614" i="51"/>
  <c r="F613" i="51"/>
  <c r="F612" i="51"/>
  <c r="F611" i="51"/>
  <c r="F610" i="51"/>
  <c r="F609" i="51"/>
  <c r="F608" i="51"/>
  <c r="F607" i="51"/>
  <c r="F606" i="51"/>
  <c r="F605" i="51"/>
  <c r="F604" i="51"/>
  <c r="F603" i="51"/>
  <c r="F602" i="51"/>
  <c r="F601" i="51"/>
  <c r="F600" i="51"/>
  <c r="F599" i="51"/>
  <c r="F598" i="51"/>
  <c r="F597" i="51"/>
  <c r="F596" i="51"/>
  <c r="F595" i="51"/>
  <c r="F594" i="51"/>
  <c r="F593" i="51"/>
  <c r="F592" i="51"/>
  <c r="F591" i="51"/>
  <c r="F590" i="51"/>
  <c r="F589" i="51"/>
  <c r="F588" i="51"/>
  <c r="F587" i="51"/>
  <c r="F586" i="51"/>
  <c r="F585" i="51"/>
  <c r="F748" i="51"/>
  <c r="M684" i="51"/>
  <c r="M682" i="51"/>
  <c r="M680" i="51"/>
  <c r="M678" i="51"/>
  <c r="M676" i="51"/>
  <c r="M674" i="51"/>
  <c r="M672" i="51"/>
  <c r="L669" i="51"/>
  <c r="F668" i="51"/>
  <c r="L665" i="51"/>
  <c r="F664" i="51"/>
  <c r="F660" i="51"/>
  <c r="L659" i="51"/>
  <c r="J657" i="51"/>
  <c r="G656" i="51"/>
  <c r="E655" i="51"/>
  <c r="M654" i="51"/>
  <c r="J653" i="51"/>
  <c r="G652" i="51"/>
  <c r="F651" i="51"/>
  <c r="F650" i="51"/>
  <c r="F649" i="51"/>
  <c r="E648" i="51"/>
  <c r="E647" i="51"/>
  <c r="E646" i="51"/>
  <c r="E645" i="51"/>
  <c r="E644" i="51"/>
  <c r="E643" i="51"/>
  <c r="E642" i="51"/>
  <c r="E641" i="51"/>
  <c r="E640" i="51"/>
  <c r="E639" i="51"/>
  <c r="E638" i="51"/>
  <c r="E637" i="51"/>
  <c r="E636" i="51"/>
  <c r="E635" i="51"/>
  <c r="E634" i="51"/>
  <c r="E633" i="51"/>
  <c r="E632" i="51"/>
  <c r="E631" i="51"/>
  <c r="E630" i="51"/>
  <c r="E629" i="51"/>
  <c r="E628" i="51"/>
  <c r="E627" i="51"/>
  <c r="E626" i="51"/>
  <c r="E625" i="51"/>
  <c r="E624" i="51"/>
  <c r="E623" i="51"/>
  <c r="E622" i="51"/>
  <c r="E621" i="51"/>
  <c r="E620" i="51"/>
  <c r="E619" i="51"/>
  <c r="E618" i="51"/>
  <c r="E617" i="51"/>
  <c r="E616" i="51"/>
  <c r="E615" i="51"/>
  <c r="E614" i="51"/>
  <c r="E613" i="51"/>
  <c r="E612" i="51"/>
  <c r="E611" i="51"/>
  <c r="E610" i="51"/>
  <c r="E609" i="51"/>
  <c r="E608" i="51"/>
  <c r="E607" i="51"/>
  <c r="E606" i="51"/>
  <c r="E605" i="51"/>
  <c r="E604" i="51"/>
  <c r="E603" i="51"/>
  <c r="E602" i="51"/>
  <c r="E601" i="51"/>
  <c r="E600" i="51"/>
  <c r="E599" i="51"/>
  <c r="E598" i="51"/>
  <c r="E597" i="51"/>
  <c r="E596" i="51"/>
  <c r="E595" i="51"/>
  <c r="E594" i="51"/>
  <c r="J711" i="51"/>
  <c r="L697" i="51"/>
  <c r="M690" i="51"/>
  <c r="M686" i="51"/>
  <c r="G684" i="51"/>
  <c r="G682" i="51"/>
  <c r="G680" i="51"/>
  <c r="G678" i="51"/>
  <c r="G676" i="51"/>
  <c r="G674" i="51"/>
  <c r="G672" i="51"/>
  <c r="H669" i="51"/>
  <c r="H665" i="51"/>
  <c r="E660" i="51"/>
  <c r="H659" i="51"/>
  <c r="H657" i="51"/>
  <c r="F656" i="51"/>
  <c r="L654" i="51"/>
  <c r="H653" i="51"/>
  <c r="F652" i="51"/>
  <c r="E651" i="51"/>
  <c r="E650" i="51"/>
  <c r="E649" i="51"/>
  <c r="M647" i="51"/>
  <c r="M646" i="51"/>
  <c r="M645" i="51"/>
  <c r="M644" i="51"/>
  <c r="M643" i="51"/>
  <c r="M642" i="51"/>
  <c r="M641" i="51"/>
  <c r="M640" i="51"/>
  <c r="M639" i="51"/>
  <c r="M638" i="51"/>
  <c r="M637" i="51"/>
  <c r="M636" i="51"/>
  <c r="M635" i="51"/>
  <c r="M634" i="51"/>
  <c r="M633" i="51"/>
  <c r="M632" i="51"/>
  <c r="M631" i="51"/>
  <c r="M630" i="51"/>
  <c r="M629" i="51"/>
  <c r="M628" i="51"/>
  <c r="M627" i="51"/>
  <c r="M626" i="51"/>
  <c r="M625" i="51"/>
  <c r="M624" i="51"/>
  <c r="M623" i="51"/>
  <c r="M622" i="51"/>
  <c r="M621" i="51"/>
  <c r="M620" i="51"/>
  <c r="M619" i="51"/>
  <c r="M618" i="51"/>
  <c r="M617" i="51"/>
  <c r="M616" i="51"/>
  <c r="M615" i="51"/>
  <c r="M614" i="51"/>
  <c r="M613" i="51"/>
  <c r="M612" i="51"/>
  <c r="M611" i="51"/>
  <c r="M610" i="51"/>
  <c r="M609" i="51"/>
  <c r="M608" i="51"/>
  <c r="M607" i="51"/>
  <c r="M606" i="51"/>
  <c r="M605" i="51"/>
  <c r="M604" i="51"/>
  <c r="M603" i="51"/>
  <c r="M602" i="51"/>
  <c r="M601" i="51"/>
  <c r="M600" i="51"/>
  <c r="M599" i="51"/>
  <c r="M598" i="51"/>
  <c r="M597" i="51"/>
  <c r="M596" i="51"/>
  <c r="M595" i="51"/>
  <c r="M594" i="51"/>
  <c r="M593" i="51"/>
  <c r="M592" i="51"/>
  <c r="G738" i="51"/>
  <c r="E709" i="51"/>
  <c r="L670" i="51"/>
  <c r="F669" i="51"/>
  <c r="L666" i="51"/>
  <c r="F665" i="51"/>
  <c r="F659" i="51"/>
  <c r="M658" i="51"/>
  <c r="G657" i="51"/>
  <c r="E656" i="51"/>
  <c r="M655" i="51"/>
  <c r="J654" i="51"/>
  <c r="G653" i="51"/>
  <c r="E652" i="51"/>
  <c r="M651" i="51"/>
  <c r="M650" i="51"/>
  <c r="M649" i="51"/>
  <c r="L648" i="51"/>
  <c r="L647" i="51"/>
  <c r="L646" i="51"/>
  <c r="L645" i="51"/>
  <c r="L644" i="51"/>
  <c r="L643" i="51"/>
  <c r="L642" i="51"/>
  <c r="L641" i="51"/>
  <c r="L640" i="51"/>
  <c r="L639" i="51"/>
  <c r="L638" i="51"/>
  <c r="L637" i="51"/>
  <c r="L636" i="51"/>
  <c r="L635" i="51"/>
  <c r="L634" i="51"/>
  <c r="L633" i="51"/>
  <c r="L632" i="51"/>
  <c r="L631" i="51"/>
  <c r="L630" i="51"/>
  <c r="L629" i="51"/>
  <c r="L628" i="51"/>
  <c r="L627" i="51"/>
  <c r="L626" i="51"/>
  <c r="L625" i="51"/>
  <c r="L624" i="51"/>
  <c r="L623" i="51"/>
  <c r="L622" i="51"/>
  <c r="L621" i="51"/>
  <c r="L620" i="51"/>
  <c r="L619" i="51"/>
  <c r="L618" i="51"/>
  <c r="L617" i="51"/>
  <c r="L616" i="51"/>
  <c r="L615" i="51"/>
  <c r="L614" i="51"/>
  <c r="L613" i="51"/>
  <c r="L612" i="51"/>
  <c r="L611" i="51"/>
  <c r="L610" i="51"/>
  <c r="L609" i="51"/>
  <c r="L608" i="51"/>
  <c r="L607" i="51"/>
  <c r="L606" i="51"/>
  <c r="L605" i="51"/>
  <c r="L604" i="51"/>
  <c r="L603" i="51"/>
  <c r="L602" i="51"/>
  <c r="L601" i="51"/>
  <c r="L600" i="51"/>
  <c r="L599" i="51"/>
  <c r="L598" i="51"/>
  <c r="L597" i="51"/>
  <c r="L596" i="51"/>
  <c r="L595" i="51"/>
  <c r="L594" i="51"/>
  <c r="M689" i="51"/>
  <c r="H670" i="51"/>
  <c r="H666" i="51"/>
  <c r="L662" i="51"/>
  <c r="M661" i="51"/>
  <c r="E659" i="51"/>
  <c r="L658" i="51"/>
  <c r="F657" i="51"/>
  <c r="L655" i="51"/>
  <c r="H654" i="51"/>
  <c r="F653" i="51"/>
  <c r="L651" i="51"/>
  <c r="L650" i="51"/>
  <c r="L649" i="51"/>
  <c r="K648" i="51"/>
  <c r="K647" i="51"/>
  <c r="K646" i="51"/>
  <c r="K645" i="51"/>
  <c r="K644" i="51"/>
  <c r="K643" i="51"/>
  <c r="K642" i="51"/>
  <c r="K641" i="51"/>
  <c r="K640" i="51"/>
  <c r="K639" i="51"/>
  <c r="K638" i="51"/>
  <c r="K637" i="51"/>
  <c r="K636" i="51"/>
  <c r="K635" i="51"/>
  <c r="K634" i="51"/>
  <c r="K633" i="51"/>
  <c r="K632" i="51"/>
  <c r="K631" i="51"/>
  <c r="K630" i="51"/>
  <c r="K629" i="51"/>
  <c r="K628" i="51"/>
  <c r="K627" i="51"/>
  <c r="K626" i="51"/>
  <c r="K625" i="51"/>
  <c r="K624" i="51"/>
  <c r="K623" i="51"/>
  <c r="K622" i="51"/>
  <c r="K621" i="51"/>
  <c r="K620" i="51"/>
  <c r="K619" i="51"/>
  <c r="K618" i="51"/>
  <c r="K617" i="51"/>
  <c r="K616" i="51"/>
  <c r="K615" i="51"/>
  <c r="K614" i="51"/>
  <c r="K613" i="51"/>
  <c r="K612" i="51"/>
  <c r="K611" i="51"/>
  <c r="K610" i="51"/>
  <c r="K609" i="51"/>
  <c r="K608" i="51"/>
  <c r="K607" i="51"/>
  <c r="K606" i="51"/>
  <c r="K605" i="51"/>
  <c r="K604" i="51"/>
  <c r="K603" i="51"/>
  <c r="K602" i="51"/>
  <c r="K601" i="51"/>
  <c r="K600" i="51"/>
  <c r="K599" i="51"/>
  <c r="K598" i="51"/>
  <c r="K597" i="51"/>
  <c r="K596" i="51"/>
  <c r="K595" i="51"/>
  <c r="K594" i="51"/>
  <c r="K593" i="51"/>
  <c r="E729" i="51"/>
  <c r="M685" i="51"/>
  <c r="M683" i="51"/>
  <c r="M681" i="51"/>
  <c r="M679" i="51"/>
  <c r="M677" i="51"/>
  <c r="M675" i="51"/>
  <c r="M673" i="51"/>
  <c r="M671" i="51"/>
  <c r="F670" i="51"/>
  <c r="L667" i="51"/>
  <c r="F666" i="51"/>
  <c r="L663" i="51"/>
  <c r="H662" i="51"/>
  <c r="L661" i="51"/>
  <c r="J658" i="51"/>
  <c r="E657" i="51"/>
  <c r="M656" i="51"/>
  <c r="J655" i="51"/>
  <c r="G654" i="51"/>
  <c r="E653" i="51"/>
  <c r="M652" i="51"/>
  <c r="K651" i="51"/>
  <c r="K650" i="51"/>
  <c r="K649" i="51"/>
  <c r="J648" i="51"/>
  <c r="J647" i="51"/>
  <c r="J646" i="51"/>
  <c r="J645" i="51"/>
  <c r="J644" i="51"/>
  <c r="J643" i="51"/>
  <c r="J642" i="51"/>
  <c r="J641" i="51"/>
  <c r="J640" i="51"/>
  <c r="J639" i="51"/>
  <c r="J638" i="51"/>
  <c r="J637" i="51"/>
  <c r="J636" i="51"/>
  <c r="J635" i="51"/>
  <c r="J634" i="51"/>
  <c r="J633" i="51"/>
  <c r="J632" i="51"/>
  <c r="J631" i="51"/>
  <c r="J630" i="51"/>
  <c r="J629" i="51"/>
  <c r="J628" i="51"/>
  <c r="J627" i="51"/>
  <c r="J626" i="51"/>
  <c r="J625" i="51"/>
  <c r="J624" i="51"/>
  <c r="J623" i="51"/>
  <c r="J622" i="51"/>
  <c r="J621" i="51"/>
  <c r="J620" i="51"/>
  <c r="J619" i="51"/>
  <c r="J618" i="51"/>
  <c r="J617" i="51"/>
  <c r="J616" i="51"/>
  <c r="J615" i="51"/>
  <c r="J614" i="51"/>
  <c r="J613" i="51"/>
  <c r="M724" i="51"/>
  <c r="G677" i="51"/>
  <c r="J593" i="51"/>
  <c r="K592" i="51"/>
  <c r="K590" i="51"/>
  <c r="K588" i="51"/>
  <c r="K586" i="51"/>
  <c r="K584" i="51"/>
  <c r="K583" i="51"/>
  <c r="K582" i="51"/>
  <c r="K581" i="51"/>
  <c r="K580" i="51"/>
  <c r="K579" i="51"/>
  <c r="K578" i="51"/>
  <c r="K577" i="51"/>
  <c r="K576" i="51"/>
  <c r="K575" i="51"/>
  <c r="K574" i="51"/>
  <c r="K573" i="51"/>
  <c r="K572" i="51"/>
  <c r="K571" i="51"/>
  <c r="K570" i="51"/>
  <c r="K569" i="51"/>
  <c r="K568" i="51"/>
  <c r="K567" i="51"/>
  <c r="K566" i="51"/>
  <c r="K565" i="51"/>
  <c r="K564" i="51"/>
  <c r="K563" i="51"/>
  <c r="K562" i="51"/>
  <c r="J561" i="51"/>
  <c r="J560" i="51"/>
  <c r="J559" i="51"/>
  <c r="J558" i="51"/>
  <c r="J557" i="51"/>
  <c r="J556" i="51"/>
  <c r="J555" i="51"/>
  <c r="J554" i="51"/>
  <c r="J553" i="51"/>
  <c r="J552" i="51"/>
  <c r="J551" i="51"/>
  <c r="J550" i="51"/>
  <c r="J549" i="51"/>
  <c r="J548" i="51"/>
  <c r="J547" i="51"/>
  <c r="J546" i="51"/>
  <c r="J545" i="51"/>
  <c r="J544" i="51"/>
  <c r="J543" i="51"/>
  <c r="J542" i="51"/>
  <c r="J541" i="51"/>
  <c r="J540" i="51"/>
  <c r="J539" i="51"/>
  <c r="J538" i="51"/>
  <c r="J537" i="51"/>
  <c r="J536" i="51"/>
  <c r="J535" i="51"/>
  <c r="J534" i="51"/>
  <c r="J533" i="51"/>
  <c r="J532" i="51"/>
  <c r="J531" i="51"/>
  <c r="J530" i="51"/>
  <c r="J529" i="51"/>
  <c r="J528" i="51"/>
  <c r="J527" i="51"/>
  <c r="G675" i="51"/>
  <c r="H663" i="51"/>
  <c r="L652" i="51"/>
  <c r="H648" i="51"/>
  <c r="H644" i="51"/>
  <c r="H640" i="51"/>
  <c r="H636" i="51"/>
  <c r="H632" i="51"/>
  <c r="H628" i="51"/>
  <c r="H624" i="51"/>
  <c r="H620" i="51"/>
  <c r="H616" i="51"/>
  <c r="H593" i="51"/>
  <c r="J592" i="51"/>
  <c r="J590" i="51"/>
  <c r="J588" i="51"/>
  <c r="J586" i="51"/>
  <c r="J584" i="51"/>
  <c r="J583" i="51"/>
  <c r="J582" i="51"/>
  <c r="J581" i="51"/>
  <c r="J580" i="51"/>
  <c r="J579" i="51"/>
  <c r="J578" i="51"/>
  <c r="J577" i="51"/>
  <c r="J576" i="51"/>
  <c r="J575" i="51"/>
  <c r="J574" i="51"/>
  <c r="J573" i="51"/>
  <c r="J572" i="51"/>
  <c r="J571" i="51"/>
  <c r="J570" i="51"/>
  <c r="J569" i="51"/>
  <c r="J568" i="51"/>
  <c r="J567" i="51"/>
  <c r="J566" i="51"/>
  <c r="J565" i="51"/>
  <c r="J564" i="51"/>
  <c r="J563" i="51"/>
  <c r="J562" i="51"/>
  <c r="H561" i="51"/>
  <c r="H560" i="51"/>
  <c r="H559" i="51"/>
  <c r="H558" i="51"/>
  <c r="H557" i="51"/>
  <c r="H556" i="51"/>
  <c r="H555" i="51"/>
  <c r="H554" i="51"/>
  <c r="H553" i="51"/>
  <c r="H552" i="51"/>
  <c r="H551" i="51"/>
  <c r="H550" i="51"/>
  <c r="H549" i="51"/>
  <c r="H548" i="51"/>
  <c r="H547" i="51"/>
  <c r="H546" i="51"/>
  <c r="H545" i="51"/>
  <c r="H544" i="51"/>
  <c r="H543" i="51"/>
  <c r="H542" i="51"/>
  <c r="H541" i="51"/>
  <c r="H540" i="51"/>
  <c r="H539" i="51"/>
  <c r="H538" i="51"/>
  <c r="H537" i="51"/>
  <c r="H536" i="51"/>
  <c r="H535" i="51"/>
  <c r="H534" i="51"/>
  <c r="H533" i="51"/>
  <c r="H532" i="51"/>
  <c r="H531" i="51"/>
  <c r="H530" i="51"/>
  <c r="H529" i="51"/>
  <c r="H528" i="51"/>
  <c r="H527" i="51"/>
  <c r="G526" i="51"/>
  <c r="G525" i="51"/>
  <c r="G524" i="51"/>
  <c r="G523" i="51"/>
  <c r="G522" i="51"/>
  <c r="G521" i="51"/>
  <c r="G520" i="51"/>
  <c r="G519" i="51"/>
  <c r="G518" i="51"/>
  <c r="G673" i="51"/>
  <c r="F662" i="51"/>
  <c r="L656" i="51"/>
  <c r="J612" i="51"/>
  <c r="J610" i="51"/>
  <c r="J608" i="51"/>
  <c r="J606" i="51"/>
  <c r="J604" i="51"/>
  <c r="J602" i="51"/>
  <c r="J600" i="51"/>
  <c r="J598" i="51"/>
  <c r="J596" i="51"/>
  <c r="J594" i="51"/>
  <c r="E593" i="51"/>
  <c r="H592" i="51"/>
  <c r="M591" i="51"/>
  <c r="H590" i="51"/>
  <c r="M589" i="51"/>
  <c r="H588" i="51"/>
  <c r="M587" i="51"/>
  <c r="H586" i="51"/>
  <c r="M585" i="51"/>
  <c r="H584" i="51"/>
  <c r="H583" i="51"/>
  <c r="H582" i="51"/>
  <c r="H581" i="51"/>
  <c r="H580" i="51"/>
  <c r="H579" i="51"/>
  <c r="H578" i="51"/>
  <c r="H577" i="51"/>
  <c r="H576" i="51"/>
  <c r="H575" i="51"/>
  <c r="H574" i="51"/>
  <c r="H573" i="51"/>
  <c r="H572" i="51"/>
  <c r="H571" i="51"/>
  <c r="H570" i="51"/>
  <c r="H569" i="51"/>
  <c r="H568" i="51"/>
  <c r="H567" i="51"/>
  <c r="H566" i="51"/>
  <c r="H565" i="51"/>
  <c r="H564" i="51"/>
  <c r="H563" i="51"/>
  <c r="H562" i="51"/>
  <c r="G561" i="51"/>
  <c r="G560" i="51"/>
  <c r="G559" i="51"/>
  <c r="G558" i="51"/>
  <c r="G557" i="51"/>
  <c r="G556" i="51"/>
  <c r="G555" i="51"/>
  <c r="G554" i="51"/>
  <c r="G553" i="51"/>
  <c r="G552" i="51"/>
  <c r="G551" i="51"/>
  <c r="G550" i="51"/>
  <c r="G549" i="51"/>
  <c r="G548" i="51"/>
  <c r="G547" i="51"/>
  <c r="G546" i="51"/>
  <c r="G545" i="51"/>
  <c r="G544" i="51"/>
  <c r="G543" i="51"/>
  <c r="G542" i="51"/>
  <c r="G541" i="51"/>
  <c r="G540" i="51"/>
  <c r="G539" i="51"/>
  <c r="G538" i="51"/>
  <c r="G537" i="51"/>
  <c r="G536" i="51"/>
  <c r="G535" i="51"/>
  <c r="G534" i="51"/>
  <c r="G533" i="51"/>
  <c r="G532" i="51"/>
  <c r="G531" i="51"/>
  <c r="G530" i="51"/>
  <c r="G529" i="51"/>
  <c r="G528" i="51"/>
  <c r="G527" i="51"/>
  <c r="F526" i="51"/>
  <c r="F525" i="51"/>
  <c r="F524" i="51"/>
  <c r="F523" i="51"/>
  <c r="F522" i="51"/>
  <c r="F521" i="51"/>
  <c r="F520" i="51"/>
  <c r="F519" i="51"/>
  <c r="F518" i="51"/>
  <c r="M688" i="51"/>
  <c r="H671" i="51"/>
  <c r="H661" i="51"/>
  <c r="J651" i="51"/>
  <c r="H647" i="51"/>
  <c r="H643" i="51"/>
  <c r="H639" i="51"/>
  <c r="H635" i="51"/>
  <c r="H631" i="51"/>
  <c r="H627" i="51"/>
  <c r="H623" i="51"/>
  <c r="H619" i="51"/>
  <c r="H615" i="51"/>
  <c r="H612" i="51"/>
  <c r="H610" i="51"/>
  <c r="H608" i="51"/>
  <c r="H606" i="51"/>
  <c r="H604" i="51"/>
  <c r="H602" i="51"/>
  <c r="H600" i="51"/>
  <c r="H598" i="51"/>
  <c r="H596" i="51"/>
  <c r="H594" i="51"/>
  <c r="E592" i="51"/>
  <c r="L591" i="51"/>
  <c r="E590" i="51"/>
  <c r="L589" i="51"/>
  <c r="E588" i="51"/>
  <c r="L587" i="51"/>
  <c r="E586" i="51"/>
  <c r="L585" i="51"/>
  <c r="G584" i="51"/>
  <c r="G583" i="51"/>
  <c r="G582" i="51"/>
  <c r="G581" i="51"/>
  <c r="G580" i="51"/>
  <c r="G579" i="51"/>
  <c r="G578" i="51"/>
  <c r="G577" i="51"/>
  <c r="G576" i="51"/>
  <c r="G575" i="51"/>
  <c r="G574" i="51"/>
  <c r="G573" i="51"/>
  <c r="G572" i="51"/>
  <c r="G571" i="51"/>
  <c r="G570" i="51"/>
  <c r="G569" i="51"/>
  <c r="G568" i="51"/>
  <c r="G567" i="51"/>
  <c r="G566" i="51"/>
  <c r="G565" i="51"/>
  <c r="G564" i="51"/>
  <c r="G563" i="51"/>
  <c r="G562" i="51"/>
  <c r="F561" i="51"/>
  <c r="F560" i="51"/>
  <c r="F559" i="51"/>
  <c r="F558" i="51"/>
  <c r="F557" i="51"/>
  <c r="F556" i="51"/>
  <c r="F555" i="51"/>
  <c r="F554" i="51"/>
  <c r="F553" i="51"/>
  <c r="F552" i="51"/>
  <c r="F551" i="51"/>
  <c r="F550" i="51"/>
  <c r="F549" i="51"/>
  <c r="F548" i="51"/>
  <c r="F547" i="51"/>
  <c r="F546" i="51"/>
  <c r="F545" i="51"/>
  <c r="F544" i="51"/>
  <c r="F543" i="51"/>
  <c r="F542" i="51"/>
  <c r="F541" i="51"/>
  <c r="F540" i="51"/>
  <c r="F539" i="51"/>
  <c r="F538" i="51"/>
  <c r="F537" i="51"/>
  <c r="F536" i="51"/>
  <c r="F535" i="51"/>
  <c r="F534" i="51"/>
  <c r="F533" i="51"/>
  <c r="F532" i="51"/>
  <c r="F531" i="51"/>
  <c r="F530" i="51"/>
  <c r="F529" i="51"/>
  <c r="F528" i="51"/>
  <c r="F527" i="51"/>
  <c r="E526" i="51"/>
  <c r="E525" i="51"/>
  <c r="E524" i="51"/>
  <c r="E523" i="51"/>
  <c r="E522" i="51"/>
  <c r="E521" i="51"/>
  <c r="E520" i="51"/>
  <c r="E519" i="51"/>
  <c r="E518" i="51"/>
  <c r="G685" i="51"/>
  <c r="M660" i="51"/>
  <c r="H655" i="51"/>
  <c r="K591" i="51"/>
  <c r="K589" i="51"/>
  <c r="K587" i="51"/>
  <c r="K585" i="51"/>
  <c r="F584" i="51"/>
  <c r="F583" i="51"/>
  <c r="F582" i="51"/>
  <c r="F581" i="51"/>
  <c r="F580" i="51"/>
  <c r="F579" i="51"/>
  <c r="F578" i="51"/>
  <c r="F577" i="51"/>
  <c r="F576" i="51"/>
  <c r="F575" i="51"/>
  <c r="F574" i="51"/>
  <c r="F573" i="51"/>
  <c r="F572" i="51"/>
  <c r="F571" i="51"/>
  <c r="F570" i="51"/>
  <c r="F569" i="51"/>
  <c r="F568" i="51"/>
  <c r="F567" i="51"/>
  <c r="F566" i="51"/>
  <c r="F565" i="51"/>
  <c r="F564" i="51"/>
  <c r="F563" i="51"/>
  <c r="F562" i="51"/>
  <c r="E561" i="51"/>
  <c r="E560" i="51"/>
  <c r="E559" i="51"/>
  <c r="E558" i="51"/>
  <c r="E557" i="51"/>
  <c r="E556" i="51"/>
  <c r="E555" i="51"/>
  <c r="E554" i="51"/>
  <c r="E553" i="51"/>
  <c r="E552" i="51"/>
  <c r="E551" i="51"/>
  <c r="E550" i="51"/>
  <c r="E549" i="51"/>
  <c r="E548" i="51"/>
  <c r="E547" i="51"/>
  <c r="E546" i="51"/>
  <c r="E545" i="51"/>
  <c r="E544" i="51"/>
  <c r="E543" i="51"/>
  <c r="E542" i="51"/>
  <c r="E541" i="51"/>
  <c r="E540" i="51"/>
  <c r="E539" i="51"/>
  <c r="E538" i="51"/>
  <c r="E537" i="51"/>
  <c r="E536" i="51"/>
  <c r="E535" i="51"/>
  <c r="E534" i="51"/>
  <c r="E533" i="51"/>
  <c r="E532" i="51"/>
  <c r="E531" i="51"/>
  <c r="E530" i="51"/>
  <c r="E529" i="51"/>
  <c r="E528" i="51"/>
  <c r="E527" i="51"/>
  <c r="M525" i="51"/>
  <c r="M524" i="51"/>
  <c r="M523" i="51"/>
  <c r="M522" i="51"/>
  <c r="M521" i="51"/>
  <c r="M520" i="51"/>
  <c r="M519" i="51"/>
  <c r="M518" i="51"/>
  <c r="G683" i="51"/>
  <c r="J650" i="51"/>
  <c r="H646" i="51"/>
  <c r="H642" i="51"/>
  <c r="H638" i="51"/>
  <c r="H634" i="51"/>
  <c r="H630" i="51"/>
  <c r="H626" i="51"/>
  <c r="H622" i="51"/>
  <c r="H618" i="51"/>
  <c r="H614" i="51"/>
  <c r="J591" i="51"/>
  <c r="J589" i="51"/>
  <c r="J587" i="51"/>
  <c r="J585" i="51"/>
  <c r="E584" i="51"/>
  <c r="E583" i="51"/>
  <c r="E582" i="51"/>
  <c r="E581" i="51"/>
  <c r="E580" i="51"/>
  <c r="E579" i="51"/>
  <c r="E578" i="51"/>
  <c r="E577" i="51"/>
  <c r="E576" i="51"/>
  <c r="E575" i="51"/>
  <c r="E574" i="51"/>
  <c r="E573" i="51"/>
  <c r="E572" i="51"/>
  <c r="E571" i="51"/>
  <c r="E570" i="51"/>
  <c r="E569" i="51"/>
  <c r="E568" i="51"/>
  <c r="E567" i="51"/>
  <c r="E566" i="51"/>
  <c r="E565" i="51"/>
  <c r="E564" i="51"/>
  <c r="E563" i="51"/>
  <c r="E562" i="51"/>
  <c r="M560" i="51"/>
  <c r="M559" i="51"/>
  <c r="M558" i="51"/>
  <c r="M557" i="51"/>
  <c r="M556" i="51"/>
  <c r="M555" i="51"/>
  <c r="M554" i="51"/>
  <c r="M553" i="51"/>
  <c r="M552" i="51"/>
  <c r="M551" i="51"/>
  <c r="M550" i="51"/>
  <c r="M549" i="51"/>
  <c r="M548" i="51"/>
  <c r="M547" i="51"/>
  <c r="M546" i="51"/>
  <c r="M545" i="51"/>
  <c r="M544" i="51"/>
  <c r="M543" i="51"/>
  <c r="M542" i="51"/>
  <c r="M541" i="51"/>
  <c r="M540" i="51"/>
  <c r="M539" i="51"/>
  <c r="M538" i="51"/>
  <c r="M537" i="51"/>
  <c r="M536" i="51"/>
  <c r="M535" i="51"/>
  <c r="M534" i="51"/>
  <c r="M533" i="51"/>
  <c r="M532" i="51"/>
  <c r="M531" i="51"/>
  <c r="M530" i="51"/>
  <c r="M529" i="51"/>
  <c r="M528" i="51"/>
  <c r="M527" i="51"/>
  <c r="L526" i="51"/>
  <c r="L525" i="51"/>
  <c r="L524" i="51"/>
  <c r="L523" i="51"/>
  <c r="L522" i="51"/>
  <c r="L521" i="51"/>
  <c r="L520" i="51"/>
  <c r="L519" i="51"/>
  <c r="L518" i="51"/>
  <c r="G681" i="51"/>
  <c r="H667" i="51"/>
  <c r="F654" i="51"/>
  <c r="J611" i="51"/>
  <c r="J609" i="51"/>
  <c r="J607" i="51"/>
  <c r="J605" i="51"/>
  <c r="J603" i="51"/>
  <c r="J601" i="51"/>
  <c r="J599" i="51"/>
  <c r="J597" i="51"/>
  <c r="J595" i="51"/>
  <c r="H591" i="51"/>
  <c r="M590" i="51"/>
  <c r="H589" i="51"/>
  <c r="M588" i="51"/>
  <c r="H587" i="51"/>
  <c r="M586" i="51"/>
  <c r="H585" i="51"/>
  <c r="M584" i="51"/>
  <c r="M583" i="51"/>
  <c r="M582" i="51"/>
  <c r="M581" i="51"/>
  <c r="M580" i="51"/>
  <c r="M579" i="51"/>
  <c r="M578" i="51"/>
  <c r="M577" i="51"/>
  <c r="M576" i="51"/>
  <c r="M575" i="51"/>
  <c r="M574" i="51"/>
  <c r="M573" i="51"/>
  <c r="M572" i="51"/>
  <c r="M571" i="51"/>
  <c r="M570" i="51"/>
  <c r="M569" i="51"/>
  <c r="M568" i="51"/>
  <c r="M567" i="51"/>
  <c r="M566" i="51"/>
  <c r="M565" i="51"/>
  <c r="M564" i="51"/>
  <c r="M563" i="51"/>
  <c r="M562" i="51"/>
  <c r="M561" i="51"/>
  <c r="L560" i="51"/>
  <c r="L559" i="51"/>
  <c r="L558" i="51"/>
  <c r="L557" i="51"/>
  <c r="L556" i="51"/>
  <c r="L555" i="51"/>
  <c r="L554" i="51"/>
  <c r="L553" i="51"/>
  <c r="L552" i="51"/>
  <c r="L551" i="51"/>
  <c r="L550" i="51"/>
  <c r="L549" i="51"/>
  <c r="L548" i="51"/>
  <c r="L547" i="51"/>
  <c r="L546" i="51"/>
  <c r="L545" i="51"/>
  <c r="L544" i="51"/>
  <c r="L543" i="51"/>
  <c r="L542" i="51"/>
  <c r="L541" i="51"/>
  <c r="L540" i="51"/>
  <c r="L539" i="51"/>
  <c r="L538" i="51"/>
  <c r="L537" i="51"/>
  <c r="L536" i="51"/>
  <c r="L535" i="51"/>
  <c r="L534" i="51"/>
  <c r="L533" i="51"/>
  <c r="L532" i="51"/>
  <c r="L531" i="51"/>
  <c r="L530" i="51"/>
  <c r="L529" i="51"/>
  <c r="L528" i="51"/>
  <c r="L527" i="51"/>
  <c r="K526" i="51"/>
  <c r="K525" i="51"/>
  <c r="K524" i="51"/>
  <c r="K523" i="51"/>
  <c r="K522" i="51"/>
  <c r="K521" i="51"/>
  <c r="K520" i="51"/>
  <c r="K519" i="51"/>
  <c r="K518" i="51"/>
  <c r="G679" i="51"/>
  <c r="H633" i="51"/>
  <c r="H607" i="51"/>
  <c r="L592" i="51"/>
  <c r="E587" i="51"/>
  <c r="L582" i="51"/>
  <c r="L578" i="51"/>
  <c r="L574" i="51"/>
  <c r="L570" i="51"/>
  <c r="L566" i="51"/>
  <c r="L562" i="51"/>
  <c r="K558" i="51"/>
  <c r="K554" i="51"/>
  <c r="K550" i="51"/>
  <c r="K546" i="51"/>
  <c r="K542" i="51"/>
  <c r="K538" i="51"/>
  <c r="K534" i="51"/>
  <c r="K530" i="51"/>
  <c r="J526" i="51"/>
  <c r="J524" i="51"/>
  <c r="J522" i="51"/>
  <c r="J520" i="51"/>
  <c r="J518" i="51"/>
  <c r="L517" i="51"/>
  <c r="L516" i="51"/>
  <c r="L515" i="51"/>
  <c r="L514" i="51"/>
  <c r="L513" i="51"/>
  <c r="L512" i="51"/>
  <c r="L511" i="51"/>
  <c r="L510" i="51"/>
  <c r="L509" i="51"/>
  <c r="L508" i="51"/>
  <c r="L507" i="51"/>
  <c r="L506" i="51"/>
  <c r="L505" i="51"/>
  <c r="L504" i="51"/>
  <c r="L503" i="51"/>
  <c r="L502" i="51"/>
  <c r="L501" i="51"/>
  <c r="L500" i="51"/>
  <c r="L499" i="51"/>
  <c r="L498" i="51"/>
  <c r="L497" i="51"/>
  <c r="L496" i="51"/>
  <c r="L495" i="51"/>
  <c r="L494" i="51"/>
  <c r="L493" i="51"/>
  <c r="L492" i="51"/>
  <c r="L491" i="51"/>
  <c r="L490" i="51"/>
  <c r="L489" i="51"/>
  <c r="L488" i="51"/>
  <c r="L487" i="51"/>
  <c r="L486" i="51"/>
  <c r="L485" i="51"/>
  <c r="L484" i="51"/>
  <c r="L483" i="51"/>
  <c r="L482" i="51"/>
  <c r="L481" i="51"/>
  <c r="L480" i="51"/>
  <c r="L479" i="51"/>
  <c r="L478" i="51"/>
  <c r="L477" i="51"/>
  <c r="L476" i="51"/>
  <c r="L475" i="51"/>
  <c r="L474" i="51"/>
  <c r="L473" i="51"/>
  <c r="L472" i="51"/>
  <c r="L471" i="51"/>
  <c r="L470" i="51"/>
  <c r="L469" i="51"/>
  <c r="L468" i="51"/>
  <c r="L467" i="51"/>
  <c r="L466" i="51"/>
  <c r="L465" i="51"/>
  <c r="L464" i="51"/>
  <c r="L463" i="51"/>
  <c r="L462" i="51"/>
  <c r="L461" i="51"/>
  <c r="L460" i="51"/>
  <c r="K459" i="51"/>
  <c r="K458" i="51"/>
  <c r="K457" i="51"/>
  <c r="K456" i="51"/>
  <c r="K455" i="51"/>
  <c r="K454" i="51"/>
  <c r="K453" i="51"/>
  <c r="K452" i="51"/>
  <c r="K451" i="51"/>
  <c r="K450" i="51"/>
  <c r="K449" i="51"/>
  <c r="K448" i="51"/>
  <c r="K447" i="51"/>
  <c r="K446" i="51"/>
  <c r="K445" i="51"/>
  <c r="K444" i="51"/>
  <c r="K443" i="51"/>
  <c r="K442" i="51"/>
  <c r="K441" i="51"/>
  <c r="H629" i="51"/>
  <c r="H605" i="51"/>
  <c r="L586" i="51"/>
  <c r="H526" i="51"/>
  <c r="H524" i="51"/>
  <c r="H522" i="51"/>
  <c r="H520" i="51"/>
  <c r="H518" i="51"/>
  <c r="K517" i="51"/>
  <c r="K516" i="51"/>
  <c r="K515" i="51"/>
  <c r="K514" i="51"/>
  <c r="K513" i="51"/>
  <c r="K512" i="51"/>
  <c r="K511" i="51"/>
  <c r="K510" i="51"/>
  <c r="K509" i="51"/>
  <c r="K508" i="51"/>
  <c r="K507" i="51"/>
  <c r="K506" i="51"/>
  <c r="K505" i="51"/>
  <c r="K504" i="51"/>
  <c r="K503" i="51"/>
  <c r="K502" i="51"/>
  <c r="K501" i="51"/>
  <c r="K500" i="51"/>
  <c r="K499" i="51"/>
  <c r="K498" i="51"/>
  <c r="K497" i="51"/>
  <c r="K496" i="51"/>
  <c r="K495" i="51"/>
  <c r="K494" i="51"/>
  <c r="K493" i="51"/>
  <c r="K492" i="51"/>
  <c r="K491" i="51"/>
  <c r="K490" i="51"/>
  <c r="K489" i="51"/>
  <c r="K488" i="51"/>
  <c r="K487" i="51"/>
  <c r="K486" i="51"/>
  <c r="K485" i="51"/>
  <c r="K484" i="51"/>
  <c r="K483" i="51"/>
  <c r="K482" i="51"/>
  <c r="K481" i="51"/>
  <c r="K480" i="51"/>
  <c r="K479" i="51"/>
  <c r="K478" i="51"/>
  <c r="K477" i="51"/>
  <c r="K476" i="51"/>
  <c r="K475" i="51"/>
  <c r="K474" i="51"/>
  <c r="K473" i="51"/>
  <c r="K472" i="51"/>
  <c r="K471" i="51"/>
  <c r="K470" i="51"/>
  <c r="K469" i="51"/>
  <c r="K468" i="51"/>
  <c r="K467" i="51"/>
  <c r="K466" i="51"/>
  <c r="K465" i="51"/>
  <c r="K464" i="51"/>
  <c r="K463" i="51"/>
  <c r="K462" i="51"/>
  <c r="K461" i="51"/>
  <c r="K460" i="51"/>
  <c r="J459" i="51"/>
  <c r="J458" i="51"/>
  <c r="J457" i="51"/>
  <c r="J456" i="51"/>
  <c r="J455" i="51"/>
  <c r="J454" i="51"/>
  <c r="J453" i="51"/>
  <c r="J452" i="51"/>
  <c r="H658" i="51"/>
  <c r="H625" i="51"/>
  <c r="H603" i="51"/>
  <c r="E591" i="51"/>
  <c r="L581" i="51"/>
  <c r="L577" i="51"/>
  <c r="L573" i="51"/>
  <c r="L569" i="51"/>
  <c r="L565" i="51"/>
  <c r="K561" i="51"/>
  <c r="K557" i="51"/>
  <c r="K553" i="51"/>
  <c r="K549" i="51"/>
  <c r="K545" i="51"/>
  <c r="K541" i="51"/>
  <c r="K537" i="51"/>
  <c r="K533" i="51"/>
  <c r="K529" i="51"/>
  <c r="J517" i="51"/>
  <c r="J516" i="51"/>
  <c r="J515" i="51"/>
  <c r="J514" i="51"/>
  <c r="J513" i="51"/>
  <c r="J512" i="51"/>
  <c r="J511" i="51"/>
  <c r="J510" i="51"/>
  <c r="J509" i="51"/>
  <c r="J508" i="51"/>
  <c r="J507" i="51"/>
  <c r="J506" i="51"/>
  <c r="J505" i="51"/>
  <c r="J504" i="51"/>
  <c r="J503" i="51"/>
  <c r="J502" i="51"/>
  <c r="J501" i="51"/>
  <c r="J500" i="51"/>
  <c r="J499" i="51"/>
  <c r="J498" i="51"/>
  <c r="J497" i="51"/>
  <c r="J496" i="51"/>
  <c r="J495" i="51"/>
  <c r="J494" i="51"/>
  <c r="J493" i="51"/>
  <c r="J492" i="51"/>
  <c r="J491" i="51"/>
  <c r="J490" i="51"/>
  <c r="J489" i="51"/>
  <c r="J488" i="51"/>
  <c r="J487" i="51"/>
  <c r="J486" i="51"/>
  <c r="J485" i="51"/>
  <c r="J484" i="51"/>
  <c r="J483" i="51"/>
  <c r="J482" i="51"/>
  <c r="J481" i="51"/>
  <c r="J480" i="51"/>
  <c r="J479" i="51"/>
  <c r="J478" i="51"/>
  <c r="J477" i="51"/>
  <c r="J476" i="51"/>
  <c r="J475" i="51"/>
  <c r="J474" i="51"/>
  <c r="J473" i="51"/>
  <c r="J472" i="51"/>
  <c r="J471" i="51"/>
  <c r="H621" i="51"/>
  <c r="H601" i="51"/>
  <c r="L590" i="51"/>
  <c r="E585" i="51"/>
  <c r="H517" i="51"/>
  <c r="H516" i="51"/>
  <c r="H515" i="51"/>
  <c r="H514" i="51"/>
  <c r="H513" i="51"/>
  <c r="H512" i="51"/>
  <c r="H511" i="51"/>
  <c r="H510" i="51"/>
  <c r="H509" i="51"/>
  <c r="H508" i="51"/>
  <c r="H507" i="51"/>
  <c r="H506" i="51"/>
  <c r="H505" i="51"/>
  <c r="H504" i="51"/>
  <c r="H503" i="51"/>
  <c r="H502" i="51"/>
  <c r="H501" i="51"/>
  <c r="H500" i="51"/>
  <c r="H499" i="51"/>
  <c r="H498" i="51"/>
  <c r="H497" i="51"/>
  <c r="H496" i="51"/>
  <c r="H495" i="51"/>
  <c r="H494" i="51"/>
  <c r="H493" i="51"/>
  <c r="H492" i="51"/>
  <c r="H491" i="51"/>
  <c r="H490" i="51"/>
  <c r="H489" i="51"/>
  <c r="H488" i="51"/>
  <c r="H487" i="51"/>
  <c r="H486" i="51"/>
  <c r="H485" i="51"/>
  <c r="H484" i="51"/>
  <c r="H483" i="51"/>
  <c r="H482" i="51"/>
  <c r="H481" i="51"/>
  <c r="H480" i="51"/>
  <c r="H479" i="51"/>
  <c r="H478" i="51"/>
  <c r="H477" i="51"/>
  <c r="H476" i="51"/>
  <c r="H475" i="51"/>
  <c r="H474" i="51"/>
  <c r="H473" i="51"/>
  <c r="H472" i="51"/>
  <c r="H471" i="51"/>
  <c r="H470" i="51"/>
  <c r="H469" i="51"/>
  <c r="H468" i="51"/>
  <c r="H467" i="51"/>
  <c r="H466" i="51"/>
  <c r="H465" i="51"/>
  <c r="H464" i="51"/>
  <c r="H463" i="51"/>
  <c r="H462" i="51"/>
  <c r="H461" i="51"/>
  <c r="H460" i="51"/>
  <c r="G459" i="51"/>
  <c r="G458" i="51"/>
  <c r="G457" i="51"/>
  <c r="G456" i="51"/>
  <c r="G455" i="51"/>
  <c r="G454" i="51"/>
  <c r="G453" i="51"/>
  <c r="G452" i="51"/>
  <c r="G451" i="51"/>
  <c r="G450" i="51"/>
  <c r="G449" i="51"/>
  <c r="G448" i="51"/>
  <c r="G447" i="51"/>
  <c r="G446" i="51"/>
  <c r="G445" i="51"/>
  <c r="G444" i="51"/>
  <c r="G443" i="51"/>
  <c r="G442" i="51"/>
  <c r="G441" i="51"/>
  <c r="J649" i="51"/>
  <c r="H617" i="51"/>
  <c r="H599" i="51"/>
  <c r="L584" i="51"/>
  <c r="L580" i="51"/>
  <c r="L576" i="51"/>
  <c r="L572" i="51"/>
  <c r="L568" i="51"/>
  <c r="L564" i="51"/>
  <c r="K560" i="51"/>
  <c r="K556" i="51"/>
  <c r="K552" i="51"/>
  <c r="K548" i="51"/>
  <c r="K544" i="51"/>
  <c r="K540" i="51"/>
  <c r="K536" i="51"/>
  <c r="K532" i="51"/>
  <c r="K528" i="51"/>
  <c r="J525" i="51"/>
  <c r="J523" i="51"/>
  <c r="J521" i="51"/>
  <c r="J519" i="51"/>
  <c r="G517" i="51"/>
  <c r="G516" i="51"/>
  <c r="G515" i="51"/>
  <c r="G514" i="51"/>
  <c r="G513" i="51"/>
  <c r="G512" i="51"/>
  <c r="G511" i="51"/>
  <c r="G510" i="51"/>
  <c r="G509" i="51"/>
  <c r="G508" i="51"/>
  <c r="G507" i="51"/>
  <c r="G506" i="51"/>
  <c r="G505" i="51"/>
  <c r="G504" i="51"/>
  <c r="G503" i="51"/>
  <c r="G502" i="51"/>
  <c r="G501" i="51"/>
  <c r="G500" i="51"/>
  <c r="G499" i="51"/>
  <c r="G498" i="51"/>
  <c r="G497" i="51"/>
  <c r="G496" i="51"/>
  <c r="G495" i="51"/>
  <c r="G494" i="51"/>
  <c r="G493" i="51"/>
  <c r="G492" i="51"/>
  <c r="G491" i="51"/>
  <c r="G490" i="51"/>
  <c r="G489" i="51"/>
  <c r="G488" i="51"/>
  <c r="G487" i="51"/>
  <c r="G486" i="51"/>
  <c r="G485" i="51"/>
  <c r="G484" i="51"/>
  <c r="G483" i="51"/>
  <c r="G482" i="51"/>
  <c r="G481" i="51"/>
  <c r="G480" i="51"/>
  <c r="G479" i="51"/>
  <c r="G478" i="51"/>
  <c r="G477" i="51"/>
  <c r="G476" i="51"/>
  <c r="G475" i="51"/>
  <c r="G474" i="51"/>
  <c r="G473" i="51"/>
  <c r="G472" i="51"/>
  <c r="G471" i="51"/>
  <c r="G470" i="51"/>
  <c r="G469" i="51"/>
  <c r="G468" i="51"/>
  <c r="G467" i="51"/>
  <c r="G466" i="51"/>
  <c r="G465" i="51"/>
  <c r="G464" i="51"/>
  <c r="G463" i="51"/>
  <c r="G462" i="51"/>
  <c r="G461" i="51"/>
  <c r="G460" i="51"/>
  <c r="F459" i="51"/>
  <c r="F458" i="51"/>
  <c r="F457" i="51"/>
  <c r="F456" i="51"/>
  <c r="F455" i="51"/>
  <c r="F454" i="51"/>
  <c r="F453" i="51"/>
  <c r="F452" i="51"/>
  <c r="F451" i="51"/>
  <c r="F450" i="51"/>
  <c r="F449" i="51"/>
  <c r="F448" i="51"/>
  <c r="F447" i="51"/>
  <c r="F446" i="51"/>
  <c r="F445" i="51"/>
  <c r="F444" i="51"/>
  <c r="F443" i="51"/>
  <c r="H645" i="51"/>
  <c r="H613" i="51"/>
  <c r="H597" i="51"/>
  <c r="E589" i="51"/>
  <c r="H525" i="51"/>
  <c r="H523" i="51"/>
  <c r="H521" i="51"/>
  <c r="H519" i="51"/>
  <c r="F517" i="51"/>
  <c r="F516" i="51"/>
  <c r="F515" i="51"/>
  <c r="F514" i="51"/>
  <c r="F513" i="51"/>
  <c r="F512" i="51"/>
  <c r="F511" i="51"/>
  <c r="F510" i="51"/>
  <c r="F509" i="51"/>
  <c r="F508" i="51"/>
  <c r="F507" i="51"/>
  <c r="F506" i="51"/>
  <c r="F505" i="51"/>
  <c r="F504" i="51"/>
  <c r="F503" i="51"/>
  <c r="F502" i="51"/>
  <c r="F501" i="51"/>
  <c r="F500" i="51"/>
  <c r="F499" i="51"/>
  <c r="F498" i="51"/>
  <c r="F497" i="51"/>
  <c r="F496" i="51"/>
  <c r="F495" i="51"/>
  <c r="F494" i="51"/>
  <c r="F493" i="51"/>
  <c r="F492" i="51"/>
  <c r="F491" i="51"/>
  <c r="F490" i="51"/>
  <c r="F489" i="51"/>
  <c r="F488" i="51"/>
  <c r="F487" i="51"/>
  <c r="F486" i="51"/>
  <c r="F485" i="51"/>
  <c r="F484" i="51"/>
  <c r="F483" i="51"/>
  <c r="F482" i="51"/>
  <c r="F481" i="51"/>
  <c r="F480" i="51"/>
  <c r="F479" i="51"/>
  <c r="F478" i="51"/>
  <c r="F477" i="51"/>
  <c r="F476" i="51"/>
  <c r="F475" i="51"/>
  <c r="F474" i="51"/>
  <c r="F473" i="51"/>
  <c r="F472" i="51"/>
  <c r="F471" i="51"/>
  <c r="F470" i="51"/>
  <c r="F469" i="51"/>
  <c r="F468" i="51"/>
  <c r="F467" i="51"/>
  <c r="F466" i="51"/>
  <c r="F465" i="51"/>
  <c r="F464" i="51"/>
  <c r="F463" i="51"/>
  <c r="F462" i="51"/>
  <c r="F461" i="51"/>
  <c r="F460" i="51"/>
  <c r="E459" i="51"/>
  <c r="E458" i="51"/>
  <c r="E457" i="51"/>
  <c r="E456" i="51"/>
  <c r="E455" i="51"/>
  <c r="E454" i="51"/>
  <c r="E453" i="51"/>
  <c r="E452" i="51"/>
  <c r="E451" i="51"/>
  <c r="E450" i="51"/>
  <c r="E449" i="51"/>
  <c r="E448" i="51"/>
  <c r="E447" i="51"/>
  <c r="E446" i="51"/>
  <c r="E445" i="51"/>
  <c r="H641" i="51"/>
  <c r="H611" i="51"/>
  <c r="H595" i="51"/>
  <c r="L588" i="51"/>
  <c r="L583" i="51"/>
  <c r="L579" i="51"/>
  <c r="L575" i="51"/>
  <c r="L571" i="51"/>
  <c r="L567" i="51"/>
  <c r="L563" i="51"/>
  <c r="K559" i="51"/>
  <c r="K555" i="51"/>
  <c r="K551" i="51"/>
  <c r="K547" i="51"/>
  <c r="K543" i="51"/>
  <c r="K539" i="51"/>
  <c r="K535" i="51"/>
  <c r="H637" i="51"/>
  <c r="M469" i="51"/>
  <c r="E468" i="51"/>
  <c r="M465" i="51"/>
  <c r="E464" i="51"/>
  <c r="M461" i="51"/>
  <c r="E460" i="51"/>
  <c r="L457" i="51"/>
  <c r="L453" i="51"/>
  <c r="H443" i="51"/>
  <c r="M442" i="51"/>
  <c r="F441" i="51"/>
  <c r="F440" i="51"/>
  <c r="F439" i="51"/>
  <c r="F438" i="51"/>
  <c r="F437" i="51"/>
  <c r="F436" i="51"/>
  <c r="F435" i="51"/>
  <c r="F434" i="51"/>
  <c r="F433" i="51"/>
  <c r="F432" i="51"/>
  <c r="F431" i="51"/>
  <c r="F430" i="51"/>
  <c r="F429" i="51"/>
  <c r="F428" i="51"/>
  <c r="F427" i="51"/>
  <c r="F426" i="51"/>
  <c r="F425" i="51"/>
  <c r="F424" i="51"/>
  <c r="F423" i="51"/>
  <c r="F422" i="51"/>
  <c r="F421" i="51"/>
  <c r="F420" i="51"/>
  <c r="F419" i="51"/>
  <c r="F418" i="51"/>
  <c r="F417" i="51"/>
  <c r="F416" i="51"/>
  <c r="F415" i="51"/>
  <c r="F414" i="51"/>
  <c r="F413" i="51"/>
  <c r="F412" i="51"/>
  <c r="F411" i="51"/>
  <c r="F410" i="51"/>
  <c r="F409" i="51"/>
  <c r="F408" i="51"/>
  <c r="F407" i="51"/>
  <c r="F406" i="51"/>
  <c r="F405" i="51"/>
  <c r="F404" i="51"/>
  <c r="F403" i="51"/>
  <c r="F402" i="51"/>
  <c r="F401" i="51"/>
  <c r="F400" i="51"/>
  <c r="F399" i="51"/>
  <c r="F398" i="51"/>
  <c r="F397" i="51"/>
  <c r="F396" i="51"/>
  <c r="F395" i="51"/>
  <c r="F394" i="51"/>
  <c r="F393" i="51"/>
  <c r="F392" i="51"/>
  <c r="F391" i="51"/>
  <c r="F390" i="51"/>
  <c r="F389" i="51"/>
  <c r="F388" i="51"/>
  <c r="F387" i="51"/>
  <c r="F386" i="51"/>
  <c r="F385" i="51"/>
  <c r="F384" i="51"/>
  <c r="F383" i="51"/>
  <c r="F382" i="51"/>
  <c r="F381" i="51"/>
  <c r="F380" i="51"/>
  <c r="F379" i="51"/>
  <c r="F378" i="51"/>
  <c r="F377" i="51"/>
  <c r="F376" i="51"/>
  <c r="F375" i="51"/>
  <c r="F374" i="51"/>
  <c r="F373" i="51"/>
  <c r="F372" i="51"/>
  <c r="F371" i="51"/>
  <c r="F370" i="51"/>
  <c r="F369" i="51"/>
  <c r="F368" i="51"/>
  <c r="F367" i="51"/>
  <c r="F366" i="51"/>
  <c r="F365" i="51"/>
  <c r="F364" i="51"/>
  <c r="F363" i="51"/>
  <c r="F362" i="51"/>
  <c r="F361" i="51"/>
  <c r="F360" i="51"/>
  <c r="F359" i="51"/>
  <c r="F358" i="51"/>
  <c r="F357" i="51"/>
  <c r="F356" i="51"/>
  <c r="F355" i="51"/>
  <c r="F354" i="51"/>
  <c r="F353" i="51"/>
  <c r="F352" i="51"/>
  <c r="F351" i="51"/>
  <c r="F350" i="51"/>
  <c r="F349" i="51"/>
  <c r="F348" i="51"/>
  <c r="F347" i="51"/>
  <c r="F346" i="51"/>
  <c r="F345" i="51"/>
  <c r="F344" i="51"/>
  <c r="F343" i="51"/>
  <c r="F342" i="51"/>
  <c r="F341" i="51"/>
  <c r="F340" i="51"/>
  <c r="F339" i="51"/>
  <c r="F338" i="51"/>
  <c r="F337" i="51"/>
  <c r="F336" i="51"/>
  <c r="F335" i="51"/>
  <c r="F334" i="51"/>
  <c r="F333" i="51"/>
  <c r="F332" i="51"/>
  <c r="F331" i="51"/>
  <c r="F330" i="51"/>
  <c r="F329" i="51"/>
  <c r="F328" i="51"/>
  <c r="F327" i="51"/>
  <c r="F326" i="51"/>
  <c r="F325" i="51"/>
  <c r="F324" i="51"/>
  <c r="F323" i="51"/>
  <c r="F322" i="51"/>
  <c r="F321" i="51"/>
  <c r="F320" i="51"/>
  <c r="F319" i="51"/>
  <c r="F318" i="51"/>
  <c r="F317" i="51"/>
  <c r="F316" i="51"/>
  <c r="F315" i="51"/>
  <c r="F314" i="51"/>
  <c r="F313" i="51"/>
  <c r="F312" i="51"/>
  <c r="F311" i="51"/>
  <c r="F310" i="51"/>
  <c r="F309" i="51"/>
  <c r="F308" i="51"/>
  <c r="F307" i="51"/>
  <c r="F306" i="51"/>
  <c r="F305" i="51"/>
  <c r="F304" i="51"/>
  <c r="F303" i="51"/>
  <c r="G302" i="51"/>
  <c r="H301" i="51"/>
  <c r="J300" i="51"/>
  <c r="K299" i="51"/>
  <c r="L298" i="51"/>
  <c r="H609" i="51"/>
  <c r="K531" i="51"/>
  <c r="J469" i="51"/>
  <c r="J465" i="51"/>
  <c r="J461" i="51"/>
  <c r="M458" i="51"/>
  <c r="H457" i="51"/>
  <c r="M454" i="51"/>
  <c r="H453" i="51"/>
  <c r="E443" i="51"/>
  <c r="L442" i="51"/>
  <c r="E441" i="51"/>
  <c r="E440" i="51"/>
  <c r="E439" i="51"/>
  <c r="E438" i="51"/>
  <c r="E437" i="51"/>
  <c r="E436" i="51"/>
  <c r="E435" i="51"/>
  <c r="E434" i="51"/>
  <c r="E433" i="51"/>
  <c r="E432" i="51"/>
  <c r="E431" i="51"/>
  <c r="E430" i="51"/>
  <c r="E429" i="51"/>
  <c r="E428" i="51"/>
  <c r="E427" i="51"/>
  <c r="E426" i="51"/>
  <c r="E425" i="51"/>
  <c r="E424" i="51"/>
  <c r="E423" i="51"/>
  <c r="E422" i="51"/>
  <c r="E421" i="51"/>
  <c r="E420" i="51"/>
  <c r="E419" i="51"/>
  <c r="E418" i="51"/>
  <c r="E417" i="51"/>
  <c r="E416" i="51"/>
  <c r="E415" i="51"/>
  <c r="E414" i="51"/>
  <c r="E413" i="51"/>
  <c r="E412" i="51"/>
  <c r="E411" i="51"/>
  <c r="E410" i="51"/>
  <c r="E409" i="51"/>
  <c r="E408" i="51"/>
  <c r="E407" i="51"/>
  <c r="E406" i="51"/>
  <c r="E405" i="51"/>
  <c r="E404" i="51"/>
  <c r="E403" i="51"/>
  <c r="E402" i="51"/>
  <c r="E401" i="51"/>
  <c r="E400" i="51"/>
  <c r="E399" i="51"/>
  <c r="E398" i="51"/>
  <c r="E397" i="51"/>
  <c r="E396" i="51"/>
  <c r="E395" i="51"/>
  <c r="E394" i="51"/>
  <c r="E393" i="51"/>
  <c r="E392" i="51"/>
  <c r="E391" i="51"/>
  <c r="E390" i="51"/>
  <c r="E389" i="51"/>
  <c r="E388" i="51"/>
  <c r="E387" i="51"/>
  <c r="E386" i="51"/>
  <c r="E385" i="51"/>
  <c r="E384" i="51"/>
  <c r="E383" i="51"/>
  <c r="E382" i="51"/>
  <c r="E381" i="51"/>
  <c r="E380" i="51"/>
  <c r="E379" i="51"/>
  <c r="E378" i="51"/>
  <c r="E377" i="51"/>
  <c r="E376" i="51"/>
  <c r="E375" i="51"/>
  <c r="E374" i="51"/>
  <c r="E373" i="51"/>
  <c r="E372" i="51"/>
  <c r="E371" i="51"/>
  <c r="E370" i="51"/>
  <c r="E369" i="51"/>
  <c r="E368" i="51"/>
  <c r="E367" i="51"/>
  <c r="E366" i="51"/>
  <c r="E365" i="51"/>
  <c r="E364" i="51"/>
  <c r="E363" i="51"/>
  <c r="E362" i="51"/>
  <c r="E361" i="51"/>
  <c r="E360" i="51"/>
  <c r="E359" i="51"/>
  <c r="E358" i="51"/>
  <c r="E357" i="51"/>
  <c r="E356" i="51"/>
  <c r="E355" i="51"/>
  <c r="E354" i="51"/>
  <c r="E353" i="51"/>
  <c r="E352" i="51"/>
  <c r="E351" i="51"/>
  <c r="E350" i="51"/>
  <c r="E349" i="51"/>
  <c r="E348" i="51"/>
  <c r="E347" i="51"/>
  <c r="E346" i="51"/>
  <c r="E345" i="51"/>
  <c r="E344" i="51"/>
  <c r="E343" i="51"/>
  <c r="E342" i="51"/>
  <c r="E341" i="51"/>
  <c r="E340" i="51"/>
  <c r="E339" i="51"/>
  <c r="E338" i="51"/>
  <c r="E337" i="51"/>
  <c r="E336" i="51"/>
  <c r="E335" i="51"/>
  <c r="E334" i="51"/>
  <c r="E333" i="51"/>
  <c r="E332" i="51"/>
  <c r="E331" i="51"/>
  <c r="E330" i="51"/>
  <c r="E329" i="51"/>
  <c r="E328" i="51"/>
  <c r="E327" i="51"/>
  <c r="E326" i="51"/>
  <c r="E325" i="51"/>
  <c r="E324" i="51"/>
  <c r="E323" i="51"/>
  <c r="E322" i="51"/>
  <c r="E321" i="51"/>
  <c r="E320" i="51"/>
  <c r="E319" i="51"/>
  <c r="E318" i="51"/>
  <c r="E317" i="51"/>
  <c r="E316" i="51"/>
  <c r="E315" i="51"/>
  <c r="E314" i="51"/>
  <c r="E313" i="51"/>
  <c r="E312" i="51"/>
  <c r="E311" i="51"/>
  <c r="E310" i="51"/>
  <c r="E309" i="51"/>
  <c r="E308" i="51"/>
  <c r="E307" i="51"/>
  <c r="E306" i="51"/>
  <c r="E305" i="51"/>
  <c r="E304" i="51"/>
  <c r="E303" i="51"/>
  <c r="F302" i="51"/>
  <c r="G301" i="51"/>
  <c r="H300" i="51"/>
  <c r="J299" i="51"/>
  <c r="L593" i="51"/>
  <c r="M516" i="51"/>
  <c r="M514" i="51"/>
  <c r="M512" i="51"/>
  <c r="M510" i="51"/>
  <c r="M508" i="51"/>
  <c r="M506" i="51"/>
  <c r="M504" i="51"/>
  <c r="M502" i="51"/>
  <c r="M500" i="51"/>
  <c r="M498" i="51"/>
  <c r="M496" i="51"/>
  <c r="M494" i="51"/>
  <c r="M492" i="51"/>
  <c r="M490" i="51"/>
  <c r="M488" i="51"/>
  <c r="M486" i="51"/>
  <c r="M484" i="51"/>
  <c r="M482" i="51"/>
  <c r="M480" i="51"/>
  <c r="M478" i="51"/>
  <c r="M476" i="51"/>
  <c r="M474" i="51"/>
  <c r="M472" i="51"/>
  <c r="M470" i="51"/>
  <c r="E469" i="51"/>
  <c r="M466" i="51"/>
  <c r="E465" i="51"/>
  <c r="M462" i="51"/>
  <c r="E461" i="51"/>
  <c r="L458" i="51"/>
  <c r="L454" i="51"/>
  <c r="J442" i="51"/>
  <c r="M440" i="51"/>
  <c r="M439" i="51"/>
  <c r="M438" i="51"/>
  <c r="M437" i="51"/>
  <c r="M436" i="51"/>
  <c r="M435" i="51"/>
  <c r="M434" i="51"/>
  <c r="M433" i="51"/>
  <c r="M432" i="51"/>
  <c r="M431" i="51"/>
  <c r="M430" i="51"/>
  <c r="M429" i="51"/>
  <c r="M428" i="51"/>
  <c r="M427" i="51"/>
  <c r="M426" i="51"/>
  <c r="M425" i="51"/>
  <c r="M424" i="51"/>
  <c r="M423" i="51"/>
  <c r="M422" i="51"/>
  <c r="M421" i="51"/>
  <c r="M420" i="51"/>
  <c r="M419" i="51"/>
  <c r="M418" i="51"/>
  <c r="M417" i="51"/>
  <c r="M416" i="51"/>
  <c r="M415" i="51"/>
  <c r="M414" i="51"/>
  <c r="M413" i="51"/>
  <c r="M412" i="51"/>
  <c r="M411" i="51"/>
  <c r="M410" i="51"/>
  <c r="M409" i="51"/>
  <c r="M408" i="51"/>
  <c r="M407" i="51"/>
  <c r="M406" i="51"/>
  <c r="M405" i="51"/>
  <c r="M404" i="51"/>
  <c r="M403" i="51"/>
  <c r="M402" i="51"/>
  <c r="M401" i="51"/>
  <c r="M400" i="51"/>
  <c r="M399" i="51"/>
  <c r="M398" i="51"/>
  <c r="M397" i="51"/>
  <c r="M396" i="51"/>
  <c r="M395" i="51"/>
  <c r="M394" i="51"/>
  <c r="M393" i="51"/>
  <c r="M392" i="51"/>
  <c r="M391" i="51"/>
  <c r="M390" i="51"/>
  <c r="M389" i="51"/>
  <c r="M388" i="51"/>
  <c r="M387" i="51"/>
  <c r="M386" i="51"/>
  <c r="M385" i="51"/>
  <c r="M384" i="51"/>
  <c r="M383" i="51"/>
  <c r="M382" i="51"/>
  <c r="M381" i="51"/>
  <c r="M380" i="51"/>
  <c r="M379" i="51"/>
  <c r="M378" i="51"/>
  <c r="M377" i="51"/>
  <c r="M376" i="51"/>
  <c r="M375" i="51"/>
  <c r="M374" i="51"/>
  <c r="M373" i="51"/>
  <c r="M372" i="51"/>
  <c r="M371" i="51"/>
  <c r="M370" i="51"/>
  <c r="M369" i="51"/>
  <c r="M368" i="51"/>
  <c r="M367" i="51"/>
  <c r="M366" i="51"/>
  <c r="M365" i="51"/>
  <c r="M364" i="51"/>
  <c r="M363" i="51"/>
  <c r="M362" i="51"/>
  <c r="M361" i="51"/>
  <c r="M360" i="51"/>
  <c r="M359" i="51"/>
  <c r="M358" i="51"/>
  <c r="M357" i="51"/>
  <c r="M356" i="51"/>
  <c r="M355" i="51"/>
  <c r="M354" i="51"/>
  <c r="M353" i="51"/>
  <c r="M352" i="51"/>
  <c r="M351" i="51"/>
  <c r="M350" i="51"/>
  <c r="M349" i="51"/>
  <c r="M348" i="51"/>
  <c r="M347" i="51"/>
  <c r="M346" i="51"/>
  <c r="M345" i="51"/>
  <c r="M344" i="51"/>
  <c r="M343" i="51"/>
  <c r="M342" i="51"/>
  <c r="M341" i="51"/>
  <c r="M340" i="51"/>
  <c r="M339" i="51"/>
  <c r="M338" i="51"/>
  <c r="M337" i="51"/>
  <c r="M336" i="51"/>
  <c r="M335" i="51"/>
  <c r="M334" i="51"/>
  <c r="M333" i="51"/>
  <c r="M332" i="51"/>
  <c r="M331" i="51"/>
  <c r="M330" i="51"/>
  <c r="M329" i="51"/>
  <c r="M328" i="51"/>
  <c r="M327" i="51"/>
  <c r="M326" i="51"/>
  <c r="M325" i="51"/>
  <c r="M324" i="51"/>
  <c r="M323" i="51"/>
  <c r="M322" i="51"/>
  <c r="M321" i="51"/>
  <c r="M320" i="51"/>
  <c r="M319" i="51"/>
  <c r="M318" i="51"/>
  <c r="M317" i="51"/>
  <c r="M316" i="51"/>
  <c r="M315" i="51"/>
  <c r="M314" i="51"/>
  <c r="M313" i="51"/>
  <c r="M312" i="51"/>
  <c r="M311" i="51"/>
  <c r="M310" i="51"/>
  <c r="M309" i="51"/>
  <c r="M308" i="51"/>
  <c r="M307" i="51"/>
  <c r="M306" i="51"/>
  <c r="M305" i="51"/>
  <c r="M304" i="51"/>
  <c r="M303" i="51"/>
  <c r="E302" i="51"/>
  <c r="F301" i="51"/>
  <c r="G300" i="51"/>
  <c r="H299" i="51"/>
  <c r="J298" i="51"/>
  <c r="K527" i="51"/>
  <c r="E516" i="51"/>
  <c r="E514" i="51"/>
  <c r="E512" i="51"/>
  <c r="E510" i="51"/>
  <c r="E508" i="51"/>
  <c r="E506" i="51"/>
  <c r="E504" i="51"/>
  <c r="E502" i="51"/>
  <c r="E500" i="51"/>
  <c r="E498" i="51"/>
  <c r="E496" i="51"/>
  <c r="E494" i="51"/>
  <c r="E492" i="51"/>
  <c r="E490" i="51"/>
  <c r="E488" i="51"/>
  <c r="E486" i="51"/>
  <c r="E484" i="51"/>
  <c r="E482" i="51"/>
  <c r="E480" i="51"/>
  <c r="E478" i="51"/>
  <c r="E476" i="51"/>
  <c r="E474" i="51"/>
  <c r="E472" i="51"/>
  <c r="J470" i="51"/>
  <c r="J466" i="51"/>
  <c r="J462" i="51"/>
  <c r="H458" i="51"/>
  <c r="M455" i="51"/>
  <c r="H454" i="51"/>
  <c r="M451" i="51"/>
  <c r="M450" i="51"/>
  <c r="M449" i="51"/>
  <c r="M448" i="51"/>
  <c r="M447" i="51"/>
  <c r="M446" i="51"/>
  <c r="M445" i="51"/>
  <c r="M444" i="51"/>
  <c r="H442" i="51"/>
  <c r="L440" i="51"/>
  <c r="L439" i="51"/>
  <c r="L438" i="51"/>
  <c r="L437" i="51"/>
  <c r="L436" i="51"/>
  <c r="L435" i="51"/>
  <c r="L434" i="51"/>
  <c r="L433" i="51"/>
  <c r="L432" i="51"/>
  <c r="L431" i="51"/>
  <c r="L430" i="51"/>
  <c r="L429" i="51"/>
  <c r="L428" i="51"/>
  <c r="L427" i="51"/>
  <c r="L426" i="51"/>
  <c r="L425" i="51"/>
  <c r="L424" i="51"/>
  <c r="L423" i="51"/>
  <c r="L422" i="51"/>
  <c r="L421" i="51"/>
  <c r="L420" i="51"/>
  <c r="L419" i="51"/>
  <c r="L418" i="51"/>
  <c r="L417" i="51"/>
  <c r="L416" i="51"/>
  <c r="L415" i="51"/>
  <c r="L414" i="51"/>
  <c r="L413" i="51"/>
  <c r="L412" i="51"/>
  <c r="L411" i="51"/>
  <c r="L410" i="51"/>
  <c r="L409" i="51"/>
  <c r="L408" i="51"/>
  <c r="L407" i="51"/>
  <c r="L406" i="51"/>
  <c r="L405" i="51"/>
  <c r="L404" i="51"/>
  <c r="L403" i="51"/>
  <c r="L402" i="51"/>
  <c r="L401" i="51"/>
  <c r="L400" i="51"/>
  <c r="L399" i="51"/>
  <c r="L398" i="51"/>
  <c r="L397" i="51"/>
  <c r="L396" i="51"/>
  <c r="L395" i="51"/>
  <c r="L394" i="51"/>
  <c r="L393" i="51"/>
  <c r="L392" i="51"/>
  <c r="L391" i="51"/>
  <c r="L390" i="51"/>
  <c r="L389" i="51"/>
  <c r="L388" i="51"/>
  <c r="L387" i="51"/>
  <c r="L386" i="51"/>
  <c r="L385" i="51"/>
  <c r="L384" i="51"/>
  <c r="L383" i="51"/>
  <c r="L382" i="51"/>
  <c r="L381" i="51"/>
  <c r="L380" i="51"/>
  <c r="L379" i="51"/>
  <c r="L378" i="51"/>
  <c r="L377" i="51"/>
  <c r="L376" i="51"/>
  <c r="L375" i="51"/>
  <c r="L374" i="51"/>
  <c r="L373" i="51"/>
  <c r="L372" i="51"/>
  <c r="L371" i="51"/>
  <c r="L370" i="51"/>
  <c r="L369" i="51"/>
  <c r="L368" i="51"/>
  <c r="L367" i="51"/>
  <c r="L366" i="51"/>
  <c r="L365" i="51"/>
  <c r="L364" i="51"/>
  <c r="L363" i="51"/>
  <c r="L362" i="51"/>
  <c r="L361" i="51"/>
  <c r="L360" i="51"/>
  <c r="L359" i="51"/>
  <c r="L358" i="51"/>
  <c r="L357" i="51"/>
  <c r="L356" i="51"/>
  <c r="L355" i="51"/>
  <c r="L354" i="51"/>
  <c r="L353" i="51"/>
  <c r="L352" i="51"/>
  <c r="L351" i="51"/>
  <c r="L350" i="51"/>
  <c r="L349" i="51"/>
  <c r="L348" i="51"/>
  <c r="L347" i="51"/>
  <c r="L346" i="51"/>
  <c r="L345" i="51"/>
  <c r="L344" i="51"/>
  <c r="L343" i="51"/>
  <c r="L342" i="51"/>
  <c r="L341" i="51"/>
  <c r="L340" i="51"/>
  <c r="L339" i="51"/>
  <c r="L338" i="51"/>
  <c r="L337" i="51"/>
  <c r="L336" i="51"/>
  <c r="L335" i="51"/>
  <c r="L334" i="51"/>
  <c r="L333" i="51"/>
  <c r="L332" i="51"/>
  <c r="L331" i="51"/>
  <c r="L330" i="51"/>
  <c r="L329" i="51"/>
  <c r="L328" i="51"/>
  <c r="L327" i="51"/>
  <c r="L326" i="51"/>
  <c r="L325" i="51"/>
  <c r="L324" i="51"/>
  <c r="L323" i="51"/>
  <c r="L322" i="51"/>
  <c r="L321" i="51"/>
  <c r="L320" i="51"/>
  <c r="L319" i="51"/>
  <c r="L318" i="51"/>
  <c r="L317" i="51"/>
  <c r="L316" i="51"/>
  <c r="L315" i="51"/>
  <c r="L314" i="51"/>
  <c r="L313" i="51"/>
  <c r="L312" i="51"/>
  <c r="L311" i="51"/>
  <c r="L310" i="51"/>
  <c r="L309" i="51"/>
  <c r="L308" i="51"/>
  <c r="L307" i="51"/>
  <c r="L306" i="51"/>
  <c r="L305" i="51"/>
  <c r="L304" i="51"/>
  <c r="L303" i="51"/>
  <c r="M302" i="51"/>
  <c r="E301" i="51"/>
  <c r="F300" i="51"/>
  <c r="G299" i="51"/>
  <c r="H298" i="51"/>
  <c r="E470" i="51"/>
  <c r="M467" i="51"/>
  <c r="E466" i="51"/>
  <c r="M463" i="51"/>
  <c r="E462" i="51"/>
  <c r="L459" i="51"/>
  <c r="L455" i="51"/>
  <c r="L451" i="51"/>
  <c r="L450" i="51"/>
  <c r="L449" i="51"/>
  <c r="L448" i="51"/>
  <c r="L447" i="51"/>
  <c r="L446" i="51"/>
  <c r="L445" i="51"/>
  <c r="L444" i="51"/>
  <c r="F442" i="51"/>
  <c r="M441" i="51"/>
  <c r="K440" i="51"/>
  <c r="K439" i="51"/>
  <c r="K438" i="51"/>
  <c r="K437" i="51"/>
  <c r="K436" i="51"/>
  <c r="K435" i="51"/>
  <c r="K434" i="51"/>
  <c r="K433" i="51"/>
  <c r="K432" i="51"/>
  <c r="K431" i="51"/>
  <c r="K430" i="51"/>
  <c r="K429" i="51"/>
  <c r="K428" i="51"/>
  <c r="K427" i="51"/>
  <c r="K426" i="51"/>
  <c r="K425" i="51"/>
  <c r="K424" i="51"/>
  <c r="K423" i="51"/>
  <c r="K422" i="51"/>
  <c r="K421" i="51"/>
  <c r="K420" i="51"/>
  <c r="K419" i="51"/>
  <c r="K418" i="51"/>
  <c r="K417" i="51"/>
  <c r="K416" i="51"/>
  <c r="K415" i="51"/>
  <c r="K414" i="51"/>
  <c r="K413" i="51"/>
  <c r="K412" i="51"/>
  <c r="K411" i="51"/>
  <c r="K410" i="51"/>
  <c r="K409" i="51"/>
  <c r="K408" i="51"/>
  <c r="K407" i="51"/>
  <c r="K406" i="51"/>
  <c r="K405" i="51"/>
  <c r="K404" i="51"/>
  <c r="K403" i="51"/>
  <c r="K402" i="51"/>
  <c r="K401" i="51"/>
  <c r="K400" i="51"/>
  <c r="K399" i="51"/>
  <c r="K398" i="51"/>
  <c r="K397" i="51"/>
  <c r="K396" i="51"/>
  <c r="K395" i="51"/>
  <c r="K394" i="51"/>
  <c r="K393" i="51"/>
  <c r="K392" i="51"/>
  <c r="K391" i="51"/>
  <c r="K390" i="51"/>
  <c r="K389" i="51"/>
  <c r="K388" i="51"/>
  <c r="K387" i="51"/>
  <c r="K386" i="51"/>
  <c r="K385" i="51"/>
  <c r="K384" i="51"/>
  <c r="K383" i="51"/>
  <c r="K382" i="51"/>
  <c r="K381" i="51"/>
  <c r="K380" i="51"/>
  <c r="K379" i="51"/>
  <c r="K378" i="51"/>
  <c r="K377" i="51"/>
  <c r="K376" i="51"/>
  <c r="K375" i="51"/>
  <c r="K374" i="51"/>
  <c r="K373" i="51"/>
  <c r="K372" i="51"/>
  <c r="K371" i="51"/>
  <c r="K370" i="51"/>
  <c r="K369" i="51"/>
  <c r="K368" i="51"/>
  <c r="K367" i="51"/>
  <c r="K366" i="51"/>
  <c r="K365" i="51"/>
  <c r="K364" i="51"/>
  <c r="K363" i="51"/>
  <c r="K362" i="51"/>
  <c r="K361" i="51"/>
  <c r="K360" i="51"/>
  <c r="K359" i="51"/>
  <c r="K358" i="51"/>
  <c r="K357" i="51"/>
  <c r="K356" i="51"/>
  <c r="K355" i="51"/>
  <c r="K354" i="51"/>
  <c r="K353" i="51"/>
  <c r="K352" i="51"/>
  <c r="K351" i="51"/>
  <c r="K350" i="51"/>
  <c r="K349" i="51"/>
  <c r="K348" i="51"/>
  <c r="K347" i="51"/>
  <c r="K346" i="51"/>
  <c r="K345" i="51"/>
  <c r="K344" i="51"/>
  <c r="K343" i="51"/>
  <c r="K342" i="51"/>
  <c r="K341" i="51"/>
  <c r="K340" i="51"/>
  <c r="K339" i="51"/>
  <c r="K338" i="51"/>
  <c r="K337" i="51"/>
  <c r="K336" i="51"/>
  <c r="K335" i="51"/>
  <c r="K334" i="51"/>
  <c r="K333" i="51"/>
  <c r="K332" i="51"/>
  <c r="K331" i="51"/>
  <c r="K330" i="51"/>
  <c r="K329" i="51"/>
  <c r="K328" i="51"/>
  <c r="K327" i="51"/>
  <c r="K326" i="51"/>
  <c r="K325" i="51"/>
  <c r="K324" i="51"/>
  <c r="K323" i="51"/>
  <c r="K322" i="51"/>
  <c r="K321" i="51"/>
  <c r="K320" i="51"/>
  <c r="K319" i="51"/>
  <c r="K318" i="51"/>
  <c r="K317" i="51"/>
  <c r="K316" i="51"/>
  <c r="K315" i="51"/>
  <c r="K314" i="51"/>
  <c r="K313" i="51"/>
  <c r="K312" i="51"/>
  <c r="K311" i="51"/>
  <c r="K310" i="51"/>
  <c r="K309" i="51"/>
  <c r="K308" i="51"/>
  <c r="K307" i="51"/>
  <c r="K306" i="51"/>
  <c r="K305" i="51"/>
  <c r="K304" i="51"/>
  <c r="K303" i="51"/>
  <c r="L302" i="51"/>
  <c r="M301" i="51"/>
  <c r="E300" i="51"/>
  <c r="F299" i="51"/>
  <c r="J467" i="51"/>
  <c r="J463" i="51"/>
  <c r="H459" i="51"/>
  <c r="M456" i="51"/>
  <c r="H455" i="51"/>
  <c r="M452" i="51"/>
  <c r="J451" i="51"/>
  <c r="J450" i="51"/>
  <c r="J449" i="51"/>
  <c r="J448" i="51"/>
  <c r="J447" i="51"/>
  <c r="J446" i="51"/>
  <c r="J445" i="51"/>
  <c r="J444" i="51"/>
  <c r="M443" i="51"/>
  <c r="E442" i="51"/>
  <c r="L441" i="51"/>
  <c r="J440" i="51"/>
  <c r="J439" i="51"/>
  <c r="J438" i="51"/>
  <c r="J437" i="51"/>
  <c r="J436" i="51"/>
  <c r="J435" i="51"/>
  <c r="J434" i="51"/>
  <c r="J433" i="51"/>
  <c r="J432" i="51"/>
  <c r="J431" i="51"/>
  <c r="J430" i="51"/>
  <c r="J429" i="51"/>
  <c r="J428" i="51"/>
  <c r="J427" i="51"/>
  <c r="J426" i="51"/>
  <c r="J425" i="51"/>
  <c r="J424" i="51"/>
  <c r="J423" i="51"/>
  <c r="J422" i="51"/>
  <c r="J421" i="51"/>
  <c r="J420" i="51"/>
  <c r="J419" i="51"/>
  <c r="J418" i="51"/>
  <c r="J417" i="51"/>
  <c r="J416" i="51"/>
  <c r="J415" i="51"/>
  <c r="J414" i="51"/>
  <c r="J413" i="51"/>
  <c r="J412" i="51"/>
  <c r="J411" i="51"/>
  <c r="J410" i="51"/>
  <c r="J409" i="51"/>
  <c r="J408" i="51"/>
  <c r="J407" i="51"/>
  <c r="J406" i="51"/>
  <c r="J405" i="51"/>
  <c r="J404" i="51"/>
  <c r="J403" i="51"/>
  <c r="J402" i="51"/>
  <c r="J401" i="51"/>
  <c r="J400" i="51"/>
  <c r="J399" i="51"/>
  <c r="J398" i="51"/>
  <c r="J397" i="51"/>
  <c r="J396" i="51"/>
  <c r="J395" i="51"/>
  <c r="J394" i="51"/>
  <c r="J393" i="51"/>
  <c r="J392" i="51"/>
  <c r="J391" i="51"/>
  <c r="J390" i="51"/>
  <c r="J389" i="51"/>
  <c r="J388" i="51"/>
  <c r="J387" i="51"/>
  <c r="J386" i="51"/>
  <c r="J385" i="51"/>
  <c r="J384" i="51"/>
  <c r="J383" i="51"/>
  <c r="J382" i="51"/>
  <c r="J381" i="51"/>
  <c r="J380" i="51"/>
  <c r="J379" i="51"/>
  <c r="J378" i="51"/>
  <c r="J377" i="51"/>
  <c r="J376" i="51"/>
  <c r="J375" i="51"/>
  <c r="J374" i="51"/>
  <c r="J373" i="51"/>
  <c r="J372" i="51"/>
  <c r="J371" i="51"/>
  <c r="J370" i="51"/>
  <c r="J369" i="51"/>
  <c r="J368" i="51"/>
  <c r="J367" i="51"/>
  <c r="J366" i="51"/>
  <c r="J365" i="51"/>
  <c r="J364" i="51"/>
  <c r="J363" i="51"/>
  <c r="J362" i="51"/>
  <c r="J361" i="51"/>
  <c r="J360" i="51"/>
  <c r="J359" i="51"/>
  <c r="J358" i="51"/>
  <c r="J357" i="51"/>
  <c r="J356" i="51"/>
  <c r="J355" i="51"/>
  <c r="J354" i="51"/>
  <c r="J353" i="51"/>
  <c r="J352" i="51"/>
  <c r="J351" i="51"/>
  <c r="J350" i="51"/>
  <c r="J349" i="51"/>
  <c r="J348" i="51"/>
  <c r="J347" i="51"/>
  <c r="J346" i="51"/>
  <c r="J345" i="51"/>
  <c r="J344" i="51"/>
  <c r="J343" i="51"/>
  <c r="J342" i="51"/>
  <c r="J341" i="51"/>
  <c r="M515" i="51"/>
  <c r="M507" i="51"/>
  <c r="M499" i="51"/>
  <c r="M491" i="51"/>
  <c r="M483" i="51"/>
  <c r="M475" i="51"/>
  <c r="M468" i="51"/>
  <c r="E463" i="51"/>
  <c r="L452" i="51"/>
  <c r="H448" i="51"/>
  <c r="H444" i="51"/>
  <c r="J441" i="51"/>
  <c r="H439" i="51"/>
  <c r="H437" i="51"/>
  <c r="H435" i="51"/>
  <c r="H433" i="51"/>
  <c r="H431" i="51"/>
  <c r="H429" i="51"/>
  <c r="H427" i="51"/>
  <c r="H425" i="51"/>
  <c r="H423" i="51"/>
  <c r="H421" i="51"/>
  <c r="H419" i="51"/>
  <c r="H417" i="51"/>
  <c r="H415" i="51"/>
  <c r="H413" i="51"/>
  <c r="H411" i="51"/>
  <c r="H409" i="51"/>
  <c r="H407" i="51"/>
  <c r="H405" i="51"/>
  <c r="H403" i="51"/>
  <c r="H401" i="51"/>
  <c r="H399" i="51"/>
  <c r="H397" i="51"/>
  <c r="H395" i="51"/>
  <c r="H393" i="51"/>
  <c r="H391" i="51"/>
  <c r="H389" i="51"/>
  <c r="H387" i="51"/>
  <c r="H385" i="51"/>
  <c r="H383" i="51"/>
  <c r="H381" i="51"/>
  <c r="H379" i="51"/>
  <c r="H377" i="51"/>
  <c r="H375" i="51"/>
  <c r="H373" i="51"/>
  <c r="H371" i="51"/>
  <c r="H369" i="51"/>
  <c r="H367" i="51"/>
  <c r="H365" i="51"/>
  <c r="H363" i="51"/>
  <c r="H361" i="51"/>
  <c r="H359" i="51"/>
  <c r="H357" i="51"/>
  <c r="H355" i="51"/>
  <c r="H353" i="51"/>
  <c r="H351" i="51"/>
  <c r="H349" i="51"/>
  <c r="H347" i="51"/>
  <c r="H345" i="51"/>
  <c r="H343" i="51"/>
  <c r="H341" i="51"/>
  <c r="H337" i="51"/>
  <c r="H333" i="51"/>
  <c r="H329" i="51"/>
  <c r="H325" i="51"/>
  <c r="H321" i="51"/>
  <c r="H317" i="51"/>
  <c r="H313" i="51"/>
  <c r="H309" i="51"/>
  <c r="H305" i="51"/>
  <c r="K301" i="51"/>
  <c r="E298" i="51"/>
  <c r="M297" i="51"/>
  <c r="E296" i="51"/>
  <c r="F295" i="51"/>
  <c r="G294" i="51"/>
  <c r="H293" i="51"/>
  <c r="J292" i="51"/>
  <c r="K291" i="51"/>
  <c r="L290" i="51"/>
  <c r="M289" i="51"/>
  <c r="E288" i="51"/>
  <c r="F287" i="51"/>
  <c r="G286" i="51"/>
  <c r="H285" i="51"/>
  <c r="J284" i="51"/>
  <c r="K283" i="51"/>
  <c r="L282" i="51"/>
  <c r="M281" i="51"/>
  <c r="E280" i="51"/>
  <c r="F279" i="51"/>
  <c r="G278" i="51"/>
  <c r="H277" i="51"/>
  <c r="J276" i="51"/>
  <c r="K275" i="51"/>
  <c r="L274" i="51"/>
  <c r="M273" i="51"/>
  <c r="E272" i="51"/>
  <c r="F271" i="51"/>
  <c r="G270" i="51"/>
  <c r="H269" i="51"/>
  <c r="J268" i="51"/>
  <c r="K267" i="51"/>
  <c r="L266" i="51"/>
  <c r="M265" i="51"/>
  <c r="E264" i="51"/>
  <c r="F263" i="51"/>
  <c r="G262" i="51"/>
  <c r="H261" i="51"/>
  <c r="H260" i="51"/>
  <c r="J259" i="51"/>
  <c r="K258" i="51"/>
  <c r="L257" i="51"/>
  <c r="M256" i="51"/>
  <c r="E255" i="51"/>
  <c r="F254" i="51"/>
  <c r="G253" i="51"/>
  <c r="H252" i="51"/>
  <c r="J251" i="51"/>
  <c r="K250" i="51"/>
  <c r="L249" i="51"/>
  <c r="M248" i="51"/>
  <c r="E247" i="51"/>
  <c r="E246" i="51"/>
  <c r="F245" i="51"/>
  <c r="F244" i="51"/>
  <c r="G243" i="51"/>
  <c r="H242" i="51"/>
  <c r="J241" i="51"/>
  <c r="K240" i="51"/>
  <c r="L239" i="51"/>
  <c r="M238" i="51"/>
  <c r="E237" i="51"/>
  <c r="F236" i="51"/>
  <c r="G235" i="51"/>
  <c r="H234" i="51"/>
  <c r="J233" i="51"/>
  <c r="K232" i="51"/>
  <c r="L231" i="51"/>
  <c r="M230" i="51"/>
  <c r="E229" i="51"/>
  <c r="F228" i="51"/>
  <c r="G227" i="51"/>
  <c r="H226" i="51"/>
  <c r="J225" i="51"/>
  <c r="K224" i="51"/>
  <c r="L223" i="51"/>
  <c r="M222" i="51"/>
  <c r="E221" i="51"/>
  <c r="F220" i="51"/>
  <c r="G219" i="51"/>
  <c r="H218" i="51"/>
  <c r="J217" i="51"/>
  <c r="K216" i="51"/>
  <c r="L215" i="51"/>
  <c r="M214" i="51"/>
  <c r="E213" i="51"/>
  <c r="F212" i="51"/>
  <c r="G211" i="51"/>
  <c r="H210" i="51"/>
  <c r="J209" i="51"/>
  <c r="K208" i="51"/>
  <c r="L207" i="51"/>
  <c r="M206" i="51"/>
  <c r="E205" i="51"/>
  <c r="F204" i="51"/>
  <c r="G203" i="51"/>
  <c r="G202" i="51"/>
  <c r="H201" i="51"/>
  <c r="J200" i="51"/>
  <c r="K199" i="51"/>
  <c r="L198" i="51"/>
  <c r="M197" i="51"/>
  <c r="E196" i="51"/>
  <c r="F195" i="51"/>
  <c r="G194" i="51"/>
  <c r="H193" i="51"/>
  <c r="J192" i="51"/>
  <c r="K191" i="51"/>
  <c r="L190" i="51"/>
  <c r="M189" i="51"/>
  <c r="E188" i="51"/>
  <c r="F187" i="51"/>
  <c r="G186" i="51"/>
  <c r="H185" i="51"/>
  <c r="J184" i="51"/>
  <c r="K183" i="51"/>
  <c r="L182" i="51"/>
  <c r="E515" i="51"/>
  <c r="E507" i="51"/>
  <c r="E499" i="51"/>
  <c r="E491" i="51"/>
  <c r="E483" i="51"/>
  <c r="E475" i="51"/>
  <c r="J468" i="51"/>
  <c r="M457" i="51"/>
  <c r="H452" i="51"/>
  <c r="E444" i="51"/>
  <c r="H441" i="51"/>
  <c r="G439" i="51"/>
  <c r="G437" i="51"/>
  <c r="G435" i="51"/>
  <c r="G433" i="51"/>
  <c r="G431" i="51"/>
  <c r="G429" i="51"/>
  <c r="G427" i="51"/>
  <c r="G425" i="51"/>
  <c r="G423" i="51"/>
  <c r="G421" i="51"/>
  <c r="G419" i="51"/>
  <c r="G417" i="51"/>
  <c r="G415" i="51"/>
  <c r="G413" i="51"/>
  <c r="G411" i="51"/>
  <c r="G409" i="51"/>
  <c r="G407" i="51"/>
  <c r="G405" i="51"/>
  <c r="G403" i="51"/>
  <c r="G401" i="51"/>
  <c r="G399" i="51"/>
  <c r="G397" i="51"/>
  <c r="G395" i="51"/>
  <c r="G393" i="51"/>
  <c r="G391" i="51"/>
  <c r="G389" i="51"/>
  <c r="G387" i="51"/>
  <c r="G385" i="51"/>
  <c r="G383" i="51"/>
  <c r="G381" i="51"/>
  <c r="G379" i="51"/>
  <c r="G377" i="51"/>
  <c r="G375" i="51"/>
  <c r="G373" i="51"/>
  <c r="G371" i="51"/>
  <c r="G369" i="51"/>
  <c r="G367" i="51"/>
  <c r="G365" i="51"/>
  <c r="G363" i="51"/>
  <c r="G361" i="51"/>
  <c r="G359" i="51"/>
  <c r="G357" i="51"/>
  <c r="G355" i="51"/>
  <c r="G353" i="51"/>
  <c r="G351" i="51"/>
  <c r="G349" i="51"/>
  <c r="G347" i="51"/>
  <c r="G345" i="51"/>
  <c r="G343" i="51"/>
  <c r="G341" i="51"/>
  <c r="J338" i="51"/>
  <c r="G337" i="51"/>
  <c r="J334" i="51"/>
  <c r="G333" i="51"/>
  <c r="J330" i="51"/>
  <c r="G329" i="51"/>
  <c r="J326" i="51"/>
  <c r="G325" i="51"/>
  <c r="J322" i="51"/>
  <c r="G321" i="51"/>
  <c r="J318" i="51"/>
  <c r="G317" i="51"/>
  <c r="J314" i="51"/>
  <c r="G313" i="51"/>
  <c r="J310" i="51"/>
  <c r="G309" i="51"/>
  <c r="J306" i="51"/>
  <c r="G305" i="51"/>
  <c r="K302" i="51"/>
  <c r="J301" i="51"/>
  <c r="L297" i="51"/>
  <c r="M296" i="51"/>
  <c r="E295" i="51"/>
  <c r="F294" i="51"/>
  <c r="G293" i="51"/>
  <c r="H292" i="51"/>
  <c r="J291" i="51"/>
  <c r="K290" i="51"/>
  <c r="L289" i="51"/>
  <c r="M288" i="51"/>
  <c r="E287" i="51"/>
  <c r="F286" i="51"/>
  <c r="G285" i="51"/>
  <c r="H284" i="51"/>
  <c r="J283" i="51"/>
  <c r="K282" i="51"/>
  <c r="L281" i="51"/>
  <c r="M280" i="51"/>
  <c r="E279" i="51"/>
  <c r="F278" i="51"/>
  <c r="G277" i="51"/>
  <c r="H276" i="51"/>
  <c r="J275" i="51"/>
  <c r="K274" i="51"/>
  <c r="L273" i="51"/>
  <c r="M272" i="51"/>
  <c r="E271" i="51"/>
  <c r="F270" i="51"/>
  <c r="G269" i="51"/>
  <c r="H268" i="51"/>
  <c r="J267" i="51"/>
  <c r="K266" i="51"/>
  <c r="L265" i="51"/>
  <c r="M264" i="51"/>
  <c r="E263" i="51"/>
  <c r="F262" i="51"/>
  <c r="G261" i="51"/>
  <c r="G260" i="51"/>
  <c r="H259" i="51"/>
  <c r="J258" i="51"/>
  <c r="K257" i="51"/>
  <c r="L256" i="51"/>
  <c r="M255" i="51"/>
  <c r="E254" i="51"/>
  <c r="F253" i="51"/>
  <c r="G252" i="51"/>
  <c r="H251" i="51"/>
  <c r="J250" i="51"/>
  <c r="K249" i="51"/>
  <c r="L248" i="51"/>
  <c r="M247" i="51"/>
  <c r="E245" i="51"/>
  <c r="E244" i="51"/>
  <c r="F243" i="51"/>
  <c r="G242" i="51"/>
  <c r="H241" i="51"/>
  <c r="J240" i="51"/>
  <c r="K239" i="51"/>
  <c r="L238" i="51"/>
  <c r="M237" i="51"/>
  <c r="E236" i="51"/>
  <c r="F235" i="51"/>
  <c r="G234" i="51"/>
  <c r="H233" i="51"/>
  <c r="J232" i="51"/>
  <c r="K231" i="51"/>
  <c r="L230" i="51"/>
  <c r="M229" i="51"/>
  <c r="E228" i="51"/>
  <c r="F227" i="51"/>
  <c r="G226" i="51"/>
  <c r="H225" i="51"/>
  <c r="J224" i="51"/>
  <c r="K223" i="51"/>
  <c r="L222" i="51"/>
  <c r="M221" i="51"/>
  <c r="E220" i="51"/>
  <c r="F219" i="51"/>
  <c r="G218" i="51"/>
  <c r="H217" i="51"/>
  <c r="J216" i="51"/>
  <c r="K215" i="51"/>
  <c r="L214" i="51"/>
  <c r="M213" i="51"/>
  <c r="E212" i="51"/>
  <c r="F211" i="51"/>
  <c r="G210" i="51"/>
  <c r="H209" i="51"/>
  <c r="J208" i="51"/>
  <c r="K207" i="51"/>
  <c r="L206" i="51"/>
  <c r="M205" i="51"/>
  <c r="E204" i="51"/>
  <c r="F203" i="51"/>
  <c r="F202" i="51"/>
  <c r="G201" i="51"/>
  <c r="H200" i="51"/>
  <c r="J199" i="51"/>
  <c r="K198" i="51"/>
  <c r="L197" i="51"/>
  <c r="M196" i="51"/>
  <c r="E195" i="51"/>
  <c r="F194" i="51"/>
  <c r="G193" i="51"/>
  <c r="H192" i="51"/>
  <c r="J191" i="51"/>
  <c r="M513" i="51"/>
  <c r="M505" i="51"/>
  <c r="M497" i="51"/>
  <c r="M489" i="51"/>
  <c r="M481" i="51"/>
  <c r="M473" i="51"/>
  <c r="E467" i="51"/>
  <c r="L456" i="51"/>
  <c r="H451" i="51"/>
  <c r="H447" i="51"/>
  <c r="L443" i="51"/>
  <c r="H338" i="51"/>
  <c r="H334" i="51"/>
  <c r="H330" i="51"/>
  <c r="H326" i="51"/>
  <c r="H322" i="51"/>
  <c r="H318" i="51"/>
  <c r="H314" i="51"/>
  <c r="H310" i="51"/>
  <c r="H306" i="51"/>
  <c r="J302" i="51"/>
  <c r="K297" i="51"/>
  <c r="L296" i="51"/>
  <c r="M295" i="51"/>
  <c r="E294" i="51"/>
  <c r="F293" i="51"/>
  <c r="G292" i="51"/>
  <c r="H291" i="51"/>
  <c r="J290" i="51"/>
  <c r="K289" i="51"/>
  <c r="L288" i="51"/>
  <c r="M287" i="51"/>
  <c r="E286" i="51"/>
  <c r="F285" i="51"/>
  <c r="G284" i="51"/>
  <c r="H283" i="51"/>
  <c r="J282" i="51"/>
  <c r="K281" i="51"/>
  <c r="L280" i="51"/>
  <c r="M279" i="51"/>
  <c r="E278" i="51"/>
  <c r="F277" i="51"/>
  <c r="G276" i="51"/>
  <c r="H275" i="51"/>
  <c r="J274" i="51"/>
  <c r="K273" i="51"/>
  <c r="L272" i="51"/>
  <c r="M271" i="51"/>
  <c r="E270" i="51"/>
  <c r="F269" i="51"/>
  <c r="G268" i="51"/>
  <c r="H267" i="51"/>
  <c r="J266" i="51"/>
  <c r="K265" i="51"/>
  <c r="L264" i="51"/>
  <c r="M263" i="51"/>
  <c r="E262" i="51"/>
  <c r="F261" i="51"/>
  <c r="F260" i="51"/>
  <c r="G259" i="51"/>
  <c r="H258" i="51"/>
  <c r="J257" i="51"/>
  <c r="K256" i="51"/>
  <c r="L255" i="51"/>
  <c r="M254" i="51"/>
  <c r="E253" i="51"/>
  <c r="F252" i="51"/>
  <c r="G251" i="51"/>
  <c r="H250" i="51"/>
  <c r="J249" i="51"/>
  <c r="K248" i="51"/>
  <c r="L247" i="51"/>
  <c r="L246" i="51"/>
  <c r="M245" i="51"/>
  <c r="E243" i="51"/>
  <c r="F242" i="51"/>
  <c r="G241" i="51"/>
  <c r="H240" i="51"/>
  <c r="J239" i="51"/>
  <c r="K238" i="51"/>
  <c r="L237" i="51"/>
  <c r="M236" i="51"/>
  <c r="E235" i="51"/>
  <c r="F234" i="51"/>
  <c r="G233" i="51"/>
  <c r="H232" i="51"/>
  <c r="J231" i="51"/>
  <c r="K230" i="51"/>
  <c r="L229" i="51"/>
  <c r="M228" i="51"/>
  <c r="E227" i="51"/>
  <c r="F226" i="51"/>
  <c r="G225" i="51"/>
  <c r="H224" i="51"/>
  <c r="J223" i="51"/>
  <c r="K222" i="51"/>
  <c r="L221" i="51"/>
  <c r="M220" i="51"/>
  <c r="E219" i="51"/>
  <c r="F218" i="51"/>
  <c r="G217" i="51"/>
  <c r="H216" i="51"/>
  <c r="J215" i="51"/>
  <c r="K214" i="51"/>
  <c r="L213" i="51"/>
  <c r="M212" i="51"/>
  <c r="E211" i="51"/>
  <c r="F210" i="51"/>
  <c r="G209" i="51"/>
  <c r="H208" i="51"/>
  <c r="J207" i="51"/>
  <c r="K206" i="51"/>
  <c r="L205" i="51"/>
  <c r="M204" i="51"/>
  <c r="E203" i="51"/>
  <c r="E202" i="51"/>
  <c r="F201" i="51"/>
  <c r="G200" i="51"/>
  <c r="H199" i="51"/>
  <c r="J198" i="51"/>
  <c r="K197" i="51"/>
  <c r="L196" i="51"/>
  <c r="M195" i="51"/>
  <c r="E194" i="51"/>
  <c r="F193" i="51"/>
  <c r="G192" i="51"/>
  <c r="H191" i="51"/>
  <c r="J190" i="51"/>
  <c r="K189" i="51"/>
  <c r="L188" i="51"/>
  <c r="M187" i="51"/>
  <c r="E186" i="51"/>
  <c r="F185" i="51"/>
  <c r="G184" i="51"/>
  <c r="H183" i="51"/>
  <c r="E513" i="51"/>
  <c r="E505" i="51"/>
  <c r="E497" i="51"/>
  <c r="E489" i="51"/>
  <c r="E481" i="51"/>
  <c r="E473" i="51"/>
  <c r="H456" i="51"/>
  <c r="J443" i="51"/>
  <c r="J339" i="51"/>
  <c r="G338" i="51"/>
  <c r="J335" i="51"/>
  <c r="G334" i="51"/>
  <c r="J331" i="51"/>
  <c r="G330" i="51"/>
  <c r="J327" i="51"/>
  <c r="G326" i="51"/>
  <c r="J323" i="51"/>
  <c r="G322" i="51"/>
  <c r="J319" i="51"/>
  <c r="G318" i="51"/>
  <c r="J315" i="51"/>
  <c r="G314" i="51"/>
  <c r="J311" i="51"/>
  <c r="G310" i="51"/>
  <c r="J307" i="51"/>
  <c r="G306" i="51"/>
  <c r="J303" i="51"/>
  <c r="H302" i="51"/>
  <c r="J297" i="51"/>
  <c r="K296" i="51"/>
  <c r="L295" i="51"/>
  <c r="M294" i="51"/>
  <c r="E293" i="51"/>
  <c r="F292" i="51"/>
  <c r="G291" i="51"/>
  <c r="H290" i="51"/>
  <c r="J289" i="51"/>
  <c r="K288" i="51"/>
  <c r="L287" i="51"/>
  <c r="M286" i="51"/>
  <c r="E285" i="51"/>
  <c r="F284" i="51"/>
  <c r="G283" i="51"/>
  <c r="H282" i="51"/>
  <c r="J281" i="51"/>
  <c r="K280" i="51"/>
  <c r="L279" i="51"/>
  <c r="M278" i="51"/>
  <c r="E277" i="51"/>
  <c r="F276" i="51"/>
  <c r="G275" i="51"/>
  <c r="H274" i="51"/>
  <c r="J273" i="51"/>
  <c r="K272" i="51"/>
  <c r="L271" i="51"/>
  <c r="M270" i="51"/>
  <c r="E269" i="51"/>
  <c r="F268" i="51"/>
  <c r="G267" i="51"/>
  <c r="H266" i="51"/>
  <c r="J265" i="51"/>
  <c r="K264" i="51"/>
  <c r="L263" i="51"/>
  <c r="M262" i="51"/>
  <c r="E261" i="51"/>
  <c r="E260" i="51"/>
  <c r="F259" i="51"/>
  <c r="G258" i="51"/>
  <c r="H257" i="51"/>
  <c r="J256" i="51"/>
  <c r="K255" i="51"/>
  <c r="L254" i="51"/>
  <c r="M253" i="51"/>
  <c r="E252" i="51"/>
  <c r="F251" i="51"/>
  <c r="G250" i="51"/>
  <c r="H249" i="51"/>
  <c r="J248" i="51"/>
  <c r="K247" i="51"/>
  <c r="K246" i="51"/>
  <c r="L245" i="51"/>
  <c r="L244" i="51"/>
  <c r="M243" i="51"/>
  <c r="E242" i="51"/>
  <c r="F241" i="51"/>
  <c r="G240" i="51"/>
  <c r="H239" i="51"/>
  <c r="J238" i="51"/>
  <c r="K237" i="51"/>
  <c r="L236" i="51"/>
  <c r="M235" i="51"/>
  <c r="E234" i="51"/>
  <c r="F233" i="51"/>
  <c r="G232" i="51"/>
  <c r="H231" i="51"/>
  <c r="J230" i="51"/>
  <c r="K229" i="51"/>
  <c r="L228" i="51"/>
  <c r="M227" i="51"/>
  <c r="E226" i="51"/>
  <c r="F225" i="51"/>
  <c r="G224" i="51"/>
  <c r="H223" i="51"/>
  <c r="J222" i="51"/>
  <c r="K221" i="51"/>
  <c r="L220" i="51"/>
  <c r="M219" i="51"/>
  <c r="E218" i="51"/>
  <c r="F217" i="51"/>
  <c r="G216" i="51"/>
  <c r="H215" i="51"/>
  <c r="J214" i="51"/>
  <c r="K213" i="51"/>
  <c r="L212" i="51"/>
  <c r="M211" i="51"/>
  <c r="E210" i="51"/>
  <c r="F209" i="51"/>
  <c r="G208" i="51"/>
  <c r="H207" i="51"/>
  <c r="J206" i="51"/>
  <c r="K205" i="51"/>
  <c r="L204" i="51"/>
  <c r="M203" i="51"/>
  <c r="E201" i="51"/>
  <c r="F200" i="51"/>
  <c r="G199" i="51"/>
  <c r="H198" i="51"/>
  <c r="M511" i="51"/>
  <c r="M503" i="51"/>
  <c r="M495" i="51"/>
  <c r="M487" i="51"/>
  <c r="M479" i="51"/>
  <c r="M471" i="51"/>
  <c r="M460" i="51"/>
  <c r="H450" i="51"/>
  <c r="H446" i="51"/>
  <c r="H440" i="51"/>
  <c r="H438" i="51"/>
  <c r="H436" i="51"/>
  <c r="H434" i="51"/>
  <c r="H432" i="51"/>
  <c r="H430" i="51"/>
  <c r="H428" i="51"/>
  <c r="H426" i="51"/>
  <c r="H424" i="51"/>
  <c r="H422" i="51"/>
  <c r="H420" i="51"/>
  <c r="H418" i="51"/>
  <c r="H416" i="51"/>
  <c r="H414" i="51"/>
  <c r="H412" i="51"/>
  <c r="H410" i="51"/>
  <c r="H408" i="51"/>
  <c r="H406" i="51"/>
  <c r="H404" i="51"/>
  <c r="H402" i="51"/>
  <c r="H400" i="51"/>
  <c r="H398" i="51"/>
  <c r="H396" i="51"/>
  <c r="H394" i="51"/>
  <c r="H392" i="51"/>
  <c r="H390" i="51"/>
  <c r="H388" i="51"/>
  <c r="H386" i="51"/>
  <c r="H384" i="51"/>
  <c r="H382" i="51"/>
  <c r="H380" i="51"/>
  <c r="H378" i="51"/>
  <c r="H376" i="51"/>
  <c r="H374" i="51"/>
  <c r="H372" i="51"/>
  <c r="H370" i="51"/>
  <c r="H368" i="51"/>
  <c r="H366" i="51"/>
  <c r="H364" i="51"/>
  <c r="H362" i="51"/>
  <c r="H360" i="51"/>
  <c r="H358" i="51"/>
  <c r="H356" i="51"/>
  <c r="H354" i="51"/>
  <c r="H352" i="51"/>
  <c r="H350" i="51"/>
  <c r="H348" i="51"/>
  <c r="H346" i="51"/>
  <c r="H344" i="51"/>
  <c r="H342" i="51"/>
  <c r="H339" i="51"/>
  <c r="H335" i="51"/>
  <c r="H331" i="51"/>
  <c r="H327" i="51"/>
  <c r="H323" i="51"/>
  <c r="H319" i="51"/>
  <c r="H315" i="51"/>
  <c r="H311" i="51"/>
  <c r="H307" i="51"/>
  <c r="H303" i="51"/>
  <c r="M299" i="51"/>
  <c r="M298" i="51"/>
  <c r="H297" i="51"/>
  <c r="J296" i="51"/>
  <c r="K295" i="51"/>
  <c r="L294" i="51"/>
  <c r="M293" i="51"/>
  <c r="E292" i="51"/>
  <c r="F291" i="51"/>
  <c r="G290" i="51"/>
  <c r="H289" i="51"/>
  <c r="J288" i="51"/>
  <c r="K287" i="51"/>
  <c r="L286" i="51"/>
  <c r="M285" i="51"/>
  <c r="E284" i="51"/>
  <c r="F283" i="51"/>
  <c r="G282" i="51"/>
  <c r="H281" i="51"/>
  <c r="J280" i="51"/>
  <c r="K279" i="51"/>
  <c r="L278" i="51"/>
  <c r="M277" i="51"/>
  <c r="E276" i="51"/>
  <c r="F275" i="51"/>
  <c r="G274" i="51"/>
  <c r="H273" i="51"/>
  <c r="J272" i="51"/>
  <c r="K271" i="51"/>
  <c r="L270" i="51"/>
  <c r="M269" i="51"/>
  <c r="E268" i="51"/>
  <c r="F267" i="51"/>
  <c r="G266" i="51"/>
  <c r="H265" i="51"/>
  <c r="J264" i="51"/>
  <c r="K263" i="51"/>
  <c r="L262" i="51"/>
  <c r="M261" i="51"/>
  <c r="E259" i="51"/>
  <c r="F258" i="51"/>
  <c r="G257" i="51"/>
  <c r="H256" i="51"/>
  <c r="J255" i="51"/>
  <c r="K254" i="51"/>
  <c r="L253" i="51"/>
  <c r="M252" i="51"/>
  <c r="E251" i="51"/>
  <c r="F250" i="51"/>
  <c r="G249" i="51"/>
  <c r="H248" i="51"/>
  <c r="J247" i="51"/>
  <c r="J246" i="51"/>
  <c r="K245" i="51"/>
  <c r="K244" i="51"/>
  <c r="L243" i="51"/>
  <c r="M242" i="51"/>
  <c r="E241" i="51"/>
  <c r="F240" i="51"/>
  <c r="G239" i="51"/>
  <c r="H238" i="51"/>
  <c r="J237" i="51"/>
  <c r="K236" i="51"/>
  <c r="L235" i="51"/>
  <c r="M234" i="51"/>
  <c r="E233" i="51"/>
  <c r="F232" i="51"/>
  <c r="G231" i="51"/>
  <c r="H230" i="51"/>
  <c r="J229" i="51"/>
  <c r="K228" i="51"/>
  <c r="L227" i="51"/>
  <c r="M226" i="51"/>
  <c r="E225" i="51"/>
  <c r="F224" i="51"/>
  <c r="G223" i="51"/>
  <c r="H222" i="51"/>
  <c r="J221" i="51"/>
  <c r="K220" i="51"/>
  <c r="L219" i="51"/>
  <c r="M218" i="51"/>
  <c r="E217" i="51"/>
  <c r="F216" i="51"/>
  <c r="G215" i="51"/>
  <c r="H214" i="51"/>
  <c r="J213" i="51"/>
  <c r="K212" i="51"/>
  <c r="L211" i="51"/>
  <c r="M210" i="51"/>
  <c r="E209" i="51"/>
  <c r="F208" i="51"/>
  <c r="G207" i="51"/>
  <c r="H206" i="51"/>
  <c r="J205" i="51"/>
  <c r="K204" i="51"/>
  <c r="L203" i="51"/>
  <c r="L202" i="51"/>
  <c r="M201" i="51"/>
  <c r="E200" i="51"/>
  <c r="F199" i="51"/>
  <c r="G198" i="51"/>
  <c r="H197" i="51"/>
  <c r="J196" i="51"/>
  <c r="K195" i="51"/>
  <c r="L194" i="51"/>
  <c r="M193" i="51"/>
  <c r="E192" i="51"/>
  <c r="F191" i="51"/>
  <c r="G190" i="51"/>
  <c r="H189" i="51"/>
  <c r="J188" i="51"/>
  <c r="E511" i="51"/>
  <c r="E503" i="51"/>
  <c r="E495" i="51"/>
  <c r="E487" i="51"/>
  <c r="E479" i="51"/>
  <c r="E471" i="51"/>
  <c r="J460" i="51"/>
  <c r="G440" i="51"/>
  <c r="G438" i="51"/>
  <c r="G436" i="51"/>
  <c r="G434" i="51"/>
  <c r="G432" i="51"/>
  <c r="G430" i="51"/>
  <c r="G428" i="51"/>
  <c r="G426" i="51"/>
  <c r="G424" i="51"/>
  <c r="G422" i="51"/>
  <c r="G420" i="51"/>
  <c r="G418" i="51"/>
  <c r="G416" i="51"/>
  <c r="G414" i="51"/>
  <c r="G412" i="51"/>
  <c r="G410" i="51"/>
  <c r="G408" i="51"/>
  <c r="G406" i="51"/>
  <c r="G404" i="51"/>
  <c r="G402" i="51"/>
  <c r="G400" i="51"/>
  <c r="G398" i="51"/>
  <c r="G396" i="51"/>
  <c r="G394" i="51"/>
  <c r="G392" i="51"/>
  <c r="G390" i="51"/>
  <c r="G388" i="51"/>
  <c r="G386" i="51"/>
  <c r="G384" i="51"/>
  <c r="G382" i="51"/>
  <c r="G380" i="51"/>
  <c r="G378" i="51"/>
  <c r="G376" i="51"/>
  <c r="G374" i="51"/>
  <c r="G372" i="51"/>
  <c r="G370" i="51"/>
  <c r="G368" i="51"/>
  <c r="G366" i="51"/>
  <c r="G364" i="51"/>
  <c r="G362" i="51"/>
  <c r="G360" i="51"/>
  <c r="G358" i="51"/>
  <c r="G356" i="51"/>
  <c r="G354" i="51"/>
  <c r="G352" i="51"/>
  <c r="G350" i="51"/>
  <c r="G348" i="51"/>
  <c r="G346" i="51"/>
  <c r="G344" i="51"/>
  <c r="G342" i="51"/>
  <c r="J340" i="51"/>
  <c r="G339" i="51"/>
  <c r="J336" i="51"/>
  <c r="G335" i="51"/>
  <c r="J332" i="51"/>
  <c r="G331" i="51"/>
  <c r="J328" i="51"/>
  <c r="G327" i="51"/>
  <c r="J324" i="51"/>
  <c r="G323" i="51"/>
  <c r="J320" i="51"/>
  <c r="G319" i="51"/>
  <c r="J316" i="51"/>
  <c r="G315" i="51"/>
  <c r="J312" i="51"/>
  <c r="G311" i="51"/>
  <c r="J308" i="51"/>
  <c r="G307" i="51"/>
  <c r="J304" i="51"/>
  <c r="G303" i="51"/>
  <c r="M300" i="51"/>
  <c r="L299" i="51"/>
  <c r="K298" i="51"/>
  <c r="G297" i="51"/>
  <c r="H296" i="51"/>
  <c r="J295" i="51"/>
  <c r="K294" i="51"/>
  <c r="L293" i="51"/>
  <c r="M292" i="51"/>
  <c r="E291" i="51"/>
  <c r="F290" i="51"/>
  <c r="G289" i="51"/>
  <c r="H288" i="51"/>
  <c r="J287" i="51"/>
  <c r="K286" i="51"/>
  <c r="L285" i="51"/>
  <c r="M284" i="51"/>
  <c r="E283" i="51"/>
  <c r="F282" i="51"/>
  <c r="G281" i="51"/>
  <c r="H280" i="51"/>
  <c r="J279" i="51"/>
  <c r="K278" i="51"/>
  <c r="L277" i="51"/>
  <c r="M276" i="51"/>
  <c r="E275" i="51"/>
  <c r="F274" i="51"/>
  <c r="G273" i="51"/>
  <c r="H272" i="51"/>
  <c r="J271" i="51"/>
  <c r="K270" i="51"/>
  <c r="L269" i="51"/>
  <c r="M268" i="51"/>
  <c r="E267" i="51"/>
  <c r="F266" i="51"/>
  <c r="G265" i="51"/>
  <c r="H264" i="51"/>
  <c r="J263" i="51"/>
  <c r="K262" i="51"/>
  <c r="L261" i="51"/>
  <c r="L260" i="51"/>
  <c r="M259" i="51"/>
  <c r="E258" i="51"/>
  <c r="F257" i="51"/>
  <c r="G256" i="51"/>
  <c r="H255" i="51"/>
  <c r="J254" i="51"/>
  <c r="K253" i="51"/>
  <c r="L252" i="51"/>
  <c r="M251" i="51"/>
  <c r="E250" i="51"/>
  <c r="F249" i="51"/>
  <c r="G248" i="51"/>
  <c r="H247" i="51"/>
  <c r="H246" i="51"/>
  <c r="J245" i="51"/>
  <c r="J244" i="51"/>
  <c r="K243" i="51"/>
  <c r="L242" i="51"/>
  <c r="M241" i="51"/>
  <c r="E240" i="51"/>
  <c r="F239" i="51"/>
  <c r="G238" i="51"/>
  <c r="H237" i="51"/>
  <c r="J236" i="51"/>
  <c r="K235" i="51"/>
  <c r="L234" i="51"/>
  <c r="M233" i="51"/>
  <c r="E232" i="51"/>
  <c r="F231" i="51"/>
  <c r="G230" i="51"/>
  <c r="H229" i="51"/>
  <c r="J228" i="51"/>
  <c r="K227" i="51"/>
  <c r="L226" i="51"/>
  <c r="M225" i="51"/>
  <c r="E224" i="51"/>
  <c r="F223" i="51"/>
  <c r="G222" i="51"/>
  <c r="H221" i="51"/>
  <c r="J220" i="51"/>
  <c r="K219" i="51"/>
  <c r="L218" i="51"/>
  <c r="M217" i="51"/>
  <c r="E216" i="51"/>
  <c r="F215" i="51"/>
  <c r="G214" i="51"/>
  <c r="H213" i="51"/>
  <c r="J212" i="51"/>
  <c r="K211" i="51"/>
  <c r="L210" i="51"/>
  <c r="M209" i="51"/>
  <c r="E208" i="51"/>
  <c r="F207" i="51"/>
  <c r="G206" i="51"/>
  <c r="H205" i="51"/>
  <c r="J204" i="51"/>
  <c r="K203" i="51"/>
  <c r="K202" i="51"/>
  <c r="L201" i="51"/>
  <c r="M200" i="51"/>
  <c r="E199" i="51"/>
  <c r="F198" i="51"/>
  <c r="G197" i="51"/>
  <c r="H196" i="51"/>
  <c r="J195" i="51"/>
  <c r="K194" i="51"/>
  <c r="L193" i="51"/>
  <c r="M192" i="51"/>
  <c r="M517" i="51"/>
  <c r="M485" i="51"/>
  <c r="H328" i="51"/>
  <c r="H312" i="51"/>
  <c r="E290" i="51"/>
  <c r="G288" i="51"/>
  <c r="J286" i="51"/>
  <c r="L284" i="51"/>
  <c r="F273" i="51"/>
  <c r="H271" i="51"/>
  <c r="K269" i="51"/>
  <c r="M267" i="51"/>
  <c r="F256" i="51"/>
  <c r="H254" i="51"/>
  <c r="K252" i="51"/>
  <c r="M250" i="51"/>
  <c r="E239" i="51"/>
  <c r="G237" i="51"/>
  <c r="J235" i="51"/>
  <c r="L233" i="51"/>
  <c r="F222" i="51"/>
  <c r="H220" i="51"/>
  <c r="K218" i="51"/>
  <c r="M216" i="51"/>
  <c r="E207" i="51"/>
  <c r="G205" i="51"/>
  <c r="J203" i="51"/>
  <c r="K201" i="51"/>
  <c r="M199" i="51"/>
  <c r="K196" i="51"/>
  <c r="G195" i="51"/>
  <c r="L191" i="51"/>
  <c r="M190" i="51"/>
  <c r="G188" i="51"/>
  <c r="J186" i="51"/>
  <c r="L184" i="51"/>
  <c r="F183" i="51"/>
  <c r="E181" i="51"/>
  <c r="E180" i="51"/>
  <c r="F179" i="51"/>
  <c r="G178" i="51"/>
  <c r="H177" i="51"/>
  <c r="J176" i="51"/>
  <c r="K175" i="51"/>
  <c r="L174" i="51"/>
  <c r="M173" i="51"/>
  <c r="E172" i="51"/>
  <c r="F171" i="51"/>
  <c r="G170" i="51"/>
  <c r="H169" i="51"/>
  <c r="J168" i="51"/>
  <c r="J167" i="51"/>
  <c r="K166" i="51"/>
  <c r="L165" i="51"/>
  <c r="M164" i="51"/>
  <c r="E163" i="51"/>
  <c r="F162" i="51"/>
  <c r="G161" i="51"/>
  <c r="H160" i="51"/>
  <c r="J159" i="51"/>
  <c r="K158" i="51"/>
  <c r="L157" i="51"/>
  <c r="M156" i="51"/>
  <c r="E155" i="51"/>
  <c r="F154" i="51"/>
  <c r="G153" i="51"/>
  <c r="H152" i="51"/>
  <c r="J151" i="51"/>
  <c r="K150" i="51"/>
  <c r="L149" i="51"/>
  <c r="M148" i="51"/>
  <c r="E147" i="51"/>
  <c r="F146" i="51"/>
  <c r="G145" i="51"/>
  <c r="H144" i="51"/>
  <c r="J143" i="51"/>
  <c r="K142" i="51"/>
  <c r="L141" i="51"/>
  <c r="M140" i="51"/>
  <c r="E139" i="51"/>
  <c r="F138" i="51"/>
  <c r="G137" i="51"/>
  <c r="H136" i="51"/>
  <c r="J135" i="51"/>
  <c r="K134" i="51"/>
  <c r="L133" i="51"/>
  <c r="M132" i="51"/>
  <c r="E131" i="51"/>
  <c r="F130" i="51"/>
  <c r="G129" i="51"/>
  <c r="H128" i="51"/>
  <c r="J127" i="51"/>
  <c r="K126" i="51"/>
  <c r="L125" i="51"/>
  <c r="M124" i="51"/>
  <c r="E123" i="51"/>
  <c r="F122" i="51"/>
  <c r="G121" i="51"/>
  <c r="H120" i="51"/>
  <c r="J119" i="51"/>
  <c r="K118" i="51"/>
  <c r="L117" i="51"/>
  <c r="M116" i="51"/>
  <c r="E115" i="51"/>
  <c r="F114" i="51"/>
  <c r="G113" i="51"/>
  <c r="H112" i="51"/>
  <c r="J111" i="51"/>
  <c r="K110" i="51"/>
  <c r="L109" i="51"/>
  <c r="M108" i="51"/>
  <c r="E107" i="51"/>
  <c r="F106" i="51"/>
  <c r="G105" i="51"/>
  <c r="H104" i="51"/>
  <c r="J103" i="51"/>
  <c r="K102" i="51"/>
  <c r="L101" i="51"/>
  <c r="M100" i="51"/>
  <c r="E98" i="51"/>
  <c r="F97" i="51"/>
  <c r="G96" i="51"/>
  <c r="H95" i="51"/>
  <c r="J94" i="51"/>
  <c r="K93" i="51"/>
  <c r="L92" i="51"/>
  <c r="M91" i="51"/>
  <c r="E90" i="51"/>
  <c r="F89" i="51"/>
  <c r="G88" i="51"/>
  <c r="H87" i="51"/>
  <c r="J86" i="51"/>
  <c r="K85" i="51"/>
  <c r="L84" i="51"/>
  <c r="M83" i="51"/>
  <c r="E82" i="51"/>
  <c r="F81" i="51"/>
  <c r="F80" i="51"/>
  <c r="G79" i="51"/>
  <c r="H78" i="51"/>
  <c r="J77" i="51"/>
  <c r="K76" i="51"/>
  <c r="L75" i="51"/>
  <c r="M74" i="51"/>
  <c r="E73" i="51"/>
  <c r="F72" i="51"/>
  <c r="G71" i="51"/>
  <c r="H70" i="51"/>
  <c r="J69" i="51"/>
  <c r="K68" i="51"/>
  <c r="L67" i="51"/>
  <c r="E517" i="51"/>
  <c r="E485" i="51"/>
  <c r="J333" i="51"/>
  <c r="G328" i="51"/>
  <c r="J317" i="51"/>
  <c r="G312" i="51"/>
  <c r="L301" i="51"/>
  <c r="F288" i="51"/>
  <c r="H286" i="51"/>
  <c r="K284" i="51"/>
  <c r="M282" i="51"/>
  <c r="E273" i="51"/>
  <c r="G271" i="51"/>
  <c r="J269" i="51"/>
  <c r="L267" i="51"/>
  <c r="E256" i="51"/>
  <c r="G254" i="51"/>
  <c r="J252" i="51"/>
  <c r="L250" i="51"/>
  <c r="F237" i="51"/>
  <c r="H235" i="51"/>
  <c r="K233" i="51"/>
  <c r="M231" i="51"/>
  <c r="E222" i="51"/>
  <c r="G220" i="51"/>
  <c r="J218" i="51"/>
  <c r="L216" i="51"/>
  <c r="F205" i="51"/>
  <c r="H203" i="51"/>
  <c r="J201" i="51"/>
  <c r="L199" i="51"/>
  <c r="G196" i="51"/>
  <c r="L192" i="51"/>
  <c r="G191" i="51"/>
  <c r="K190" i="51"/>
  <c r="F188" i="51"/>
  <c r="L187" i="51"/>
  <c r="H186" i="51"/>
  <c r="K184" i="51"/>
  <c r="E183" i="51"/>
  <c r="M182" i="51"/>
  <c r="M181" i="51"/>
  <c r="E179" i="51"/>
  <c r="F178" i="51"/>
  <c r="G177" i="51"/>
  <c r="H176" i="51"/>
  <c r="J175" i="51"/>
  <c r="K174" i="51"/>
  <c r="L173" i="51"/>
  <c r="M172" i="51"/>
  <c r="E171" i="51"/>
  <c r="F170" i="51"/>
  <c r="G169" i="51"/>
  <c r="H168" i="51"/>
  <c r="H167" i="51"/>
  <c r="J166" i="51"/>
  <c r="K165" i="51"/>
  <c r="L164" i="51"/>
  <c r="M163" i="51"/>
  <c r="E162" i="51"/>
  <c r="F161" i="51"/>
  <c r="G160" i="51"/>
  <c r="H159" i="51"/>
  <c r="J158" i="51"/>
  <c r="K157" i="51"/>
  <c r="L156" i="51"/>
  <c r="M155" i="51"/>
  <c r="E154" i="51"/>
  <c r="F153" i="51"/>
  <c r="G152" i="51"/>
  <c r="H151" i="51"/>
  <c r="J150" i="51"/>
  <c r="K149" i="51"/>
  <c r="L148" i="51"/>
  <c r="M147" i="51"/>
  <c r="E146" i="51"/>
  <c r="F145" i="51"/>
  <c r="G144" i="51"/>
  <c r="H143" i="51"/>
  <c r="J142" i="51"/>
  <c r="K141" i="51"/>
  <c r="L140" i="51"/>
  <c r="M139" i="51"/>
  <c r="E138" i="51"/>
  <c r="F137" i="51"/>
  <c r="G136" i="51"/>
  <c r="H135" i="51"/>
  <c r="J134" i="51"/>
  <c r="K133" i="51"/>
  <c r="L132" i="51"/>
  <c r="M131" i="51"/>
  <c r="E130" i="51"/>
  <c r="F129" i="51"/>
  <c r="G128" i="51"/>
  <c r="H127" i="51"/>
  <c r="J126" i="51"/>
  <c r="K125" i="51"/>
  <c r="L124" i="51"/>
  <c r="M123" i="51"/>
  <c r="E122" i="51"/>
  <c r="F121" i="51"/>
  <c r="G120" i="51"/>
  <c r="H119" i="51"/>
  <c r="J118" i="51"/>
  <c r="K117" i="51"/>
  <c r="L116" i="51"/>
  <c r="M115" i="51"/>
  <c r="E114" i="51"/>
  <c r="F113" i="51"/>
  <c r="G112" i="51"/>
  <c r="H111" i="51"/>
  <c r="J110" i="51"/>
  <c r="K109" i="51"/>
  <c r="L108" i="51"/>
  <c r="M107" i="51"/>
  <c r="E106" i="51"/>
  <c r="F105" i="51"/>
  <c r="G104" i="51"/>
  <c r="H103" i="51"/>
  <c r="J102" i="51"/>
  <c r="K101" i="51"/>
  <c r="L100" i="51"/>
  <c r="M99" i="51"/>
  <c r="M98" i="51"/>
  <c r="E97" i="51"/>
  <c r="F96" i="51"/>
  <c r="G95" i="51"/>
  <c r="H94" i="51"/>
  <c r="J93" i="51"/>
  <c r="K92" i="51"/>
  <c r="L91" i="51"/>
  <c r="M90" i="51"/>
  <c r="E89" i="51"/>
  <c r="F88" i="51"/>
  <c r="G87" i="51"/>
  <c r="H86" i="51"/>
  <c r="J85" i="51"/>
  <c r="K84" i="51"/>
  <c r="L83" i="51"/>
  <c r="M82" i="51"/>
  <c r="E81" i="51"/>
  <c r="E80" i="51"/>
  <c r="F79" i="51"/>
  <c r="G78" i="51"/>
  <c r="H77" i="51"/>
  <c r="J76" i="51"/>
  <c r="K75" i="51"/>
  <c r="L74" i="51"/>
  <c r="M73" i="51"/>
  <c r="E72" i="51"/>
  <c r="F71" i="51"/>
  <c r="G70" i="51"/>
  <c r="H69" i="51"/>
  <c r="J68" i="51"/>
  <c r="K67" i="51"/>
  <c r="M509" i="51"/>
  <c r="M477" i="51"/>
  <c r="H332" i="51"/>
  <c r="H316" i="51"/>
  <c r="L300" i="51"/>
  <c r="F297" i="51"/>
  <c r="H295" i="51"/>
  <c r="K293" i="51"/>
  <c r="M291" i="51"/>
  <c r="E282" i="51"/>
  <c r="G280" i="51"/>
  <c r="J278" i="51"/>
  <c r="L276" i="51"/>
  <c r="F265" i="51"/>
  <c r="H263" i="51"/>
  <c r="K261" i="51"/>
  <c r="L259" i="51"/>
  <c r="F248" i="51"/>
  <c r="G246" i="51"/>
  <c r="H244" i="51"/>
  <c r="K242" i="51"/>
  <c r="M240" i="51"/>
  <c r="E231" i="51"/>
  <c r="G229" i="51"/>
  <c r="J227" i="51"/>
  <c r="L225" i="51"/>
  <c r="F214" i="51"/>
  <c r="H212" i="51"/>
  <c r="K210" i="51"/>
  <c r="M208" i="51"/>
  <c r="J197" i="51"/>
  <c r="F196" i="51"/>
  <c r="K192" i="51"/>
  <c r="E191" i="51"/>
  <c r="H190" i="51"/>
  <c r="K187" i="51"/>
  <c r="F186" i="51"/>
  <c r="M185" i="51"/>
  <c r="H184" i="51"/>
  <c r="K182" i="51"/>
  <c r="L181" i="51"/>
  <c r="L180" i="51"/>
  <c r="M179" i="51"/>
  <c r="E178" i="51"/>
  <c r="F177" i="51"/>
  <c r="G176" i="51"/>
  <c r="H175" i="51"/>
  <c r="J174" i="51"/>
  <c r="K173" i="51"/>
  <c r="L172" i="51"/>
  <c r="M171" i="51"/>
  <c r="E170" i="51"/>
  <c r="F169" i="51"/>
  <c r="G168" i="51"/>
  <c r="G167" i="51"/>
  <c r="H166" i="51"/>
  <c r="J165" i="51"/>
  <c r="K164" i="51"/>
  <c r="L163" i="51"/>
  <c r="M162" i="51"/>
  <c r="E161" i="51"/>
  <c r="F160" i="51"/>
  <c r="G159" i="51"/>
  <c r="H158" i="51"/>
  <c r="J157" i="51"/>
  <c r="K156" i="51"/>
  <c r="L155" i="51"/>
  <c r="M154" i="51"/>
  <c r="E153" i="51"/>
  <c r="F152" i="51"/>
  <c r="G151" i="51"/>
  <c r="H150" i="51"/>
  <c r="J149" i="51"/>
  <c r="K148" i="51"/>
  <c r="L147" i="51"/>
  <c r="M146" i="51"/>
  <c r="E145" i="51"/>
  <c r="F144" i="51"/>
  <c r="G143" i="51"/>
  <c r="H142" i="51"/>
  <c r="J141" i="51"/>
  <c r="K140" i="51"/>
  <c r="L139" i="51"/>
  <c r="M138" i="51"/>
  <c r="E137" i="51"/>
  <c r="F136" i="51"/>
  <c r="G135" i="51"/>
  <c r="H134" i="51"/>
  <c r="J133" i="51"/>
  <c r="K132" i="51"/>
  <c r="L131" i="51"/>
  <c r="M130" i="51"/>
  <c r="E129" i="51"/>
  <c r="F128" i="51"/>
  <c r="G127" i="51"/>
  <c r="H126" i="51"/>
  <c r="J125" i="51"/>
  <c r="K124" i="51"/>
  <c r="L123" i="51"/>
  <c r="M122" i="51"/>
  <c r="E121" i="51"/>
  <c r="F120" i="51"/>
  <c r="G119" i="51"/>
  <c r="H118" i="51"/>
  <c r="J117" i="51"/>
  <c r="K116" i="51"/>
  <c r="L115" i="51"/>
  <c r="M114" i="51"/>
  <c r="E113" i="51"/>
  <c r="F112" i="51"/>
  <c r="G111" i="51"/>
  <c r="H110" i="51"/>
  <c r="J109" i="51"/>
  <c r="K108" i="51"/>
  <c r="L107" i="51"/>
  <c r="M106" i="51"/>
  <c r="E105" i="51"/>
  <c r="F104" i="51"/>
  <c r="G103" i="51"/>
  <c r="H102" i="51"/>
  <c r="J101" i="51"/>
  <c r="E509" i="51"/>
  <c r="E477" i="51"/>
  <c r="M453" i="51"/>
  <c r="J337" i="51"/>
  <c r="G332" i="51"/>
  <c r="J321" i="51"/>
  <c r="G316" i="51"/>
  <c r="J305" i="51"/>
  <c r="K300" i="51"/>
  <c r="E297" i="51"/>
  <c r="G295" i="51"/>
  <c r="J293" i="51"/>
  <c r="L291" i="51"/>
  <c r="F280" i="51"/>
  <c r="H278" i="51"/>
  <c r="K276" i="51"/>
  <c r="M274" i="51"/>
  <c r="E265" i="51"/>
  <c r="G263" i="51"/>
  <c r="J261" i="51"/>
  <c r="K259" i="51"/>
  <c r="M257" i="51"/>
  <c r="E248" i="51"/>
  <c r="F246" i="51"/>
  <c r="G244" i="51"/>
  <c r="J242" i="51"/>
  <c r="L240" i="51"/>
  <c r="F229" i="51"/>
  <c r="H227" i="51"/>
  <c r="K225" i="51"/>
  <c r="M223" i="51"/>
  <c r="E214" i="51"/>
  <c r="G212" i="51"/>
  <c r="J210" i="51"/>
  <c r="L208" i="51"/>
  <c r="F197" i="51"/>
  <c r="K193" i="51"/>
  <c r="F192" i="51"/>
  <c r="F190" i="51"/>
  <c r="L189" i="51"/>
  <c r="J187" i="51"/>
  <c r="L185" i="51"/>
  <c r="F184" i="51"/>
  <c r="J182" i="51"/>
  <c r="K181" i="51"/>
  <c r="K180" i="51"/>
  <c r="L179" i="51"/>
  <c r="M178" i="51"/>
  <c r="E177" i="51"/>
  <c r="F176" i="51"/>
  <c r="G175" i="51"/>
  <c r="H174" i="51"/>
  <c r="J173" i="51"/>
  <c r="K172" i="51"/>
  <c r="L171" i="51"/>
  <c r="M170" i="51"/>
  <c r="E169" i="51"/>
  <c r="F168" i="51"/>
  <c r="F167" i="51"/>
  <c r="G166" i="51"/>
  <c r="H165" i="51"/>
  <c r="J164" i="51"/>
  <c r="K163" i="51"/>
  <c r="L162" i="51"/>
  <c r="M161" i="51"/>
  <c r="E160" i="51"/>
  <c r="F159" i="51"/>
  <c r="G158" i="51"/>
  <c r="H157" i="51"/>
  <c r="J156" i="51"/>
  <c r="K155" i="51"/>
  <c r="L154" i="51"/>
  <c r="M153" i="51"/>
  <c r="E152" i="51"/>
  <c r="F151" i="51"/>
  <c r="G150" i="51"/>
  <c r="H149" i="51"/>
  <c r="J148" i="51"/>
  <c r="K147" i="51"/>
  <c r="L146" i="51"/>
  <c r="M145" i="51"/>
  <c r="E144" i="51"/>
  <c r="F143" i="51"/>
  <c r="G142" i="51"/>
  <c r="H141" i="51"/>
  <c r="J140" i="51"/>
  <c r="K139" i="51"/>
  <c r="L138" i="51"/>
  <c r="M137" i="51"/>
  <c r="E136" i="51"/>
  <c r="F135" i="51"/>
  <c r="G134" i="51"/>
  <c r="H133" i="51"/>
  <c r="J132" i="51"/>
  <c r="K131" i="51"/>
  <c r="L130" i="51"/>
  <c r="M129" i="51"/>
  <c r="E128" i="51"/>
  <c r="F127" i="51"/>
  <c r="G126" i="51"/>
  <c r="H125" i="51"/>
  <c r="J124" i="51"/>
  <c r="K123" i="51"/>
  <c r="L122" i="51"/>
  <c r="M121" i="51"/>
  <c r="E120" i="51"/>
  <c r="F119" i="51"/>
  <c r="G118" i="51"/>
  <c r="H117" i="51"/>
  <c r="J116" i="51"/>
  <c r="K115" i="51"/>
  <c r="L114" i="51"/>
  <c r="M113" i="51"/>
  <c r="E112" i="51"/>
  <c r="F111" i="51"/>
  <c r="G110" i="51"/>
  <c r="H109" i="51"/>
  <c r="J108" i="51"/>
  <c r="K107" i="51"/>
  <c r="L106" i="51"/>
  <c r="M105" i="51"/>
  <c r="E104" i="51"/>
  <c r="F103" i="51"/>
  <c r="G102" i="51"/>
  <c r="H101" i="51"/>
  <c r="J100" i="51"/>
  <c r="J99" i="51"/>
  <c r="K98" i="51"/>
  <c r="L97" i="51"/>
  <c r="M96" i="51"/>
  <c r="E95" i="51"/>
  <c r="F94" i="51"/>
  <c r="G93" i="51"/>
  <c r="H92" i="51"/>
  <c r="J91" i="51"/>
  <c r="K90" i="51"/>
  <c r="L89" i="51"/>
  <c r="M88" i="51"/>
  <c r="E87" i="51"/>
  <c r="F86" i="51"/>
  <c r="G85" i="51"/>
  <c r="H84" i="51"/>
  <c r="J83" i="51"/>
  <c r="K82" i="51"/>
  <c r="L81" i="51"/>
  <c r="M80" i="51"/>
  <c r="M79" i="51"/>
  <c r="E78" i="51"/>
  <c r="F77" i="51"/>
  <c r="G76" i="51"/>
  <c r="H75" i="51"/>
  <c r="J74" i="51"/>
  <c r="K73" i="51"/>
  <c r="L72" i="51"/>
  <c r="M71" i="51"/>
  <c r="E70" i="51"/>
  <c r="F69" i="51"/>
  <c r="G68" i="51"/>
  <c r="H67" i="51"/>
  <c r="J66" i="51"/>
  <c r="M501" i="51"/>
  <c r="H449" i="51"/>
  <c r="H336" i="51"/>
  <c r="H320" i="51"/>
  <c r="H304" i="51"/>
  <c r="E299" i="51"/>
  <c r="F289" i="51"/>
  <c r="H287" i="51"/>
  <c r="K285" i="51"/>
  <c r="M283" i="51"/>
  <c r="E274" i="51"/>
  <c r="G272" i="51"/>
  <c r="J270" i="51"/>
  <c r="L268" i="51"/>
  <c r="E257" i="51"/>
  <c r="G255" i="51"/>
  <c r="J253" i="51"/>
  <c r="L251" i="51"/>
  <c r="F238" i="51"/>
  <c r="H236" i="51"/>
  <c r="K234" i="51"/>
  <c r="M232" i="51"/>
  <c r="E223" i="51"/>
  <c r="G221" i="51"/>
  <c r="J219" i="51"/>
  <c r="L217" i="51"/>
  <c r="F206" i="51"/>
  <c r="H204" i="51"/>
  <c r="J202" i="51"/>
  <c r="L200" i="51"/>
  <c r="E197" i="51"/>
  <c r="M194" i="51"/>
  <c r="J193" i="51"/>
  <c r="E190" i="51"/>
  <c r="J189" i="51"/>
  <c r="H187" i="51"/>
  <c r="K185" i="51"/>
  <c r="E184" i="51"/>
  <c r="M183" i="51"/>
  <c r="H182" i="51"/>
  <c r="J181" i="51"/>
  <c r="J180" i="51"/>
  <c r="K179" i="51"/>
  <c r="L178" i="51"/>
  <c r="M177" i="51"/>
  <c r="E176" i="51"/>
  <c r="F175" i="51"/>
  <c r="G174" i="51"/>
  <c r="H173" i="51"/>
  <c r="J172" i="51"/>
  <c r="K171" i="51"/>
  <c r="L170" i="51"/>
  <c r="M169" i="51"/>
  <c r="E168" i="51"/>
  <c r="E167" i="51"/>
  <c r="F166" i="51"/>
  <c r="G165" i="51"/>
  <c r="H164" i="51"/>
  <c r="J163" i="51"/>
  <c r="K162" i="51"/>
  <c r="L161" i="51"/>
  <c r="M160" i="51"/>
  <c r="E159" i="51"/>
  <c r="F158" i="51"/>
  <c r="G157" i="51"/>
  <c r="H156" i="51"/>
  <c r="J155" i="51"/>
  <c r="K154" i="51"/>
  <c r="L153" i="51"/>
  <c r="M152" i="51"/>
  <c r="E151" i="51"/>
  <c r="F150" i="51"/>
  <c r="G149" i="51"/>
  <c r="H148" i="51"/>
  <c r="J147" i="51"/>
  <c r="K146" i="51"/>
  <c r="L145" i="51"/>
  <c r="M144" i="51"/>
  <c r="E143" i="51"/>
  <c r="F142" i="51"/>
  <c r="G141" i="51"/>
  <c r="H140" i="51"/>
  <c r="J139" i="51"/>
  <c r="K138" i="51"/>
  <c r="L137" i="51"/>
  <c r="M136" i="51"/>
  <c r="E135" i="51"/>
  <c r="F134" i="51"/>
  <c r="G133" i="51"/>
  <c r="H132" i="51"/>
  <c r="J131" i="51"/>
  <c r="K130" i="51"/>
  <c r="L129" i="51"/>
  <c r="M128" i="51"/>
  <c r="E127" i="51"/>
  <c r="F126" i="51"/>
  <c r="G125" i="51"/>
  <c r="H124" i="51"/>
  <c r="J123" i="51"/>
  <c r="K122" i="51"/>
  <c r="E501" i="51"/>
  <c r="G336" i="51"/>
  <c r="J325" i="51"/>
  <c r="G320" i="51"/>
  <c r="J309" i="51"/>
  <c r="G304" i="51"/>
  <c r="E289" i="51"/>
  <c r="G287" i="51"/>
  <c r="J285" i="51"/>
  <c r="L283" i="51"/>
  <c r="F272" i="51"/>
  <c r="H270" i="51"/>
  <c r="K268" i="51"/>
  <c r="M266" i="51"/>
  <c r="F255" i="51"/>
  <c r="H253" i="51"/>
  <c r="K251" i="51"/>
  <c r="M249" i="51"/>
  <c r="E238" i="51"/>
  <c r="G236" i="51"/>
  <c r="J234" i="51"/>
  <c r="L232" i="51"/>
  <c r="F221" i="51"/>
  <c r="H219" i="51"/>
  <c r="K217" i="51"/>
  <c r="M215" i="51"/>
  <c r="E206" i="51"/>
  <c r="G204" i="51"/>
  <c r="H202" i="51"/>
  <c r="K200" i="51"/>
  <c r="M198" i="51"/>
  <c r="J194" i="51"/>
  <c r="E193" i="51"/>
  <c r="G189" i="51"/>
  <c r="M188" i="51"/>
  <c r="G187" i="51"/>
  <c r="M186" i="51"/>
  <c r="J185" i="51"/>
  <c r="L183" i="51"/>
  <c r="G182" i="51"/>
  <c r="H181" i="51"/>
  <c r="H180" i="51"/>
  <c r="J179" i="51"/>
  <c r="K178" i="51"/>
  <c r="L177" i="51"/>
  <c r="M176" i="51"/>
  <c r="E175" i="51"/>
  <c r="F174" i="51"/>
  <c r="G173" i="51"/>
  <c r="H172" i="51"/>
  <c r="J171" i="51"/>
  <c r="K170" i="51"/>
  <c r="L169" i="51"/>
  <c r="M168" i="51"/>
  <c r="E166" i="51"/>
  <c r="F165" i="51"/>
  <c r="G164" i="51"/>
  <c r="H163" i="51"/>
  <c r="J162" i="51"/>
  <c r="K161" i="51"/>
  <c r="L160" i="51"/>
  <c r="M159" i="51"/>
  <c r="E158" i="51"/>
  <c r="F157" i="51"/>
  <c r="G156" i="51"/>
  <c r="H155" i="51"/>
  <c r="J154" i="51"/>
  <c r="K153" i="51"/>
  <c r="L152" i="51"/>
  <c r="M151" i="51"/>
  <c r="E150" i="51"/>
  <c r="F149" i="51"/>
  <c r="G148" i="51"/>
  <c r="H147" i="51"/>
  <c r="J146" i="51"/>
  <c r="K145" i="51"/>
  <c r="L144" i="51"/>
  <c r="M143" i="51"/>
  <c r="E142" i="51"/>
  <c r="F141" i="51"/>
  <c r="G140" i="51"/>
  <c r="H139" i="51"/>
  <c r="J138" i="51"/>
  <c r="K137" i="51"/>
  <c r="L136" i="51"/>
  <c r="M135" i="51"/>
  <c r="E134" i="51"/>
  <c r="F133" i="51"/>
  <c r="G132" i="51"/>
  <c r="H131" i="51"/>
  <c r="J130" i="51"/>
  <c r="K129" i="51"/>
  <c r="L128" i="51"/>
  <c r="M127" i="51"/>
  <c r="E126" i="51"/>
  <c r="F125" i="51"/>
  <c r="G124" i="51"/>
  <c r="H123" i="51"/>
  <c r="J122" i="51"/>
  <c r="M493" i="51"/>
  <c r="M464" i="51"/>
  <c r="H445" i="51"/>
  <c r="H340" i="51"/>
  <c r="H324" i="51"/>
  <c r="H308" i="51"/>
  <c r="G298" i="51"/>
  <c r="G296" i="51"/>
  <c r="J294" i="51"/>
  <c r="L292" i="51"/>
  <c r="F281" i="51"/>
  <c r="H279" i="51"/>
  <c r="K277" i="51"/>
  <c r="M275" i="51"/>
  <c r="E266" i="51"/>
  <c r="G264" i="51"/>
  <c r="J262" i="51"/>
  <c r="K260" i="51"/>
  <c r="M258" i="51"/>
  <c r="E249" i="51"/>
  <c r="G247" i="51"/>
  <c r="H245" i="51"/>
  <c r="J243" i="51"/>
  <c r="L241" i="51"/>
  <c r="F230" i="51"/>
  <c r="H228" i="51"/>
  <c r="K226" i="51"/>
  <c r="M224" i="51"/>
  <c r="E215" i="51"/>
  <c r="G213" i="51"/>
  <c r="J211" i="51"/>
  <c r="L209" i="51"/>
  <c r="E198" i="51"/>
  <c r="L195" i="51"/>
  <c r="H194" i="51"/>
  <c r="F189" i="51"/>
  <c r="K188" i="51"/>
  <c r="E187" i="51"/>
  <c r="L186" i="51"/>
  <c r="G185" i="51"/>
  <c r="J183" i="51"/>
  <c r="F182" i="51"/>
  <c r="G181" i="51"/>
  <c r="G180" i="51"/>
  <c r="H179" i="51"/>
  <c r="J178" i="51"/>
  <c r="K177" i="51"/>
  <c r="L176" i="51"/>
  <c r="M175" i="51"/>
  <c r="E174" i="51"/>
  <c r="F173" i="51"/>
  <c r="G172" i="51"/>
  <c r="H171" i="51"/>
  <c r="J170" i="51"/>
  <c r="K169" i="51"/>
  <c r="L168" i="51"/>
  <c r="M167" i="51"/>
  <c r="M166" i="51"/>
  <c r="E165" i="51"/>
  <c r="F164" i="51"/>
  <c r="G163" i="51"/>
  <c r="H162" i="51"/>
  <c r="J161" i="51"/>
  <c r="K160" i="51"/>
  <c r="L159" i="51"/>
  <c r="M158" i="51"/>
  <c r="E157" i="51"/>
  <c r="F156" i="51"/>
  <c r="G155" i="51"/>
  <c r="H154" i="51"/>
  <c r="J153" i="51"/>
  <c r="K152" i="51"/>
  <c r="L151" i="51"/>
  <c r="M150" i="51"/>
  <c r="E149" i="51"/>
  <c r="F148" i="51"/>
  <c r="G147" i="51"/>
  <c r="H146" i="51"/>
  <c r="J145" i="51"/>
  <c r="K144" i="51"/>
  <c r="L143" i="51"/>
  <c r="M142" i="51"/>
  <c r="E141" i="51"/>
  <c r="F140" i="51"/>
  <c r="G139" i="51"/>
  <c r="H138" i="51"/>
  <c r="J137" i="51"/>
  <c r="K136" i="51"/>
  <c r="L135" i="51"/>
  <c r="M134" i="51"/>
  <c r="E133" i="51"/>
  <c r="F132" i="51"/>
  <c r="G131" i="51"/>
  <c r="H130" i="51"/>
  <c r="J129" i="51"/>
  <c r="K128" i="51"/>
  <c r="L127" i="51"/>
  <c r="M126" i="51"/>
  <c r="E125" i="51"/>
  <c r="F124" i="51"/>
  <c r="G123" i="51"/>
  <c r="H122" i="51"/>
  <c r="J121" i="51"/>
  <c r="K120" i="51"/>
  <c r="L119" i="51"/>
  <c r="M118" i="51"/>
  <c r="E117" i="51"/>
  <c r="F116" i="51"/>
  <c r="G115" i="51"/>
  <c r="H114" i="51"/>
  <c r="J113" i="51"/>
  <c r="K112" i="51"/>
  <c r="L111" i="51"/>
  <c r="M110" i="51"/>
  <c r="E109" i="51"/>
  <c r="F108" i="51"/>
  <c r="G107" i="51"/>
  <c r="H106" i="51"/>
  <c r="J105" i="51"/>
  <c r="K104" i="51"/>
  <c r="L103" i="51"/>
  <c r="M102" i="51"/>
  <c r="E101" i="51"/>
  <c r="F100" i="51"/>
  <c r="F99" i="51"/>
  <c r="G98" i="51"/>
  <c r="H97" i="51"/>
  <c r="J96" i="51"/>
  <c r="K95" i="51"/>
  <c r="L94" i="51"/>
  <c r="M93" i="51"/>
  <c r="E92" i="51"/>
  <c r="F91" i="51"/>
  <c r="G90" i="51"/>
  <c r="H89" i="51"/>
  <c r="J88" i="51"/>
  <c r="K87" i="51"/>
  <c r="L86" i="51"/>
  <c r="M85" i="51"/>
  <c r="E84" i="51"/>
  <c r="F83" i="51"/>
  <c r="G82" i="51"/>
  <c r="H81" i="51"/>
  <c r="J80" i="51"/>
  <c r="J79" i="51"/>
  <c r="K78" i="51"/>
  <c r="L77" i="51"/>
  <c r="M76" i="51"/>
  <c r="E75" i="51"/>
  <c r="F74" i="51"/>
  <c r="G73" i="51"/>
  <c r="H72" i="51"/>
  <c r="J71" i="51"/>
  <c r="K70" i="51"/>
  <c r="L69" i="51"/>
  <c r="M68" i="51"/>
  <c r="E67" i="51"/>
  <c r="E493" i="51"/>
  <c r="F296" i="51"/>
  <c r="E281" i="51"/>
  <c r="K186" i="51"/>
  <c r="H170" i="51"/>
  <c r="L166" i="51"/>
  <c r="F155" i="51"/>
  <c r="K151" i="51"/>
  <c r="E140" i="51"/>
  <c r="J136" i="51"/>
  <c r="L120" i="51"/>
  <c r="E119" i="51"/>
  <c r="J115" i="51"/>
  <c r="G114" i="51"/>
  <c r="L110" i="51"/>
  <c r="F109" i="51"/>
  <c r="K105" i="51"/>
  <c r="K100" i="51"/>
  <c r="K99" i="51"/>
  <c r="L98" i="51"/>
  <c r="M97" i="51"/>
  <c r="E88" i="51"/>
  <c r="F87" i="51"/>
  <c r="G86" i="51"/>
  <c r="H85" i="51"/>
  <c r="J84" i="51"/>
  <c r="K83" i="51"/>
  <c r="L82" i="51"/>
  <c r="M81" i="51"/>
  <c r="E71" i="51"/>
  <c r="F70" i="51"/>
  <c r="G69" i="51"/>
  <c r="H68" i="51"/>
  <c r="J67" i="51"/>
  <c r="M66" i="51"/>
  <c r="L65" i="51"/>
  <c r="M64" i="51"/>
  <c r="E63" i="51"/>
  <c r="J62" i="51"/>
  <c r="F61" i="51"/>
  <c r="E60" i="51"/>
  <c r="M59" i="51"/>
  <c r="L58" i="51"/>
  <c r="J464" i="51"/>
  <c r="J329" i="51"/>
  <c r="H294" i="51"/>
  <c r="G279" i="51"/>
  <c r="F264" i="51"/>
  <c r="M191" i="51"/>
  <c r="F181" i="51"/>
  <c r="J177" i="51"/>
  <c r="G162" i="51"/>
  <c r="L158" i="51"/>
  <c r="F147" i="51"/>
  <c r="K143" i="51"/>
  <c r="E132" i="51"/>
  <c r="J128" i="51"/>
  <c r="L121" i="51"/>
  <c r="J120" i="51"/>
  <c r="H115" i="51"/>
  <c r="M111" i="51"/>
  <c r="F110" i="51"/>
  <c r="K106" i="51"/>
  <c r="H105" i="51"/>
  <c r="M101" i="51"/>
  <c r="H100" i="51"/>
  <c r="H99" i="51"/>
  <c r="J98" i="51"/>
  <c r="K97" i="51"/>
  <c r="L96" i="51"/>
  <c r="M95" i="51"/>
  <c r="E86" i="51"/>
  <c r="F85" i="51"/>
  <c r="G84" i="51"/>
  <c r="H83" i="51"/>
  <c r="J82" i="51"/>
  <c r="K81" i="51"/>
  <c r="L80" i="51"/>
  <c r="L79" i="51"/>
  <c r="M78" i="51"/>
  <c r="E69" i="51"/>
  <c r="F68" i="51"/>
  <c r="G67" i="51"/>
  <c r="L66" i="51"/>
  <c r="K65" i="51"/>
  <c r="L64" i="51"/>
  <c r="M63" i="51"/>
  <c r="H62" i="51"/>
  <c r="E61" i="51"/>
  <c r="M60" i="51"/>
  <c r="L59" i="51"/>
  <c r="K58" i="51"/>
  <c r="G57" i="51"/>
  <c r="G324" i="51"/>
  <c r="K292" i="51"/>
  <c r="J277" i="51"/>
  <c r="H262" i="51"/>
  <c r="F247" i="51"/>
  <c r="E185" i="51"/>
  <c r="E173" i="51"/>
  <c r="J169" i="51"/>
  <c r="M165" i="51"/>
  <c r="G154" i="51"/>
  <c r="L150" i="51"/>
  <c r="F139" i="51"/>
  <c r="K135" i="51"/>
  <c r="E124" i="51"/>
  <c r="K121" i="51"/>
  <c r="H116" i="51"/>
  <c r="F115" i="51"/>
  <c r="M112" i="51"/>
  <c r="K111" i="51"/>
  <c r="E110" i="51"/>
  <c r="J106" i="51"/>
  <c r="G101" i="51"/>
  <c r="G100" i="51"/>
  <c r="G99" i="51"/>
  <c r="H98" i="51"/>
  <c r="J97" i="51"/>
  <c r="K96" i="51"/>
  <c r="L95" i="51"/>
  <c r="M94" i="51"/>
  <c r="E85" i="51"/>
  <c r="F84" i="51"/>
  <c r="G83" i="51"/>
  <c r="H82" i="51"/>
  <c r="J81" i="51"/>
  <c r="K80" i="51"/>
  <c r="K79" i="51"/>
  <c r="L78" i="51"/>
  <c r="M77" i="51"/>
  <c r="E68" i="51"/>
  <c r="F67" i="51"/>
  <c r="K66" i="51"/>
  <c r="J65" i="51"/>
  <c r="K64" i="51"/>
  <c r="L63" i="51"/>
  <c r="G62" i="51"/>
  <c r="M61" i="51"/>
  <c r="L60" i="51"/>
  <c r="M290" i="51"/>
  <c r="L275" i="51"/>
  <c r="J260" i="51"/>
  <c r="G245" i="51"/>
  <c r="E230" i="51"/>
  <c r="M184" i="51"/>
  <c r="F180" i="51"/>
  <c r="K176" i="51"/>
  <c r="H161" i="51"/>
  <c r="M157" i="51"/>
  <c r="G146" i="51"/>
  <c r="L142" i="51"/>
  <c r="F131" i="51"/>
  <c r="K127" i="51"/>
  <c r="H121" i="51"/>
  <c r="M117" i="51"/>
  <c r="G116" i="51"/>
  <c r="L112" i="51"/>
  <c r="E111" i="51"/>
  <c r="J107" i="51"/>
  <c r="G106" i="51"/>
  <c r="L102" i="51"/>
  <c r="F101" i="51"/>
  <c r="E100" i="51"/>
  <c r="E99" i="51"/>
  <c r="F98" i="51"/>
  <c r="G97" i="51"/>
  <c r="H96" i="51"/>
  <c r="J95" i="51"/>
  <c r="K94" i="51"/>
  <c r="L93" i="51"/>
  <c r="M92" i="51"/>
  <c r="E83" i="51"/>
  <c r="F82" i="51"/>
  <c r="G81" i="51"/>
  <c r="G80" i="51"/>
  <c r="H79" i="51"/>
  <c r="J78" i="51"/>
  <c r="K77" i="51"/>
  <c r="L76" i="51"/>
  <c r="M75" i="51"/>
  <c r="H66" i="51"/>
  <c r="H65" i="51"/>
  <c r="J64" i="51"/>
  <c r="K63" i="51"/>
  <c r="J313" i="51"/>
  <c r="L258" i="51"/>
  <c r="H243" i="51"/>
  <c r="G228" i="51"/>
  <c r="F213" i="51"/>
  <c r="E189" i="51"/>
  <c r="F172" i="51"/>
  <c r="K168" i="51"/>
  <c r="H153" i="51"/>
  <c r="M149" i="51"/>
  <c r="G138" i="51"/>
  <c r="L134" i="51"/>
  <c r="F123" i="51"/>
  <c r="G117" i="51"/>
  <c r="E116" i="51"/>
  <c r="L113" i="51"/>
  <c r="J112" i="51"/>
  <c r="H107" i="51"/>
  <c r="M103" i="51"/>
  <c r="F102" i="51"/>
  <c r="E96" i="51"/>
  <c r="F95" i="51"/>
  <c r="G94" i="51"/>
  <c r="H93" i="51"/>
  <c r="J92" i="51"/>
  <c r="K91" i="51"/>
  <c r="L90" i="51"/>
  <c r="M89" i="51"/>
  <c r="E79" i="51"/>
  <c r="F78" i="51"/>
  <c r="G77" i="51"/>
  <c r="H76" i="51"/>
  <c r="J75" i="51"/>
  <c r="K74" i="51"/>
  <c r="L73" i="51"/>
  <c r="M72" i="51"/>
  <c r="G66" i="51"/>
  <c r="G65" i="51"/>
  <c r="H64" i="51"/>
  <c r="J63" i="51"/>
  <c r="E62" i="51"/>
  <c r="K61" i="51"/>
  <c r="J60" i="51"/>
  <c r="H59" i="51"/>
  <c r="G58" i="51"/>
  <c r="M57" i="51"/>
  <c r="L56" i="51"/>
  <c r="K55" i="51"/>
  <c r="J54" i="51"/>
  <c r="H53" i="51"/>
  <c r="E52" i="51"/>
  <c r="K51" i="51"/>
  <c r="G50" i="51"/>
  <c r="F49" i="51"/>
  <c r="L48" i="51"/>
  <c r="G308" i="51"/>
  <c r="K241" i="51"/>
  <c r="J226" i="51"/>
  <c r="H211" i="51"/>
  <c r="H188" i="51"/>
  <c r="G183" i="51"/>
  <c r="G179" i="51"/>
  <c r="L175" i="51"/>
  <c r="E164" i="51"/>
  <c r="J160" i="51"/>
  <c r="H145" i="51"/>
  <c r="M141" i="51"/>
  <c r="G130" i="51"/>
  <c r="L126" i="51"/>
  <c r="L118" i="51"/>
  <c r="F117" i="51"/>
  <c r="K113" i="51"/>
  <c r="H108" i="51"/>
  <c r="F107" i="51"/>
  <c r="M104" i="51"/>
  <c r="K103" i="51"/>
  <c r="E102" i="51"/>
  <c r="E94" i="51"/>
  <c r="F93" i="51"/>
  <c r="G92" i="51"/>
  <c r="H91" i="51"/>
  <c r="J90" i="51"/>
  <c r="K89" i="51"/>
  <c r="L88" i="51"/>
  <c r="M87" i="51"/>
  <c r="E77" i="51"/>
  <c r="F76" i="51"/>
  <c r="G75" i="51"/>
  <c r="H74" i="51"/>
  <c r="J73" i="51"/>
  <c r="K72" i="51"/>
  <c r="L71" i="51"/>
  <c r="M70" i="51"/>
  <c r="F66" i="51"/>
  <c r="F65" i="51"/>
  <c r="G64" i="51"/>
  <c r="H63" i="51"/>
  <c r="M62" i="51"/>
  <c r="J61" i="51"/>
  <c r="H60" i="51"/>
  <c r="G59" i="51"/>
  <c r="M239" i="51"/>
  <c r="L224" i="51"/>
  <c r="K209" i="51"/>
  <c r="H195" i="51"/>
  <c r="G171" i="51"/>
  <c r="K167" i="51"/>
  <c r="E156" i="51"/>
  <c r="J152" i="51"/>
  <c r="H137" i="51"/>
  <c r="M133" i="51"/>
  <c r="G122" i="51"/>
  <c r="M119" i="51"/>
  <c r="F118" i="51"/>
  <c r="K114" i="51"/>
  <c r="H113" i="51"/>
  <c r="M109" i="51"/>
  <c r="G108" i="51"/>
  <c r="L104" i="51"/>
  <c r="E103" i="51"/>
  <c r="E93" i="51"/>
  <c r="F92" i="51"/>
  <c r="G91" i="51"/>
  <c r="H90" i="51"/>
  <c r="J89" i="51"/>
  <c r="K88" i="51"/>
  <c r="L87" i="51"/>
  <c r="M86" i="51"/>
  <c r="E76" i="51"/>
  <c r="F75" i="51"/>
  <c r="G74" i="51"/>
  <c r="H73" i="51"/>
  <c r="J72" i="51"/>
  <c r="K71" i="51"/>
  <c r="L70" i="51"/>
  <c r="M69" i="51"/>
  <c r="E66" i="51"/>
  <c r="E65" i="51"/>
  <c r="F64" i="51"/>
  <c r="G63" i="51"/>
  <c r="L62" i="51"/>
  <c r="H61" i="51"/>
  <c r="G60" i="51"/>
  <c r="G340" i="51"/>
  <c r="F298" i="51"/>
  <c r="M207" i="51"/>
  <c r="E182" i="51"/>
  <c r="H178" i="51"/>
  <c r="M174" i="51"/>
  <c r="F163" i="51"/>
  <c r="K159" i="51"/>
  <c r="E148" i="51"/>
  <c r="J144" i="51"/>
  <c r="H129" i="51"/>
  <c r="M125" i="51"/>
  <c r="M120" i="51"/>
  <c r="K119" i="51"/>
  <c r="E118" i="51"/>
  <c r="J114" i="51"/>
  <c r="G109" i="51"/>
  <c r="E108" i="51"/>
  <c r="L105" i="51"/>
  <c r="J104" i="51"/>
  <c r="E91" i="51"/>
  <c r="F90" i="51"/>
  <c r="G89" i="51"/>
  <c r="H88" i="51"/>
  <c r="J87" i="51"/>
  <c r="K86" i="51"/>
  <c r="L85" i="51"/>
  <c r="M84" i="51"/>
  <c r="E74" i="51"/>
  <c r="F73" i="51"/>
  <c r="G72" i="51"/>
  <c r="H71" i="51"/>
  <c r="J70" i="51"/>
  <c r="K69" i="51"/>
  <c r="L68" i="51"/>
  <c r="M67" i="51"/>
  <c r="M65" i="51"/>
  <c r="L2" i="51"/>
  <c r="M3" i="51"/>
  <c r="AI3" i="51"/>
  <c r="AK3" i="51" s="1"/>
  <c r="F4" i="51"/>
  <c r="BA4" i="51"/>
  <c r="J5" i="51"/>
  <c r="BA5" i="51"/>
  <c r="K6" i="51"/>
  <c r="AF6" i="51"/>
  <c r="BB6" i="51"/>
  <c r="L7" i="51"/>
  <c r="AG7" i="51"/>
  <c r="AM7" i="51" s="1"/>
  <c r="BA7" i="51"/>
  <c r="K8" i="51"/>
  <c r="AF8" i="51"/>
  <c r="BA8" i="51"/>
  <c r="K9" i="51"/>
  <c r="AF9" i="51"/>
  <c r="BB9" i="51"/>
  <c r="L10" i="51"/>
  <c r="AG10" i="51"/>
  <c r="AM10" i="51" s="1"/>
  <c r="AZ10" i="51"/>
  <c r="J11" i="51"/>
  <c r="H12" i="51"/>
  <c r="J13" i="51"/>
  <c r="F14" i="51"/>
  <c r="G15" i="51"/>
  <c r="AL15" i="51"/>
  <c r="H16" i="51"/>
  <c r="F17" i="51"/>
  <c r="G18" i="51"/>
  <c r="AL18" i="51"/>
  <c r="J19" i="51"/>
  <c r="C20" i="51"/>
  <c r="M20" i="51"/>
  <c r="AH20" i="51"/>
  <c r="F21" i="51"/>
  <c r="J22" i="51"/>
  <c r="K23" i="51"/>
  <c r="AF23" i="51"/>
  <c r="L24" i="51"/>
  <c r="AG24" i="51"/>
  <c r="AM24" i="51" s="1"/>
  <c r="C25" i="51"/>
  <c r="M25" i="51"/>
  <c r="AH25" i="51"/>
  <c r="E26" i="51"/>
  <c r="O26" i="51"/>
  <c r="AI26" i="51"/>
  <c r="AK26" i="51" s="1"/>
  <c r="F27" i="51"/>
  <c r="G28" i="51"/>
  <c r="AL28" i="51"/>
  <c r="H29" i="51"/>
  <c r="J30" i="51"/>
  <c r="K31" i="51"/>
  <c r="AF31" i="51"/>
  <c r="L32" i="51"/>
  <c r="AG32" i="51"/>
  <c r="AM32" i="51" s="1"/>
  <c r="C33" i="51"/>
  <c r="M33" i="51"/>
  <c r="AH33" i="51"/>
  <c r="E34" i="51"/>
  <c r="O34" i="51"/>
  <c r="AI34" i="51"/>
  <c r="AK34" i="51" s="1"/>
  <c r="H35" i="51"/>
  <c r="K36" i="51"/>
  <c r="AF36" i="51"/>
  <c r="J37" i="51"/>
  <c r="C38" i="51"/>
  <c r="M38" i="51"/>
  <c r="AH38" i="51"/>
  <c r="E39" i="51"/>
  <c r="O39" i="51"/>
  <c r="AI39" i="51"/>
  <c r="AK39" i="51" s="1"/>
  <c r="F40" i="51"/>
  <c r="E41" i="51"/>
  <c r="O41" i="51"/>
  <c r="AI41" i="51"/>
  <c r="AK41" i="51" s="1"/>
  <c r="C42" i="51"/>
  <c r="M42" i="51"/>
  <c r="AH42" i="51"/>
  <c r="E43" i="51"/>
  <c r="O43" i="51"/>
  <c r="AI43" i="51"/>
  <c r="AK43" i="51" s="1"/>
  <c r="H44" i="51"/>
  <c r="J45" i="51"/>
  <c r="C46" i="51"/>
  <c r="M46" i="51"/>
  <c r="AH46" i="51"/>
  <c r="L47" i="51"/>
  <c r="AI47" i="51"/>
  <c r="AK47" i="51" s="1"/>
  <c r="G48" i="51"/>
  <c r="E49" i="51"/>
  <c r="L50" i="51"/>
  <c r="AI50" i="51"/>
  <c r="AK50" i="51" s="1"/>
  <c r="J51" i="51"/>
  <c r="AH51" i="51"/>
  <c r="H52" i="51"/>
  <c r="AF52" i="51"/>
  <c r="F53" i="51"/>
  <c r="M54" i="51"/>
  <c r="H55" i="51"/>
  <c r="AG55" i="51"/>
  <c r="AM55" i="51" s="1"/>
  <c r="E56" i="51"/>
  <c r="E57" i="51"/>
  <c r="AF57" i="51"/>
  <c r="H58" i="51"/>
  <c r="J59" i="51"/>
  <c r="F60" i="51"/>
  <c r="G61" i="51"/>
  <c r="K62" i="51"/>
  <c r="AI12" i="51"/>
  <c r="AK12" i="51" s="1"/>
  <c r="AI16" i="51"/>
  <c r="AK16" i="51" s="1"/>
  <c r="M2" i="51"/>
  <c r="E3" i="51"/>
  <c r="AL4" i="51"/>
  <c r="K5" i="51"/>
  <c r="BB5" i="51"/>
  <c r="L6" i="51"/>
  <c r="M7" i="51"/>
  <c r="AH7" i="51"/>
  <c r="BB7" i="51"/>
  <c r="L8" i="51"/>
  <c r="BB8" i="51"/>
  <c r="L9" i="51"/>
  <c r="M10" i="51"/>
  <c r="AH10" i="51"/>
  <c r="BA10" i="51"/>
  <c r="K11" i="51"/>
  <c r="AF11" i="51"/>
  <c r="J12" i="51"/>
  <c r="BA12" i="51"/>
  <c r="K13" i="51"/>
  <c r="AF13" i="51"/>
  <c r="G14" i="51"/>
  <c r="AL14" i="51"/>
  <c r="H15" i="51"/>
  <c r="J16" i="51"/>
  <c r="G17" i="51"/>
  <c r="AL17" i="51"/>
  <c r="H18" i="51"/>
  <c r="K19" i="51"/>
  <c r="AF19" i="51"/>
  <c r="E20" i="51"/>
  <c r="O20" i="51"/>
  <c r="AI20" i="51"/>
  <c r="AK20" i="51" s="1"/>
  <c r="G21" i="51"/>
  <c r="AL21" i="51"/>
  <c r="K22" i="51"/>
  <c r="AF22" i="51"/>
  <c r="L23" i="51"/>
  <c r="AG23" i="51"/>
  <c r="AM23" i="51" s="1"/>
  <c r="C24" i="51"/>
  <c r="M24" i="51"/>
  <c r="AH24" i="51"/>
  <c r="E25" i="51"/>
  <c r="O25" i="51"/>
  <c r="AI25" i="51"/>
  <c r="AK25" i="51" s="1"/>
  <c r="F26" i="51"/>
  <c r="G27" i="51"/>
  <c r="AL27" i="51"/>
  <c r="H28" i="51"/>
  <c r="J29" i="51"/>
  <c r="K30" i="51"/>
  <c r="AF30" i="51"/>
  <c r="L31" i="51"/>
  <c r="AG31" i="51"/>
  <c r="AM31" i="51" s="1"/>
  <c r="C32" i="51"/>
  <c r="M32" i="51"/>
  <c r="AH32" i="51"/>
  <c r="E33" i="51"/>
  <c r="O33" i="51"/>
  <c r="AI33" i="51"/>
  <c r="AK33" i="51" s="1"/>
  <c r="F34" i="51"/>
  <c r="J35" i="51"/>
  <c r="AF35" i="51"/>
  <c r="L36" i="51"/>
  <c r="AG36" i="51"/>
  <c r="AM36" i="51" s="1"/>
  <c r="K37" i="51"/>
  <c r="AF37" i="51"/>
  <c r="E38" i="51"/>
  <c r="O38" i="51"/>
  <c r="AI38" i="51"/>
  <c r="AK38" i="51" s="1"/>
  <c r="F39" i="51"/>
  <c r="G40" i="51"/>
  <c r="AL40" i="51"/>
  <c r="F41" i="51"/>
  <c r="E42" i="51"/>
  <c r="O42" i="51"/>
  <c r="AI42" i="51"/>
  <c r="AK42" i="51" s="1"/>
  <c r="F43" i="51"/>
  <c r="J44" i="51"/>
  <c r="K45" i="51"/>
  <c r="AF45" i="51"/>
  <c r="E46" i="51"/>
  <c r="O46" i="51"/>
  <c r="AI46" i="51"/>
  <c r="AK46" i="51" s="1"/>
  <c r="C47" i="51"/>
  <c r="M47" i="51"/>
  <c r="H48" i="51"/>
  <c r="AF48" i="51"/>
  <c r="G49" i="51"/>
  <c r="M50" i="51"/>
  <c r="L51" i="51"/>
  <c r="AI51" i="51"/>
  <c r="AK51" i="51" s="1"/>
  <c r="J52" i="51"/>
  <c r="AG52" i="51"/>
  <c r="AM52" i="51" s="1"/>
  <c r="G53" i="51"/>
  <c r="AF53" i="51"/>
  <c r="C54" i="51"/>
  <c r="O54" i="51"/>
  <c r="AL54" i="51"/>
  <c r="J55" i="51"/>
  <c r="AH55" i="51"/>
  <c r="F56" i="51"/>
  <c r="AF56" i="51"/>
  <c r="F57" i="51"/>
  <c r="AG57" i="51"/>
  <c r="AM57" i="51" s="1"/>
  <c r="J58" i="51"/>
  <c r="K59" i="51"/>
  <c r="K60" i="51"/>
  <c r="L61" i="51"/>
  <c r="AG62" i="51"/>
  <c r="AM62" i="51" s="1"/>
  <c r="AH18" i="51"/>
  <c r="AL3" i="51"/>
  <c r="AI7" i="51"/>
  <c r="AK7" i="51" s="1"/>
  <c r="AH8" i="51"/>
  <c r="AH9" i="51"/>
  <c r="AI10" i="51"/>
  <c r="AK10" i="51" s="1"/>
  <c r="L19" i="51"/>
  <c r="AG19" i="51"/>
  <c r="AM19" i="51" s="1"/>
  <c r="F20" i="51"/>
  <c r="H21" i="51"/>
  <c r="L22" i="51"/>
  <c r="AG22" i="51"/>
  <c r="AM22" i="51" s="1"/>
  <c r="C23" i="51"/>
  <c r="M23" i="51"/>
  <c r="AH23" i="51"/>
  <c r="E24" i="51"/>
  <c r="O24" i="51"/>
  <c r="AI24" i="51"/>
  <c r="AK24" i="51" s="1"/>
  <c r="F25" i="51"/>
  <c r="G26" i="51"/>
  <c r="AL26" i="51"/>
  <c r="H27" i="51"/>
  <c r="J28" i="51"/>
  <c r="K29" i="51"/>
  <c r="AF29" i="51"/>
  <c r="L30" i="51"/>
  <c r="AG30" i="51"/>
  <c r="AM30" i="51" s="1"/>
  <c r="C31" i="51"/>
  <c r="M31" i="51"/>
  <c r="AH31" i="51"/>
  <c r="E32" i="51"/>
  <c r="O32" i="51"/>
  <c r="AI32" i="51"/>
  <c r="AK32" i="51" s="1"/>
  <c r="F33" i="51"/>
  <c r="G34" i="51"/>
  <c r="AL34" i="51"/>
  <c r="K35" i="51"/>
  <c r="AG35" i="51"/>
  <c r="AM35" i="51" s="1"/>
  <c r="C36" i="51"/>
  <c r="M36" i="51"/>
  <c r="AH36" i="51"/>
  <c r="L37" i="51"/>
  <c r="AG37" i="51"/>
  <c r="AM37" i="51" s="1"/>
  <c r="F38" i="51"/>
  <c r="G39" i="51"/>
  <c r="AL39" i="51"/>
  <c r="H40" i="51"/>
  <c r="G41" i="51"/>
  <c r="AL41" i="51"/>
  <c r="F42" i="51"/>
  <c r="G43" i="51"/>
  <c r="AL43" i="51"/>
  <c r="K44" i="51"/>
  <c r="AF44" i="51"/>
  <c r="L45" i="51"/>
  <c r="AG45" i="51"/>
  <c r="AM45" i="51" s="1"/>
  <c r="F46" i="51"/>
  <c r="E47" i="51"/>
  <c r="O47" i="51"/>
  <c r="AL47" i="51"/>
  <c r="J48" i="51"/>
  <c r="AH48" i="51"/>
  <c r="H49" i="51"/>
  <c r="AF49" i="51"/>
  <c r="C50" i="51"/>
  <c r="O50" i="51"/>
  <c r="M51" i="51"/>
  <c r="K52" i="51"/>
  <c r="AH52" i="51"/>
  <c r="J53" i="51"/>
  <c r="AG53" i="51"/>
  <c r="AM53" i="51" s="1"/>
  <c r="E54" i="51"/>
  <c r="L55" i="51"/>
  <c r="AI55" i="51"/>
  <c r="AK55" i="51" s="1"/>
  <c r="G56" i="51"/>
  <c r="AH56" i="51"/>
  <c r="H57" i="51"/>
  <c r="AI57" i="51"/>
  <c r="AK57" i="51" s="1"/>
  <c r="M58" i="51"/>
  <c r="AH58" i="51"/>
  <c r="F63" i="51"/>
  <c r="AF788" i="51"/>
  <c r="C788" i="51"/>
  <c r="AF784" i="51"/>
  <c r="C784" i="51"/>
  <c r="AF780" i="51"/>
  <c r="C780" i="51"/>
  <c r="AF776" i="51"/>
  <c r="C776" i="51"/>
  <c r="AF772" i="51"/>
  <c r="C772" i="51"/>
  <c r="AF768" i="51"/>
  <c r="C768" i="51"/>
  <c r="AF764" i="51"/>
  <c r="C764" i="51"/>
  <c r="AF760" i="51"/>
  <c r="C760" i="51"/>
  <c r="AF756" i="51"/>
  <c r="C756" i="51"/>
  <c r="AF752" i="51"/>
  <c r="C752" i="51"/>
  <c r="AF748" i="51"/>
  <c r="AF747" i="51"/>
  <c r="AF746" i="51"/>
  <c r="AF745" i="51"/>
  <c r="AF744" i="51"/>
  <c r="AF743" i="51"/>
  <c r="AG785" i="51"/>
  <c r="AM785" i="51" s="1"/>
  <c r="AG781" i="51"/>
  <c r="AM781" i="51" s="1"/>
  <c r="AG789" i="51"/>
  <c r="AM789" i="51" s="1"/>
  <c r="C789" i="51"/>
  <c r="AF785" i="51"/>
  <c r="C785" i="51"/>
  <c r="AF781" i="51"/>
  <c r="C781" i="51"/>
  <c r="AF777" i="51"/>
  <c r="C777" i="51"/>
  <c r="AF773" i="51"/>
  <c r="C773" i="51"/>
  <c r="AF769" i="51"/>
  <c r="C769" i="51"/>
  <c r="AF765" i="51"/>
  <c r="C765" i="51"/>
  <c r="AF761" i="51"/>
  <c r="C761" i="51"/>
  <c r="AF757" i="51"/>
  <c r="C757" i="51"/>
  <c r="AF753" i="51"/>
  <c r="C753" i="51"/>
  <c r="AF749" i="51"/>
  <c r="C749" i="51"/>
  <c r="AF789" i="51"/>
  <c r="AG790" i="51"/>
  <c r="AM790" i="51" s="1"/>
  <c r="AF786" i="51"/>
  <c r="C786" i="51"/>
  <c r="AF782" i="51"/>
  <c r="C782" i="51"/>
  <c r="AF778" i="51"/>
  <c r="C778" i="51"/>
  <c r="AF774" i="51"/>
  <c r="C774" i="51"/>
  <c r="AF770" i="51"/>
  <c r="C770" i="51"/>
  <c r="AF766" i="51"/>
  <c r="C766" i="51"/>
  <c r="AF762" i="51"/>
  <c r="C762" i="51"/>
  <c r="AF758" i="51"/>
  <c r="C758" i="51"/>
  <c r="AF754" i="51"/>
  <c r="C754" i="51"/>
  <c r="AF750" i="51"/>
  <c r="C750" i="51"/>
  <c r="AF790" i="51"/>
  <c r="C790" i="51"/>
  <c r="AG787" i="51"/>
  <c r="AM787" i="51" s="1"/>
  <c r="AG783" i="51"/>
  <c r="AM783" i="51" s="1"/>
  <c r="AG779" i="51"/>
  <c r="AM779" i="51" s="1"/>
  <c r="AG775" i="51"/>
  <c r="AM775" i="51" s="1"/>
  <c r="AG771" i="51"/>
  <c r="AM771" i="51" s="1"/>
  <c r="AF787" i="51"/>
  <c r="C787" i="51"/>
  <c r="AF783" i="51"/>
  <c r="C783" i="51"/>
  <c r="AF779" i="51"/>
  <c r="C779" i="51"/>
  <c r="AF775" i="51"/>
  <c r="C775" i="51"/>
  <c r="AF771" i="51"/>
  <c r="C771" i="51"/>
  <c r="AF767" i="51"/>
  <c r="C767" i="51"/>
  <c r="AF763" i="51"/>
  <c r="C763" i="51"/>
  <c r="AF759" i="51"/>
  <c r="C759" i="51"/>
  <c r="AF755" i="51"/>
  <c r="C755" i="51"/>
  <c r="AF751" i="51"/>
  <c r="C751" i="51"/>
  <c r="AG786" i="51"/>
  <c r="AM786" i="51" s="1"/>
  <c r="AG778" i="51"/>
  <c r="AM778" i="51" s="1"/>
  <c r="AG768" i="51"/>
  <c r="AM768" i="51" s="1"/>
  <c r="AG760" i="51"/>
  <c r="AM760" i="51" s="1"/>
  <c r="AG752" i="51"/>
  <c r="AM752" i="51" s="1"/>
  <c r="AG748" i="51"/>
  <c r="AM748" i="51" s="1"/>
  <c r="AF742" i="51"/>
  <c r="C742" i="51"/>
  <c r="AF738" i="51"/>
  <c r="C738" i="51"/>
  <c r="AF734" i="51"/>
  <c r="C734" i="51"/>
  <c r="AF730" i="51"/>
  <c r="C730" i="51"/>
  <c r="AF726" i="51"/>
  <c r="C726" i="51"/>
  <c r="AF722" i="51"/>
  <c r="C722" i="51"/>
  <c r="AF718" i="51"/>
  <c r="C718" i="51"/>
  <c r="AG776" i="51"/>
  <c r="AM776" i="51" s="1"/>
  <c r="AG773" i="51"/>
  <c r="AM773" i="51" s="1"/>
  <c r="AG769" i="51"/>
  <c r="AM769" i="51" s="1"/>
  <c r="AG761" i="51"/>
  <c r="AM761" i="51" s="1"/>
  <c r="AG753" i="51"/>
  <c r="AM753" i="51" s="1"/>
  <c r="C747" i="51"/>
  <c r="C745" i="51"/>
  <c r="AG739" i="51"/>
  <c r="AM739" i="51" s="1"/>
  <c r="AG735" i="51"/>
  <c r="AM735" i="51" s="1"/>
  <c r="AG731" i="51"/>
  <c r="AM731" i="51" s="1"/>
  <c r="AG727" i="51"/>
  <c r="AM727" i="51" s="1"/>
  <c r="AG723" i="51"/>
  <c r="AM723" i="51" s="1"/>
  <c r="AG719" i="51"/>
  <c r="AM719" i="51" s="1"/>
  <c r="AG715" i="51"/>
  <c r="AM715" i="51" s="1"/>
  <c r="AG714" i="51"/>
  <c r="AM714" i="51" s="1"/>
  <c r="AG713" i="51"/>
  <c r="AM713" i="51" s="1"/>
  <c r="AF712" i="51"/>
  <c r="AF711" i="51"/>
  <c r="AF710" i="51"/>
  <c r="AF709" i="51"/>
  <c r="AG788" i="51"/>
  <c r="AM788" i="51" s="1"/>
  <c r="AG770" i="51"/>
  <c r="AM770" i="51" s="1"/>
  <c r="AG762" i="51"/>
  <c r="AM762" i="51" s="1"/>
  <c r="AG754" i="51"/>
  <c r="AM754" i="51" s="1"/>
  <c r="AG747" i="51"/>
  <c r="AM747" i="51" s="1"/>
  <c r="AG745" i="51"/>
  <c r="AM745" i="51" s="1"/>
  <c r="AG743" i="51"/>
  <c r="AM743" i="51" s="1"/>
  <c r="C743" i="51"/>
  <c r="AF739" i="51"/>
  <c r="C739" i="51"/>
  <c r="AF735" i="51"/>
  <c r="C735" i="51"/>
  <c r="AF731" i="51"/>
  <c r="C731" i="51"/>
  <c r="AF727" i="51"/>
  <c r="C727" i="51"/>
  <c r="AF723" i="51"/>
  <c r="C723" i="51"/>
  <c r="AF719" i="51"/>
  <c r="C719" i="51"/>
  <c r="AG780" i="51"/>
  <c r="AM780" i="51" s="1"/>
  <c r="AG777" i="51"/>
  <c r="AM777" i="51" s="1"/>
  <c r="AG774" i="51"/>
  <c r="AM774" i="51" s="1"/>
  <c r="AG764" i="51"/>
  <c r="AM764" i="51" s="1"/>
  <c r="AG756" i="51"/>
  <c r="AM756" i="51" s="1"/>
  <c r="AF740" i="51"/>
  <c r="C740" i="51"/>
  <c r="AF736" i="51"/>
  <c r="C736" i="51"/>
  <c r="AF732" i="51"/>
  <c r="C732" i="51"/>
  <c r="AF728" i="51"/>
  <c r="C728" i="51"/>
  <c r="AF724" i="51"/>
  <c r="C724" i="51"/>
  <c r="AF720" i="51"/>
  <c r="C720" i="51"/>
  <c r="AG782" i="51"/>
  <c r="AM782" i="51" s="1"/>
  <c r="AG765" i="51"/>
  <c r="AM765" i="51" s="1"/>
  <c r="AG758" i="51"/>
  <c r="AM758" i="51" s="1"/>
  <c r="C748" i="51"/>
  <c r="AG746" i="51"/>
  <c r="AM746" i="51" s="1"/>
  <c r="AF741" i="51"/>
  <c r="C737" i="51"/>
  <c r="AF733" i="51"/>
  <c r="C729" i="51"/>
  <c r="AF725" i="51"/>
  <c r="C721" i="51"/>
  <c r="AF717" i="51"/>
  <c r="AF716" i="51"/>
  <c r="AF713" i="51"/>
  <c r="C709" i="51"/>
  <c r="AG784" i="51"/>
  <c r="AM784" i="51" s="1"/>
  <c r="AG751" i="51"/>
  <c r="AM751" i="51" s="1"/>
  <c r="AG749" i="51"/>
  <c r="AM749" i="51" s="1"/>
  <c r="AG742" i="51"/>
  <c r="AM742" i="51" s="1"/>
  <c r="AG734" i="51"/>
  <c r="AM734" i="51" s="1"/>
  <c r="AG726" i="51"/>
  <c r="AM726" i="51" s="1"/>
  <c r="AG718" i="51"/>
  <c r="AM718" i="51" s="1"/>
  <c r="AG710" i="51"/>
  <c r="AM710" i="51" s="1"/>
  <c r="C710" i="51"/>
  <c r="AG755" i="51"/>
  <c r="AM755" i="51" s="1"/>
  <c r="AG736" i="51"/>
  <c r="AM736" i="51" s="1"/>
  <c r="AG728" i="51"/>
  <c r="AM728" i="51" s="1"/>
  <c r="AG720" i="51"/>
  <c r="AM720" i="51" s="1"/>
  <c r="AF714" i="51"/>
  <c r="C714" i="51"/>
  <c r="AG757" i="51"/>
  <c r="AM757" i="51" s="1"/>
  <c r="C746" i="51"/>
  <c r="AG737" i="51"/>
  <c r="AM737" i="51" s="1"/>
  <c r="AG729" i="51"/>
  <c r="AM729" i="51" s="1"/>
  <c r="AG721" i="51"/>
  <c r="AM721" i="51" s="1"/>
  <c r="AG711" i="51"/>
  <c r="AM711" i="51" s="1"/>
  <c r="C711" i="51"/>
  <c r="AG767" i="51"/>
  <c r="AM767" i="51" s="1"/>
  <c r="AG750" i="51"/>
  <c r="AM750" i="51" s="1"/>
  <c r="AG744" i="51"/>
  <c r="AM744" i="51" s="1"/>
  <c r="C741" i="51"/>
  <c r="AF737" i="51"/>
  <c r="C733" i="51"/>
  <c r="AF729" i="51"/>
  <c r="C725" i="51"/>
  <c r="AF721" i="51"/>
  <c r="AF715" i="51"/>
  <c r="C715" i="51"/>
  <c r="AG759" i="51"/>
  <c r="AM759" i="51" s="1"/>
  <c r="AG738" i="51"/>
  <c r="AM738" i="51" s="1"/>
  <c r="AG730" i="51"/>
  <c r="AM730" i="51" s="1"/>
  <c r="AG722" i="51"/>
  <c r="AM722" i="51" s="1"/>
  <c r="C717" i="51"/>
  <c r="AG712" i="51"/>
  <c r="AM712" i="51" s="1"/>
  <c r="C712" i="51"/>
  <c r="AG707" i="51"/>
  <c r="AM707" i="51" s="1"/>
  <c r="AG706" i="51"/>
  <c r="AM706" i="51" s="1"/>
  <c r="AG705" i="51"/>
  <c r="AM705" i="51" s="1"/>
  <c r="AG704" i="51"/>
  <c r="AM704" i="51" s="1"/>
  <c r="AG703" i="51"/>
  <c r="AM703" i="51" s="1"/>
  <c r="AG702" i="51"/>
  <c r="AM702" i="51" s="1"/>
  <c r="AG701" i="51"/>
  <c r="AM701" i="51" s="1"/>
  <c r="AG700" i="51"/>
  <c r="AM700" i="51" s="1"/>
  <c r="AG699" i="51"/>
  <c r="AM699" i="51" s="1"/>
  <c r="AG698" i="51"/>
  <c r="AM698" i="51" s="1"/>
  <c r="AG697" i="51"/>
  <c r="AM697" i="51" s="1"/>
  <c r="AG696" i="51"/>
  <c r="AM696" i="51" s="1"/>
  <c r="AG695" i="51"/>
  <c r="AM695" i="51" s="1"/>
  <c r="AG694" i="51"/>
  <c r="AM694" i="51" s="1"/>
  <c r="AG693" i="51"/>
  <c r="AM693" i="51" s="1"/>
  <c r="AG692" i="51"/>
  <c r="AM692" i="51" s="1"/>
  <c r="AG763" i="51"/>
  <c r="AM763" i="51" s="1"/>
  <c r="AG732" i="51"/>
  <c r="AM732" i="51" s="1"/>
  <c r="AG708" i="51"/>
  <c r="AM708" i="51" s="1"/>
  <c r="AF706" i="51"/>
  <c r="AF704" i="51"/>
  <c r="AF702" i="51"/>
  <c r="C692" i="51"/>
  <c r="AG741" i="51"/>
  <c r="AM741" i="51" s="1"/>
  <c r="C713" i="51"/>
  <c r="AF708" i="51"/>
  <c r="C701" i="51"/>
  <c r="AF699" i="51"/>
  <c r="C697" i="51"/>
  <c r="AF695" i="51"/>
  <c r="AF694" i="51"/>
  <c r="AF693" i="51"/>
  <c r="AF692" i="51"/>
  <c r="AG740" i="51"/>
  <c r="AM740" i="51" s="1"/>
  <c r="AG772" i="51"/>
  <c r="AM772" i="51" s="1"/>
  <c r="AG717" i="51"/>
  <c r="AM717" i="51" s="1"/>
  <c r="C708" i="51"/>
  <c r="C706" i="51"/>
  <c r="C704" i="51"/>
  <c r="C702" i="51"/>
  <c r="AF700" i="51"/>
  <c r="C698" i="51"/>
  <c r="AF696" i="51"/>
  <c r="AF707" i="51"/>
  <c r="AF705" i="51"/>
  <c r="AF703" i="51"/>
  <c r="C744" i="51"/>
  <c r="AG725" i="51"/>
  <c r="AM725" i="51" s="1"/>
  <c r="AG716" i="51"/>
  <c r="AM716" i="51" s="1"/>
  <c r="AG709" i="51"/>
  <c r="AM709" i="51" s="1"/>
  <c r="AF701" i="51"/>
  <c r="C699" i="51"/>
  <c r="AF697" i="51"/>
  <c r="AG691" i="51"/>
  <c r="AM691" i="51" s="1"/>
  <c r="AG690" i="51"/>
  <c r="AM690" i="51" s="1"/>
  <c r="AG689" i="51"/>
  <c r="AM689" i="51" s="1"/>
  <c r="AG688" i="51"/>
  <c r="AM688" i="51" s="1"/>
  <c r="AG687" i="51"/>
  <c r="AM687" i="51" s="1"/>
  <c r="AG686" i="51"/>
  <c r="AM686" i="51" s="1"/>
  <c r="AG685" i="51"/>
  <c r="AM685" i="51" s="1"/>
  <c r="AG684" i="51"/>
  <c r="AM684" i="51" s="1"/>
  <c r="AG683" i="51"/>
  <c r="AM683" i="51" s="1"/>
  <c r="AG682" i="51"/>
  <c r="AM682" i="51" s="1"/>
  <c r="AG681" i="51"/>
  <c r="AM681" i="51" s="1"/>
  <c r="AG680" i="51"/>
  <c r="AM680" i="51" s="1"/>
  <c r="AG679" i="51"/>
  <c r="AM679" i="51" s="1"/>
  <c r="AG678" i="51"/>
  <c r="AM678" i="51" s="1"/>
  <c r="AG677" i="51"/>
  <c r="AM677" i="51" s="1"/>
  <c r="AG676" i="51"/>
  <c r="AM676" i="51" s="1"/>
  <c r="AG675" i="51"/>
  <c r="AM675" i="51" s="1"/>
  <c r="AG674" i="51"/>
  <c r="AM674" i="51" s="1"/>
  <c r="AG673" i="51"/>
  <c r="AM673" i="51" s="1"/>
  <c r="AG672" i="51"/>
  <c r="AM672" i="51" s="1"/>
  <c r="AG671" i="51"/>
  <c r="AM671" i="51" s="1"/>
  <c r="AF670" i="51"/>
  <c r="AF669" i="51"/>
  <c r="AF668" i="51"/>
  <c r="AF667" i="51"/>
  <c r="AF666" i="51"/>
  <c r="AF665" i="51"/>
  <c r="AF664" i="51"/>
  <c r="AF663" i="51"/>
  <c r="AG766" i="51"/>
  <c r="AM766" i="51" s="1"/>
  <c r="AG724" i="51"/>
  <c r="AM724" i="51" s="1"/>
  <c r="C695" i="51"/>
  <c r="C694" i="51"/>
  <c r="C693" i="51"/>
  <c r="AF691" i="51"/>
  <c r="AF690" i="51"/>
  <c r="AF689" i="51"/>
  <c r="AF688" i="51"/>
  <c r="AF687" i="51"/>
  <c r="AF686" i="51"/>
  <c r="AF685" i="51"/>
  <c r="AF684" i="51"/>
  <c r="AF683" i="51"/>
  <c r="AF682" i="51"/>
  <c r="AF681" i="51"/>
  <c r="AF680" i="51"/>
  <c r="AF679" i="51"/>
  <c r="AF678" i="51"/>
  <c r="AF677" i="51"/>
  <c r="AF676" i="51"/>
  <c r="AF675" i="51"/>
  <c r="AF674" i="51"/>
  <c r="AF673" i="51"/>
  <c r="AF672" i="51"/>
  <c r="AF671" i="51"/>
  <c r="C671" i="51"/>
  <c r="C670" i="51"/>
  <c r="C669" i="51"/>
  <c r="C668" i="51"/>
  <c r="C667" i="51"/>
  <c r="C666" i="51"/>
  <c r="C665" i="51"/>
  <c r="C664" i="51"/>
  <c r="C663" i="51"/>
  <c r="C662" i="51"/>
  <c r="C688" i="51"/>
  <c r="C685" i="51"/>
  <c r="C683" i="51"/>
  <c r="C681" i="51"/>
  <c r="C679" i="51"/>
  <c r="C677" i="51"/>
  <c r="C675" i="51"/>
  <c r="C673" i="51"/>
  <c r="AF659" i="51"/>
  <c r="AG654" i="51"/>
  <c r="AM654" i="51" s="1"/>
  <c r="C716" i="51"/>
  <c r="C700" i="51"/>
  <c r="AG669" i="51"/>
  <c r="AM669" i="51" s="1"/>
  <c r="AG665" i="51"/>
  <c r="AM665" i="51" s="1"/>
  <c r="AF654" i="51"/>
  <c r="C654" i="51"/>
  <c r="AG647" i="51"/>
  <c r="AM647" i="51" s="1"/>
  <c r="AG646" i="51"/>
  <c r="AM646" i="51" s="1"/>
  <c r="AG645" i="51"/>
  <c r="AM645" i="51" s="1"/>
  <c r="AG644" i="51"/>
  <c r="AM644" i="51" s="1"/>
  <c r="AG643" i="51"/>
  <c r="AM643" i="51" s="1"/>
  <c r="AG642" i="51"/>
  <c r="AM642" i="51" s="1"/>
  <c r="AG641" i="51"/>
  <c r="AM641" i="51" s="1"/>
  <c r="AG640" i="51"/>
  <c r="AM640" i="51" s="1"/>
  <c r="AG639" i="51"/>
  <c r="AM639" i="51" s="1"/>
  <c r="AG638" i="51"/>
  <c r="AM638" i="51" s="1"/>
  <c r="AG637" i="51"/>
  <c r="AM637" i="51" s="1"/>
  <c r="AG636" i="51"/>
  <c r="AM636" i="51" s="1"/>
  <c r="AG635" i="51"/>
  <c r="AM635" i="51" s="1"/>
  <c r="AG634" i="51"/>
  <c r="AM634" i="51" s="1"/>
  <c r="AG633" i="51"/>
  <c r="AM633" i="51" s="1"/>
  <c r="AG632" i="51"/>
  <c r="AM632" i="51" s="1"/>
  <c r="AG631" i="51"/>
  <c r="AM631" i="51" s="1"/>
  <c r="AG630" i="51"/>
  <c r="AM630" i="51" s="1"/>
  <c r="AG629" i="51"/>
  <c r="AM629" i="51" s="1"/>
  <c r="AG628" i="51"/>
  <c r="AM628" i="51" s="1"/>
  <c r="AG627" i="51"/>
  <c r="AM627" i="51" s="1"/>
  <c r="AG626" i="51"/>
  <c r="AM626" i="51" s="1"/>
  <c r="AG625" i="51"/>
  <c r="AM625" i="51" s="1"/>
  <c r="AG624" i="51"/>
  <c r="AM624" i="51" s="1"/>
  <c r="AG623" i="51"/>
  <c r="AM623" i="51" s="1"/>
  <c r="AG622" i="51"/>
  <c r="AM622" i="51" s="1"/>
  <c r="AG621" i="51"/>
  <c r="AM621" i="51" s="1"/>
  <c r="AG620" i="51"/>
  <c r="AM620" i="51" s="1"/>
  <c r="AG619" i="51"/>
  <c r="AM619" i="51" s="1"/>
  <c r="AG618" i="51"/>
  <c r="AM618" i="51" s="1"/>
  <c r="AG617" i="51"/>
  <c r="AM617" i="51" s="1"/>
  <c r="AG616" i="51"/>
  <c r="AM616" i="51" s="1"/>
  <c r="AG615" i="51"/>
  <c r="AM615" i="51" s="1"/>
  <c r="AG614" i="51"/>
  <c r="AM614" i="51" s="1"/>
  <c r="AG613" i="51"/>
  <c r="AM613" i="51" s="1"/>
  <c r="AG612" i="51"/>
  <c r="AM612" i="51" s="1"/>
  <c r="AG611" i="51"/>
  <c r="AM611" i="51" s="1"/>
  <c r="AG610" i="51"/>
  <c r="AM610" i="51" s="1"/>
  <c r="AG609" i="51"/>
  <c r="AM609" i="51" s="1"/>
  <c r="AG608" i="51"/>
  <c r="AM608" i="51" s="1"/>
  <c r="AG607" i="51"/>
  <c r="AM607" i="51" s="1"/>
  <c r="AG606" i="51"/>
  <c r="AM606" i="51" s="1"/>
  <c r="AG605" i="51"/>
  <c r="AM605" i="51" s="1"/>
  <c r="AG604" i="51"/>
  <c r="AM604" i="51" s="1"/>
  <c r="AG603" i="51"/>
  <c r="AM603" i="51" s="1"/>
  <c r="AG602" i="51"/>
  <c r="AM602" i="51" s="1"/>
  <c r="AG601" i="51"/>
  <c r="AM601" i="51" s="1"/>
  <c r="AG600" i="51"/>
  <c r="AM600" i="51" s="1"/>
  <c r="AG599" i="51"/>
  <c r="AM599" i="51" s="1"/>
  <c r="AG598" i="51"/>
  <c r="AM598" i="51" s="1"/>
  <c r="AG597" i="51"/>
  <c r="AM597" i="51" s="1"/>
  <c r="AG596" i="51"/>
  <c r="AM596" i="51" s="1"/>
  <c r="AG595" i="51"/>
  <c r="AM595" i="51" s="1"/>
  <c r="AG594" i="51"/>
  <c r="AM594" i="51" s="1"/>
  <c r="AG593" i="51"/>
  <c r="AM593" i="51" s="1"/>
  <c r="AG592" i="51"/>
  <c r="AM592" i="51" s="1"/>
  <c r="AG591" i="51"/>
  <c r="AM591" i="51" s="1"/>
  <c r="AG590" i="51"/>
  <c r="AM590" i="51" s="1"/>
  <c r="AG589" i="51"/>
  <c r="AM589" i="51" s="1"/>
  <c r="AG588" i="51"/>
  <c r="AM588" i="51" s="1"/>
  <c r="AG587" i="51"/>
  <c r="AM587" i="51" s="1"/>
  <c r="AG586" i="51"/>
  <c r="AM586" i="51" s="1"/>
  <c r="AG585" i="51"/>
  <c r="AM585" i="51" s="1"/>
  <c r="AG584" i="51"/>
  <c r="AM584" i="51" s="1"/>
  <c r="AF698" i="51"/>
  <c r="C691" i="51"/>
  <c r="C687" i="51"/>
  <c r="C661" i="51"/>
  <c r="AG658" i="51"/>
  <c r="AM658" i="51" s="1"/>
  <c r="C658" i="51"/>
  <c r="AG655" i="51"/>
  <c r="AM655" i="51" s="1"/>
  <c r="AG651" i="51"/>
  <c r="AM651" i="51" s="1"/>
  <c r="AG650" i="51"/>
  <c r="AM650" i="51" s="1"/>
  <c r="AG649" i="51"/>
  <c r="AM649" i="51" s="1"/>
  <c r="AG648" i="51"/>
  <c r="AM648" i="51" s="1"/>
  <c r="AF647" i="51"/>
  <c r="AF646" i="51"/>
  <c r="AF645" i="51"/>
  <c r="AF644" i="51"/>
  <c r="AF643" i="51"/>
  <c r="AF642" i="51"/>
  <c r="AF641" i="51"/>
  <c r="AF640" i="51"/>
  <c r="AF639" i="51"/>
  <c r="AF638" i="51"/>
  <c r="AF637" i="51"/>
  <c r="AF636" i="51"/>
  <c r="AF635" i="51"/>
  <c r="AF634" i="51"/>
  <c r="AF633" i="51"/>
  <c r="AF632" i="51"/>
  <c r="AF631" i="51"/>
  <c r="AF630" i="51"/>
  <c r="AF629" i="51"/>
  <c r="AF628" i="51"/>
  <c r="AF627" i="51"/>
  <c r="AF626" i="51"/>
  <c r="AF625" i="51"/>
  <c r="AF624" i="51"/>
  <c r="AF623" i="51"/>
  <c r="AF622" i="51"/>
  <c r="AF621" i="51"/>
  <c r="AF620" i="51"/>
  <c r="AF619" i="51"/>
  <c r="AF618" i="51"/>
  <c r="AF617" i="51"/>
  <c r="AF616" i="51"/>
  <c r="AF615" i="51"/>
  <c r="AF614" i="51"/>
  <c r="AF613" i="51"/>
  <c r="AF612" i="51"/>
  <c r="AF611" i="51"/>
  <c r="AF610" i="51"/>
  <c r="AF609" i="51"/>
  <c r="AF608" i="51"/>
  <c r="AF607" i="51"/>
  <c r="AF606" i="51"/>
  <c r="AF605" i="51"/>
  <c r="AF604" i="51"/>
  <c r="AF603" i="51"/>
  <c r="AF602" i="51"/>
  <c r="AF601" i="51"/>
  <c r="AF600" i="51"/>
  <c r="AF599" i="51"/>
  <c r="AF598" i="51"/>
  <c r="AF597" i="51"/>
  <c r="AF596" i="51"/>
  <c r="AF595" i="51"/>
  <c r="AF594" i="51"/>
  <c r="AG670" i="51"/>
  <c r="AM670" i="51" s="1"/>
  <c r="AG666" i="51"/>
  <c r="AM666" i="51" s="1"/>
  <c r="AG662" i="51"/>
  <c r="AM662" i="51" s="1"/>
  <c r="AG661" i="51"/>
  <c r="AM661" i="51" s="1"/>
  <c r="AF658" i="51"/>
  <c r="AF655" i="51"/>
  <c r="C655" i="51"/>
  <c r="AF651" i="51"/>
  <c r="AF650" i="51"/>
  <c r="AF649" i="51"/>
  <c r="AF648" i="51"/>
  <c r="C648" i="51"/>
  <c r="C647" i="51"/>
  <c r="C646" i="51"/>
  <c r="C645" i="51"/>
  <c r="C644" i="51"/>
  <c r="C643" i="51"/>
  <c r="C642" i="51"/>
  <c r="C641" i="51"/>
  <c r="C640" i="51"/>
  <c r="C639" i="51"/>
  <c r="C638" i="51"/>
  <c r="C637" i="51"/>
  <c r="C636" i="51"/>
  <c r="C635" i="51"/>
  <c r="C634" i="51"/>
  <c r="C633" i="51"/>
  <c r="C632" i="51"/>
  <c r="C631" i="51"/>
  <c r="C630" i="51"/>
  <c r="C629" i="51"/>
  <c r="C628" i="51"/>
  <c r="C627" i="51"/>
  <c r="C626" i="51"/>
  <c r="C625" i="51"/>
  <c r="C624" i="51"/>
  <c r="C623" i="51"/>
  <c r="C622" i="51"/>
  <c r="C621" i="51"/>
  <c r="C620" i="51"/>
  <c r="C619" i="51"/>
  <c r="C618" i="51"/>
  <c r="C617" i="51"/>
  <c r="C616" i="51"/>
  <c r="C615" i="51"/>
  <c r="C614" i="51"/>
  <c r="C613" i="51"/>
  <c r="C612" i="51"/>
  <c r="C611" i="51"/>
  <c r="C610" i="51"/>
  <c r="C609" i="51"/>
  <c r="C608" i="51"/>
  <c r="C607" i="51"/>
  <c r="C606" i="51"/>
  <c r="C605" i="51"/>
  <c r="C604" i="51"/>
  <c r="C603" i="51"/>
  <c r="C602" i="51"/>
  <c r="C601" i="51"/>
  <c r="C600" i="51"/>
  <c r="C599" i="51"/>
  <c r="C598" i="51"/>
  <c r="C597" i="51"/>
  <c r="C596" i="51"/>
  <c r="C595" i="51"/>
  <c r="C594" i="51"/>
  <c r="C593" i="51"/>
  <c r="C696" i="51"/>
  <c r="C690" i="51"/>
  <c r="C686" i="51"/>
  <c r="C684" i="51"/>
  <c r="C682" i="51"/>
  <c r="C680" i="51"/>
  <c r="C678" i="51"/>
  <c r="C676" i="51"/>
  <c r="C674" i="51"/>
  <c r="C672" i="51"/>
  <c r="AF662" i="51"/>
  <c r="AF661" i="51"/>
  <c r="C660" i="51"/>
  <c r="AG656" i="51"/>
  <c r="AM656" i="51" s="1"/>
  <c r="AG652" i="51"/>
  <c r="AM652" i="51" s="1"/>
  <c r="C651" i="51"/>
  <c r="C650" i="51"/>
  <c r="C649" i="51"/>
  <c r="AG733" i="51"/>
  <c r="AM733" i="51" s="1"/>
  <c r="C707" i="51"/>
  <c r="AG667" i="51"/>
  <c r="AM667" i="51" s="1"/>
  <c r="AG663" i="51"/>
  <c r="AM663" i="51" s="1"/>
  <c r="AG660" i="51"/>
  <c r="AM660" i="51" s="1"/>
  <c r="AF656" i="51"/>
  <c r="C656" i="51"/>
  <c r="AF652" i="51"/>
  <c r="C652" i="51"/>
  <c r="C705" i="51"/>
  <c r="C689" i="51"/>
  <c r="AF660" i="51"/>
  <c r="C659" i="51"/>
  <c r="AG657" i="51"/>
  <c r="AM657" i="51" s="1"/>
  <c r="AG653" i="51"/>
  <c r="AM653" i="51" s="1"/>
  <c r="AG664" i="51"/>
  <c r="AM664" i="51" s="1"/>
  <c r="AF657" i="51"/>
  <c r="C653" i="51"/>
  <c r="C591" i="51"/>
  <c r="C589" i="51"/>
  <c r="C587" i="51"/>
  <c r="C585" i="51"/>
  <c r="C703" i="51"/>
  <c r="C657" i="51"/>
  <c r="AF591" i="51"/>
  <c r="AF589" i="51"/>
  <c r="AF587" i="51"/>
  <c r="AF585" i="51"/>
  <c r="AG525" i="51"/>
  <c r="AM525" i="51" s="1"/>
  <c r="AG524" i="51"/>
  <c r="AM524" i="51" s="1"/>
  <c r="AG523" i="51"/>
  <c r="AM523" i="51" s="1"/>
  <c r="AG522" i="51"/>
  <c r="AM522" i="51" s="1"/>
  <c r="AG521" i="51"/>
  <c r="AM521" i="51" s="1"/>
  <c r="AG520" i="51"/>
  <c r="AM520" i="51" s="1"/>
  <c r="AG519" i="51"/>
  <c r="AM519" i="51" s="1"/>
  <c r="AG518" i="51"/>
  <c r="AM518" i="51" s="1"/>
  <c r="AG560" i="51"/>
  <c r="AM560" i="51" s="1"/>
  <c r="AG559" i="51"/>
  <c r="AM559" i="51" s="1"/>
  <c r="AG558" i="51"/>
  <c r="AM558" i="51" s="1"/>
  <c r="AG557" i="51"/>
  <c r="AM557" i="51" s="1"/>
  <c r="AG556" i="51"/>
  <c r="AM556" i="51" s="1"/>
  <c r="AG555" i="51"/>
  <c r="AM555" i="51" s="1"/>
  <c r="AG554" i="51"/>
  <c r="AM554" i="51" s="1"/>
  <c r="AG553" i="51"/>
  <c r="AM553" i="51" s="1"/>
  <c r="AG552" i="51"/>
  <c r="AM552" i="51" s="1"/>
  <c r="AG551" i="51"/>
  <c r="AM551" i="51" s="1"/>
  <c r="AG550" i="51"/>
  <c r="AM550" i="51" s="1"/>
  <c r="AG549" i="51"/>
  <c r="AM549" i="51" s="1"/>
  <c r="AG548" i="51"/>
  <c r="AM548" i="51" s="1"/>
  <c r="AG547" i="51"/>
  <c r="AM547" i="51" s="1"/>
  <c r="AG546" i="51"/>
  <c r="AM546" i="51" s="1"/>
  <c r="AG545" i="51"/>
  <c r="AM545" i="51" s="1"/>
  <c r="AG544" i="51"/>
  <c r="AM544" i="51" s="1"/>
  <c r="AG543" i="51"/>
  <c r="AM543" i="51" s="1"/>
  <c r="AG542" i="51"/>
  <c r="AM542" i="51" s="1"/>
  <c r="AG541" i="51"/>
  <c r="AM541" i="51" s="1"/>
  <c r="AG540" i="51"/>
  <c r="AM540" i="51" s="1"/>
  <c r="AG539" i="51"/>
  <c r="AM539" i="51" s="1"/>
  <c r="AG538" i="51"/>
  <c r="AM538" i="51" s="1"/>
  <c r="AG537" i="51"/>
  <c r="AM537" i="51" s="1"/>
  <c r="AG536" i="51"/>
  <c r="AM536" i="51" s="1"/>
  <c r="AG535" i="51"/>
  <c r="AM535" i="51" s="1"/>
  <c r="AG534" i="51"/>
  <c r="AM534" i="51" s="1"/>
  <c r="AG533" i="51"/>
  <c r="AM533" i="51" s="1"/>
  <c r="AG532" i="51"/>
  <c r="AM532" i="51" s="1"/>
  <c r="AG531" i="51"/>
  <c r="AM531" i="51" s="1"/>
  <c r="AG530" i="51"/>
  <c r="AM530" i="51" s="1"/>
  <c r="AG529" i="51"/>
  <c r="AM529" i="51" s="1"/>
  <c r="AG528" i="51"/>
  <c r="AM528" i="51" s="1"/>
  <c r="AG527" i="51"/>
  <c r="AM527" i="51" s="1"/>
  <c r="AG526" i="51"/>
  <c r="AM526" i="51" s="1"/>
  <c r="AF525" i="51"/>
  <c r="AF524" i="51"/>
  <c r="AF523" i="51"/>
  <c r="AF522" i="51"/>
  <c r="AF521" i="51"/>
  <c r="AF520" i="51"/>
  <c r="AF519" i="51"/>
  <c r="AF518" i="51"/>
  <c r="C592" i="51"/>
  <c r="C590" i="51"/>
  <c r="C588" i="51"/>
  <c r="C586" i="51"/>
  <c r="AG583" i="51"/>
  <c r="AM583" i="51" s="1"/>
  <c r="AG582" i="51"/>
  <c r="AM582" i="51" s="1"/>
  <c r="AG581" i="51"/>
  <c r="AM581" i="51" s="1"/>
  <c r="AG580" i="51"/>
  <c r="AM580" i="51" s="1"/>
  <c r="AG579" i="51"/>
  <c r="AM579" i="51" s="1"/>
  <c r="AG578" i="51"/>
  <c r="AM578" i="51" s="1"/>
  <c r="AG577" i="51"/>
  <c r="AM577" i="51" s="1"/>
  <c r="AG576" i="51"/>
  <c r="AM576" i="51" s="1"/>
  <c r="AG575" i="51"/>
  <c r="AM575" i="51" s="1"/>
  <c r="AG574" i="51"/>
  <c r="AM574" i="51" s="1"/>
  <c r="AG573" i="51"/>
  <c r="AM573" i="51" s="1"/>
  <c r="AG572" i="51"/>
  <c r="AM572" i="51" s="1"/>
  <c r="AG571" i="51"/>
  <c r="AM571" i="51" s="1"/>
  <c r="AG570" i="51"/>
  <c r="AM570" i="51" s="1"/>
  <c r="AG569" i="51"/>
  <c r="AM569" i="51" s="1"/>
  <c r="AG568" i="51"/>
  <c r="AM568" i="51" s="1"/>
  <c r="AG567" i="51"/>
  <c r="AM567" i="51" s="1"/>
  <c r="AG566" i="51"/>
  <c r="AM566" i="51" s="1"/>
  <c r="AG565" i="51"/>
  <c r="AM565" i="51" s="1"/>
  <c r="AG564" i="51"/>
  <c r="AM564" i="51" s="1"/>
  <c r="AG563" i="51"/>
  <c r="AM563" i="51" s="1"/>
  <c r="AG562" i="51"/>
  <c r="AM562" i="51" s="1"/>
  <c r="AG561" i="51"/>
  <c r="AM561" i="51" s="1"/>
  <c r="AF560" i="51"/>
  <c r="AF559" i="51"/>
  <c r="AF558" i="51"/>
  <c r="AF557" i="51"/>
  <c r="AF556" i="51"/>
  <c r="AF555" i="51"/>
  <c r="AF554" i="51"/>
  <c r="AF553" i="51"/>
  <c r="AF552" i="51"/>
  <c r="AF551" i="51"/>
  <c r="AF550" i="51"/>
  <c r="AF549" i="51"/>
  <c r="AF548" i="51"/>
  <c r="AF547" i="51"/>
  <c r="AF546" i="51"/>
  <c r="AF545" i="51"/>
  <c r="AF544" i="51"/>
  <c r="AF543" i="51"/>
  <c r="AF542" i="51"/>
  <c r="AF541" i="51"/>
  <c r="AF540" i="51"/>
  <c r="AF539" i="51"/>
  <c r="AF538" i="51"/>
  <c r="AF537" i="51"/>
  <c r="AF536" i="51"/>
  <c r="AF535" i="51"/>
  <c r="AF534" i="51"/>
  <c r="AF533" i="51"/>
  <c r="AF532" i="51"/>
  <c r="AF531" i="51"/>
  <c r="AF530" i="51"/>
  <c r="AF529" i="51"/>
  <c r="AF528" i="51"/>
  <c r="AF527" i="51"/>
  <c r="AF526" i="51"/>
  <c r="C526" i="51"/>
  <c r="C525" i="51"/>
  <c r="C524" i="51"/>
  <c r="C523" i="51"/>
  <c r="C522" i="51"/>
  <c r="C521" i="51"/>
  <c r="C520" i="51"/>
  <c r="C519" i="51"/>
  <c r="C518" i="51"/>
  <c r="AG668" i="51"/>
  <c r="AM668" i="51" s="1"/>
  <c r="AG659" i="51"/>
  <c r="AM659" i="51" s="1"/>
  <c r="AF590" i="51"/>
  <c r="AF588" i="51"/>
  <c r="AF586" i="51"/>
  <c r="AF584" i="51"/>
  <c r="AF583" i="51"/>
  <c r="AF582" i="51"/>
  <c r="AF581" i="51"/>
  <c r="AF580" i="51"/>
  <c r="AF579" i="51"/>
  <c r="AF578" i="51"/>
  <c r="AF577" i="51"/>
  <c r="AF576" i="51"/>
  <c r="AF575" i="51"/>
  <c r="AF574" i="51"/>
  <c r="AF573" i="51"/>
  <c r="AF572" i="51"/>
  <c r="AF571" i="51"/>
  <c r="AF570" i="51"/>
  <c r="AF569" i="51"/>
  <c r="AF568" i="51"/>
  <c r="AF567" i="51"/>
  <c r="AF566" i="51"/>
  <c r="AF565" i="51"/>
  <c r="AF564" i="51"/>
  <c r="AF563" i="51"/>
  <c r="AF562" i="51"/>
  <c r="AF561" i="51"/>
  <c r="C561" i="51"/>
  <c r="C560" i="51"/>
  <c r="C559" i="51"/>
  <c r="C558" i="51"/>
  <c r="C557" i="51"/>
  <c r="C556" i="51"/>
  <c r="C555" i="51"/>
  <c r="C554" i="51"/>
  <c r="C553" i="51"/>
  <c r="C552" i="51"/>
  <c r="C551" i="51"/>
  <c r="C550" i="51"/>
  <c r="C549" i="51"/>
  <c r="C548" i="51"/>
  <c r="C547" i="51"/>
  <c r="C546" i="51"/>
  <c r="C545" i="51"/>
  <c r="C544" i="51"/>
  <c r="C543" i="51"/>
  <c r="C542" i="51"/>
  <c r="C541" i="51"/>
  <c r="C540" i="51"/>
  <c r="C539" i="51"/>
  <c r="C538" i="51"/>
  <c r="C537" i="51"/>
  <c r="C536" i="51"/>
  <c r="C535" i="51"/>
  <c r="C534" i="51"/>
  <c r="C533" i="51"/>
  <c r="C532" i="51"/>
  <c r="C531" i="51"/>
  <c r="C530" i="51"/>
  <c r="C529" i="51"/>
  <c r="C528" i="51"/>
  <c r="C527" i="51"/>
  <c r="AF593" i="51"/>
  <c r="AF592" i="51"/>
  <c r="C584" i="51"/>
  <c r="C583" i="51"/>
  <c r="C582" i="51"/>
  <c r="C581" i="51"/>
  <c r="C580" i="51"/>
  <c r="C579" i="51"/>
  <c r="C578" i="51"/>
  <c r="C577" i="51"/>
  <c r="C576" i="51"/>
  <c r="C575" i="51"/>
  <c r="C574" i="51"/>
  <c r="C573" i="51"/>
  <c r="C572" i="51"/>
  <c r="C571" i="51"/>
  <c r="C570" i="51"/>
  <c r="C569" i="51"/>
  <c r="C568" i="51"/>
  <c r="C567" i="51"/>
  <c r="C566" i="51"/>
  <c r="C565" i="51"/>
  <c r="C564" i="51"/>
  <c r="C563" i="51"/>
  <c r="C562" i="51"/>
  <c r="AF653" i="51"/>
  <c r="AG458" i="51"/>
  <c r="AM458" i="51" s="1"/>
  <c r="AG457" i="51"/>
  <c r="AM457" i="51" s="1"/>
  <c r="AG456" i="51"/>
  <c r="AM456" i="51" s="1"/>
  <c r="AG455" i="51"/>
  <c r="AM455" i="51" s="1"/>
  <c r="AG454" i="51"/>
  <c r="AM454" i="51" s="1"/>
  <c r="AG453" i="51"/>
  <c r="AM453" i="51" s="1"/>
  <c r="AG452" i="51"/>
  <c r="AM452" i="51" s="1"/>
  <c r="AG451" i="51"/>
  <c r="AM451" i="51" s="1"/>
  <c r="AG450" i="51"/>
  <c r="AM450" i="51" s="1"/>
  <c r="AG449" i="51"/>
  <c r="AM449" i="51" s="1"/>
  <c r="AG448" i="51"/>
  <c r="AM448" i="51" s="1"/>
  <c r="AG447" i="51"/>
  <c r="AM447" i="51" s="1"/>
  <c r="AG446" i="51"/>
  <c r="AM446" i="51" s="1"/>
  <c r="AG445" i="51"/>
  <c r="AM445" i="51" s="1"/>
  <c r="AG444" i="51"/>
  <c r="AM444" i="51" s="1"/>
  <c r="AG443" i="51"/>
  <c r="AM443" i="51" s="1"/>
  <c r="AG517" i="51"/>
  <c r="AM517" i="51" s="1"/>
  <c r="AG516" i="51"/>
  <c r="AM516" i="51" s="1"/>
  <c r="AG515" i="51"/>
  <c r="AM515" i="51" s="1"/>
  <c r="AG514" i="51"/>
  <c r="AM514" i="51" s="1"/>
  <c r="AG513" i="51"/>
  <c r="AM513" i="51" s="1"/>
  <c r="AG512" i="51"/>
  <c r="AM512" i="51" s="1"/>
  <c r="AG511" i="51"/>
  <c r="AM511" i="51" s="1"/>
  <c r="AG510" i="51"/>
  <c r="AM510" i="51" s="1"/>
  <c r="AG509" i="51"/>
  <c r="AM509" i="51" s="1"/>
  <c r="AG508" i="51"/>
  <c r="AM508" i="51" s="1"/>
  <c r="AG507" i="51"/>
  <c r="AM507" i="51" s="1"/>
  <c r="AG506" i="51"/>
  <c r="AM506" i="51" s="1"/>
  <c r="AG505" i="51"/>
  <c r="AM505" i="51" s="1"/>
  <c r="AG504" i="51"/>
  <c r="AM504" i="51" s="1"/>
  <c r="AG503" i="51"/>
  <c r="AM503" i="51" s="1"/>
  <c r="AG502" i="51"/>
  <c r="AM502" i="51" s="1"/>
  <c r="AG501" i="51"/>
  <c r="AM501" i="51" s="1"/>
  <c r="AG500" i="51"/>
  <c r="AM500" i="51" s="1"/>
  <c r="AG499" i="51"/>
  <c r="AM499" i="51" s="1"/>
  <c r="AG498" i="51"/>
  <c r="AM498" i="51" s="1"/>
  <c r="AG497" i="51"/>
  <c r="AM497" i="51" s="1"/>
  <c r="AG496" i="51"/>
  <c r="AM496" i="51" s="1"/>
  <c r="AG495" i="51"/>
  <c r="AM495" i="51" s="1"/>
  <c r="AG494" i="51"/>
  <c r="AM494" i="51" s="1"/>
  <c r="AG493" i="51"/>
  <c r="AM493" i="51" s="1"/>
  <c r="AG492" i="51"/>
  <c r="AM492" i="51" s="1"/>
  <c r="AG491" i="51"/>
  <c r="AM491" i="51" s="1"/>
  <c r="AG490" i="51"/>
  <c r="AM490" i="51" s="1"/>
  <c r="AG489" i="51"/>
  <c r="AM489" i="51" s="1"/>
  <c r="AG488" i="51"/>
  <c r="AM488" i="51" s="1"/>
  <c r="AG487" i="51"/>
  <c r="AM487" i="51" s="1"/>
  <c r="AG486" i="51"/>
  <c r="AM486" i="51" s="1"/>
  <c r="AG485" i="51"/>
  <c r="AM485" i="51" s="1"/>
  <c r="AG484" i="51"/>
  <c r="AM484" i="51" s="1"/>
  <c r="AG483" i="51"/>
  <c r="AM483" i="51" s="1"/>
  <c r="AG482" i="51"/>
  <c r="AM482" i="51" s="1"/>
  <c r="AG481" i="51"/>
  <c r="AM481" i="51" s="1"/>
  <c r="AG480" i="51"/>
  <c r="AM480" i="51" s="1"/>
  <c r="AG479" i="51"/>
  <c r="AM479" i="51" s="1"/>
  <c r="AG478" i="51"/>
  <c r="AM478" i="51" s="1"/>
  <c r="AG477" i="51"/>
  <c r="AM477" i="51" s="1"/>
  <c r="AG476" i="51"/>
  <c r="AM476" i="51" s="1"/>
  <c r="AG475" i="51"/>
  <c r="AM475" i="51" s="1"/>
  <c r="AG474" i="51"/>
  <c r="AM474" i="51" s="1"/>
  <c r="AG473" i="51"/>
  <c r="AM473" i="51" s="1"/>
  <c r="AG472" i="51"/>
  <c r="AM472" i="51" s="1"/>
  <c r="AG471" i="51"/>
  <c r="AM471" i="51" s="1"/>
  <c r="AG470" i="51"/>
  <c r="AM470" i="51" s="1"/>
  <c r="AG469" i="51"/>
  <c r="AM469" i="51" s="1"/>
  <c r="AG468" i="51"/>
  <c r="AM468" i="51" s="1"/>
  <c r="AG467" i="51"/>
  <c r="AM467" i="51" s="1"/>
  <c r="AG466" i="51"/>
  <c r="AM466" i="51" s="1"/>
  <c r="AG465" i="51"/>
  <c r="AM465" i="51" s="1"/>
  <c r="AG464" i="51"/>
  <c r="AM464" i="51" s="1"/>
  <c r="AG463" i="51"/>
  <c r="AM463" i="51" s="1"/>
  <c r="AG462" i="51"/>
  <c r="AM462" i="51" s="1"/>
  <c r="AG461" i="51"/>
  <c r="AM461" i="51" s="1"/>
  <c r="AG460" i="51"/>
  <c r="AM460" i="51" s="1"/>
  <c r="AG459" i="51"/>
  <c r="AM459" i="51" s="1"/>
  <c r="AF458" i="51"/>
  <c r="AF457" i="51"/>
  <c r="AF456" i="51"/>
  <c r="AF455" i="51"/>
  <c r="AF454" i="51"/>
  <c r="AF453" i="51"/>
  <c r="AF452" i="51"/>
  <c r="AF451" i="51"/>
  <c r="AF450" i="51"/>
  <c r="AF449" i="51"/>
  <c r="AF448" i="51"/>
  <c r="AF447" i="51"/>
  <c r="AF446" i="51"/>
  <c r="AF445" i="51"/>
  <c r="AF444" i="51"/>
  <c r="C517" i="51"/>
  <c r="C515" i="51"/>
  <c r="C513" i="51"/>
  <c r="C511" i="51"/>
  <c r="C509" i="51"/>
  <c r="C507" i="51"/>
  <c r="C505" i="51"/>
  <c r="C503" i="51"/>
  <c r="C501" i="51"/>
  <c r="C499" i="51"/>
  <c r="C497" i="51"/>
  <c r="C495" i="51"/>
  <c r="C493" i="51"/>
  <c r="C491" i="51"/>
  <c r="C489" i="51"/>
  <c r="C487" i="51"/>
  <c r="C485" i="51"/>
  <c r="C483" i="51"/>
  <c r="C481" i="51"/>
  <c r="C479" i="51"/>
  <c r="C477" i="51"/>
  <c r="C475" i="51"/>
  <c r="C473" i="51"/>
  <c r="C471" i="51"/>
  <c r="C456" i="51"/>
  <c r="C452" i="51"/>
  <c r="C444" i="51"/>
  <c r="AG440" i="51"/>
  <c r="AM440" i="51" s="1"/>
  <c r="AG439" i="51"/>
  <c r="AM439" i="51" s="1"/>
  <c r="AG438" i="51"/>
  <c r="AM438" i="51" s="1"/>
  <c r="AG437" i="51"/>
  <c r="AM437" i="51" s="1"/>
  <c r="AG436" i="51"/>
  <c r="AM436" i="51" s="1"/>
  <c r="AG435" i="51"/>
  <c r="AM435" i="51" s="1"/>
  <c r="AG434" i="51"/>
  <c r="AM434" i="51" s="1"/>
  <c r="AG433" i="51"/>
  <c r="AM433" i="51" s="1"/>
  <c r="AG432" i="51"/>
  <c r="AM432" i="51" s="1"/>
  <c r="AG431" i="51"/>
  <c r="AM431" i="51" s="1"/>
  <c r="AG430" i="51"/>
  <c r="AM430" i="51" s="1"/>
  <c r="AG429" i="51"/>
  <c r="AM429" i="51" s="1"/>
  <c r="AG428" i="51"/>
  <c r="AM428" i="51" s="1"/>
  <c r="AG427" i="51"/>
  <c r="AM427" i="51" s="1"/>
  <c r="AG426" i="51"/>
  <c r="AM426" i="51" s="1"/>
  <c r="AG425" i="51"/>
  <c r="AM425" i="51" s="1"/>
  <c r="AG424" i="51"/>
  <c r="AM424" i="51" s="1"/>
  <c r="AG423" i="51"/>
  <c r="AM423" i="51" s="1"/>
  <c r="AG422" i="51"/>
  <c r="AM422" i="51" s="1"/>
  <c r="AG421" i="51"/>
  <c r="AM421" i="51" s="1"/>
  <c r="AG420" i="51"/>
  <c r="AM420" i="51" s="1"/>
  <c r="AG419" i="51"/>
  <c r="AM419" i="51" s="1"/>
  <c r="AG418" i="51"/>
  <c r="AM418" i="51" s="1"/>
  <c r="AG417" i="51"/>
  <c r="AM417" i="51" s="1"/>
  <c r="AG416" i="51"/>
  <c r="AM416" i="51" s="1"/>
  <c r="AG415" i="51"/>
  <c r="AM415" i="51" s="1"/>
  <c r="AG414" i="51"/>
  <c r="AM414" i="51" s="1"/>
  <c r="AG413" i="51"/>
  <c r="AM413" i="51" s="1"/>
  <c r="AG412" i="51"/>
  <c r="AM412" i="51" s="1"/>
  <c r="AG411" i="51"/>
  <c r="AM411" i="51" s="1"/>
  <c r="AG410" i="51"/>
  <c r="AM410" i="51" s="1"/>
  <c r="AG409" i="51"/>
  <c r="AM409" i="51" s="1"/>
  <c r="AG408" i="51"/>
  <c r="AM408" i="51" s="1"/>
  <c r="AG407" i="51"/>
  <c r="AM407" i="51" s="1"/>
  <c r="AG406" i="51"/>
  <c r="AM406" i="51" s="1"/>
  <c r="AG405" i="51"/>
  <c r="AM405" i="51" s="1"/>
  <c r="AG404" i="51"/>
  <c r="AM404" i="51" s="1"/>
  <c r="AG403" i="51"/>
  <c r="AM403" i="51" s="1"/>
  <c r="AG402" i="51"/>
  <c r="AM402" i="51" s="1"/>
  <c r="AG401" i="51"/>
  <c r="AM401" i="51" s="1"/>
  <c r="AG400" i="51"/>
  <c r="AM400" i="51" s="1"/>
  <c r="AG399" i="51"/>
  <c r="AM399" i="51" s="1"/>
  <c r="AG398" i="51"/>
  <c r="AM398" i="51" s="1"/>
  <c r="AG397" i="51"/>
  <c r="AM397" i="51" s="1"/>
  <c r="AG396" i="51"/>
  <c r="AM396" i="51" s="1"/>
  <c r="AG395" i="51"/>
  <c r="AM395" i="51" s="1"/>
  <c r="AG394" i="51"/>
  <c r="AM394" i="51" s="1"/>
  <c r="AG393" i="51"/>
  <c r="AM393" i="51" s="1"/>
  <c r="AG392" i="51"/>
  <c r="AM392" i="51" s="1"/>
  <c r="AG391" i="51"/>
  <c r="AM391" i="51" s="1"/>
  <c r="AG390" i="51"/>
  <c r="AM390" i="51" s="1"/>
  <c r="AG389" i="51"/>
  <c r="AM389" i="51" s="1"/>
  <c r="AG388" i="51"/>
  <c r="AM388" i="51" s="1"/>
  <c r="AG387" i="51"/>
  <c r="AM387" i="51" s="1"/>
  <c r="AG386" i="51"/>
  <c r="AM386" i="51" s="1"/>
  <c r="AG385" i="51"/>
  <c r="AM385" i="51" s="1"/>
  <c r="AG384" i="51"/>
  <c r="AM384" i="51" s="1"/>
  <c r="AG383" i="51"/>
  <c r="AM383" i="51" s="1"/>
  <c r="AG382" i="51"/>
  <c r="AM382" i="51" s="1"/>
  <c r="AG381" i="51"/>
  <c r="AM381" i="51" s="1"/>
  <c r="AG380" i="51"/>
  <c r="AM380" i="51" s="1"/>
  <c r="AG379" i="51"/>
  <c r="AM379" i="51" s="1"/>
  <c r="AG378" i="51"/>
  <c r="AM378" i="51" s="1"/>
  <c r="AG377" i="51"/>
  <c r="AM377" i="51" s="1"/>
  <c r="AG376" i="51"/>
  <c r="AM376" i="51" s="1"/>
  <c r="AG375" i="51"/>
  <c r="AM375" i="51" s="1"/>
  <c r="AG374" i="51"/>
  <c r="AM374" i="51" s="1"/>
  <c r="AG373" i="51"/>
  <c r="AM373" i="51" s="1"/>
  <c r="AG372" i="51"/>
  <c r="AM372" i="51" s="1"/>
  <c r="AG371" i="51"/>
  <c r="AM371" i="51" s="1"/>
  <c r="AG370" i="51"/>
  <c r="AM370" i="51" s="1"/>
  <c r="AG369" i="51"/>
  <c r="AM369" i="51" s="1"/>
  <c r="AG368" i="51"/>
  <c r="AM368" i="51" s="1"/>
  <c r="AG367" i="51"/>
  <c r="AM367" i="51" s="1"/>
  <c r="AG366" i="51"/>
  <c r="AM366" i="51" s="1"/>
  <c r="AG365" i="51"/>
  <c r="AM365" i="51" s="1"/>
  <c r="AG364" i="51"/>
  <c r="AM364" i="51" s="1"/>
  <c r="AG363" i="51"/>
  <c r="AM363" i="51" s="1"/>
  <c r="AG362" i="51"/>
  <c r="AM362" i="51" s="1"/>
  <c r="AG361" i="51"/>
  <c r="AM361" i="51" s="1"/>
  <c r="AG360" i="51"/>
  <c r="AM360" i="51" s="1"/>
  <c r="AG359" i="51"/>
  <c r="AM359" i="51" s="1"/>
  <c r="AG358" i="51"/>
  <c r="AM358" i="51" s="1"/>
  <c r="AG357" i="51"/>
  <c r="AM357" i="51" s="1"/>
  <c r="AG356" i="51"/>
  <c r="AM356" i="51" s="1"/>
  <c r="AG355" i="51"/>
  <c r="AM355" i="51" s="1"/>
  <c r="AG354" i="51"/>
  <c r="AM354" i="51" s="1"/>
  <c r="AG353" i="51"/>
  <c r="AM353" i="51" s="1"/>
  <c r="AG352" i="51"/>
  <c r="AM352" i="51" s="1"/>
  <c r="AG351" i="51"/>
  <c r="AM351" i="51" s="1"/>
  <c r="AG350" i="51"/>
  <c r="AM350" i="51" s="1"/>
  <c r="AG349" i="51"/>
  <c r="AM349" i="51" s="1"/>
  <c r="AG348" i="51"/>
  <c r="AM348" i="51" s="1"/>
  <c r="AG347" i="51"/>
  <c r="AM347" i="51" s="1"/>
  <c r="AG346" i="51"/>
  <c r="AM346" i="51" s="1"/>
  <c r="AG345" i="51"/>
  <c r="AM345" i="51" s="1"/>
  <c r="AG344" i="51"/>
  <c r="AM344" i="51" s="1"/>
  <c r="AG343" i="51"/>
  <c r="AM343" i="51" s="1"/>
  <c r="AG342" i="51"/>
  <c r="AM342" i="51" s="1"/>
  <c r="AG341" i="51"/>
  <c r="AM341" i="51" s="1"/>
  <c r="AG340" i="51"/>
  <c r="AM340" i="51" s="1"/>
  <c r="AG339" i="51"/>
  <c r="AM339" i="51" s="1"/>
  <c r="AG338" i="51"/>
  <c r="AM338" i="51" s="1"/>
  <c r="AG337" i="51"/>
  <c r="AM337" i="51" s="1"/>
  <c r="AG336" i="51"/>
  <c r="AM336" i="51" s="1"/>
  <c r="AG335" i="51"/>
  <c r="AM335" i="51" s="1"/>
  <c r="AG334" i="51"/>
  <c r="AM334" i="51" s="1"/>
  <c r="AG333" i="51"/>
  <c r="AM333" i="51" s="1"/>
  <c r="AG332" i="51"/>
  <c r="AM332" i="51" s="1"/>
  <c r="AG331" i="51"/>
  <c r="AM331" i="51" s="1"/>
  <c r="AG330" i="51"/>
  <c r="AM330" i="51" s="1"/>
  <c r="AG329" i="51"/>
  <c r="AM329" i="51" s="1"/>
  <c r="AG328" i="51"/>
  <c r="AM328" i="51" s="1"/>
  <c r="AG327" i="51"/>
  <c r="AM327" i="51" s="1"/>
  <c r="AG326" i="51"/>
  <c r="AM326" i="51" s="1"/>
  <c r="AG325" i="51"/>
  <c r="AM325" i="51" s="1"/>
  <c r="AG324" i="51"/>
  <c r="AM324" i="51" s="1"/>
  <c r="AG323" i="51"/>
  <c r="AM323" i="51" s="1"/>
  <c r="AG322" i="51"/>
  <c r="AM322" i="51" s="1"/>
  <c r="AG321" i="51"/>
  <c r="AM321" i="51" s="1"/>
  <c r="AG320" i="51"/>
  <c r="AM320" i="51" s="1"/>
  <c r="AG319" i="51"/>
  <c r="AM319" i="51" s="1"/>
  <c r="AG318" i="51"/>
  <c r="AM318" i="51" s="1"/>
  <c r="AG317" i="51"/>
  <c r="AM317" i="51" s="1"/>
  <c r="AG316" i="51"/>
  <c r="AM316" i="51" s="1"/>
  <c r="AG315" i="51"/>
  <c r="AM315" i="51" s="1"/>
  <c r="AG314" i="51"/>
  <c r="AM314" i="51" s="1"/>
  <c r="AG313" i="51"/>
  <c r="AM313" i="51" s="1"/>
  <c r="AG312" i="51"/>
  <c r="AM312" i="51" s="1"/>
  <c r="AG311" i="51"/>
  <c r="AM311" i="51" s="1"/>
  <c r="AG310" i="51"/>
  <c r="AM310" i="51" s="1"/>
  <c r="AG309" i="51"/>
  <c r="AM309" i="51" s="1"/>
  <c r="AG308" i="51"/>
  <c r="AM308" i="51" s="1"/>
  <c r="AG307" i="51"/>
  <c r="AM307" i="51" s="1"/>
  <c r="AG306" i="51"/>
  <c r="AM306" i="51" s="1"/>
  <c r="AG305" i="51"/>
  <c r="AM305" i="51" s="1"/>
  <c r="AG304" i="51"/>
  <c r="AM304" i="51" s="1"/>
  <c r="AG303" i="51"/>
  <c r="AM303" i="51" s="1"/>
  <c r="AG302" i="51"/>
  <c r="AM302" i="51" s="1"/>
  <c r="AF516" i="51"/>
  <c r="AF514" i="51"/>
  <c r="AF512" i="51"/>
  <c r="AF510" i="51"/>
  <c r="AF508" i="51"/>
  <c r="AF506" i="51"/>
  <c r="AF504" i="51"/>
  <c r="AF502" i="51"/>
  <c r="AF500" i="51"/>
  <c r="AF498" i="51"/>
  <c r="AF496" i="51"/>
  <c r="AF494" i="51"/>
  <c r="AF492" i="51"/>
  <c r="AF490" i="51"/>
  <c r="AF488" i="51"/>
  <c r="AF486" i="51"/>
  <c r="AF484" i="51"/>
  <c r="AF482" i="51"/>
  <c r="AF480" i="51"/>
  <c r="AF478" i="51"/>
  <c r="AF476" i="51"/>
  <c r="AF474" i="51"/>
  <c r="AF472" i="51"/>
  <c r="AF470" i="51"/>
  <c r="C468" i="51"/>
  <c r="AF466" i="51"/>
  <c r="C464" i="51"/>
  <c r="AF462" i="51"/>
  <c r="C460" i="51"/>
  <c r="AF440" i="51"/>
  <c r="AF439" i="51"/>
  <c r="AF438" i="51"/>
  <c r="AF437" i="51"/>
  <c r="AF436" i="51"/>
  <c r="AF435" i="51"/>
  <c r="AF434" i="51"/>
  <c r="AF433" i="51"/>
  <c r="AF432" i="51"/>
  <c r="AF431" i="51"/>
  <c r="AF430" i="51"/>
  <c r="AF429" i="51"/>
  <c r="AF428" i="51"/>
  <c r="AF427" i="51"/>
  <c r="AF426" i="51"/>
  <c r="AF425" i="51"/>
  <c r="AF424" i="51"/>
  <c r="AF423" i="51"/>
  <c r="AF422" i="51"/>
  <c r="AF421" i="51"/>
  <c r="AF420" i="51"/>
  <c r="AF419" i="51"/>
  <c r="AF418" i="51"/>
  <c r="AF417" i="51"/>
  <c r="AF416" i="51"/>
  <c r="AF415" i="51"/>
  <c r="AF414" i="51"/>
  <c r="AF413" i="51"/>
  <c r="AF412" i="51"/>
  <c r="AF411" i="51"/>
  <c r="AF410" i="51"/>
  <c r="AF409" i="51"/>
  <c r="AF408" i="51"/>
  <c r="AF407" i="51"/>
  <c r="AF406" i="51"/>
  <c r="AF405" i="51"/>
  <c r="AF404" i="51"/>
  <c r="AF403" i="51"/>
  <c r="AF402" i="51"/>
  <c r="AF401" i="51"/>
  <c r="AF400" i="51"/>
  <c r="AF399" i="51"/>
  <c r="AF398" i="51"/>
  <c r="AF397" i="51"/>
  <c r="AF396" i="51"/>
  <c r="AF395" i="51"/>
  <c r="AF394" i="51"/>
  <c r="AF393" i="51"/>
  <c r="AF392" i="51"/>
  <c r="AF391" i="51"/>
  <c r="AF390" i="51"/>
  <c r="AF389" i="51"/>
  <c r="AF388" i="51"/>
  <c r="AF387" i="51"/>
  <c r="AF386" i="51"/>
  <c r="AF385" i="51"/>
  <c r="AF384" i="51"/>
  <c r="AF383" i="51"/>
  <c r="AF382" i="51"/>
  <c r="AF381" i="51"/>
  <c r="AF380" i="51"/>
  <c r="AF379" i="51"/>
  <c r="AF378" i="51"/>
  <c r="AF377" i="51"/>
  <c r="AF376" i="51"/>
  <c r="AF375" i="51"/>
  <c r="AF374" i="51"/>
  <c r="AF373" i="51"/>
  <c r="AF372" i="51"/>
  <c r="AF371" i="51"/>
  <c r="AF370" i="51"/>
  <c r="AF369" i="51"/>
  <c r="AF368" i="51"/>
  <c r="AF367" i="51"/>
  <c r="AF366" i="51"/>
  <c r="AF365" i="51"/>
  <c r="AF364" i="51"/>
  <c r="AF363" i="51"/>
  <c r="AF362" i="51"/>
  <c r="AF361" i="51"/>
  <c r="AF360" i="51"/>
  <c r="AF359" i="51"/>
  <c r="AF358" i="51"/>
  <c r="AF357" i="51"/>
  <c r="AF356" i="51"/>
  <c r="AF355" i="51"/>
  <c r="AF354" i="51"/>
  <c r="AF353" i="51"/>
  <c r="AF352" i="51"/>
  <c r="AF351" i="51"/>
  <c r="AF350" i="51"/>
  <c r="AF349" i="51"/>
  <c r="AF348" i="51"/>
  <c r="AF347" i="51"/>
  <c r="AF346" i="51"/>
  <c r="AF345" i="51"/>
  <c r="AF344" i="51"/>
  <c r="AF343" i="51"/>
  <c r="AF342" i="51"/>
  <c r="AF341" i="51"/>
  <c r="AF340" i="51"/>
  <c r="AF339" i="51"/>
  <c r="AF338" i="51"/>
  <c r="AF337" i="51"/>
  <c r="AF336" i="51"/>
  <c r="AF335" i="51"/>
  <c r="AF334" i="51"/>
  <c r="AF333" i="51"/>
  <c r="AF332" i="51"/>
  <c r="AF331" i="51"/>
  <c r="AF330" i="51"/>
  <c r="AF329" i="51"/>
  <c r="AF328" i="51"/>
  <c r="AF327" i="51"/>
  <c r="AF326" i="51"/>
  <c r="AF325" i="51"/>
  <c r="AF324" i="51"/>
  <c r="AF323" i="51"/>
  <c r="AF322" i="51"/>
  <c r="AF321" i="51"/>
  <c r="AF320" i="51"/>
  <c r="AF319" i="51"/>
  <c r="AF318" i="51"/>
  <c r="AF317" i="51"/>
  <c r="AF316" i="51"/>
  <c r="AF315" i="51"/>
  <c r="AF314" i="51"/>
  <c r="AF313" i="51"/>
  <c r="AF312" i="51"/>
  <c r="AF311" i="51"/>
  <c r="AF310" i="51"/>
  <c r="AF309" i="51"/>
  <c r="AF308" i="51"/>
  <c r="AF307" i="51"/>
  <c r="AF306" i="51"/>
  <c r="AF305" i="51"/>
  <c r="AF304" i="51"/>
  <c r="AF303" i="51"/>
  <c r="AF302" i="51"/>
  <c r="AG301" i="51"/>
  <c r="AM301" i="51" s="1"/>
  <c r="C457" i="51"/>
  <c r="C453" i="51"/>
  <c r="C443" i="51"/>
  <c r="AG441" i="51"/>
  <c r="AM441" i="51" s="1"/>
  <c r="C441" i="51"/>
  <c r="C440" i="51"/>
  <c r="C439" i="51"/>
  <c r="C438" i="51"/>
  <c r="C437" i="51"/>
  <c r="C436" i="51"/>
  <c r="C435" i="51"/>
  <c r="C434" i="51"/>
  <c r="C433" i="51"/>
  <c r="C432" i="51"/>
  <c r="C431" i="51"/>
  <c r="C430" i="51"/>
  <c r="C429" i="51"/>
  <c r="C428" i="51"/>
  <c r="C427" i="51"/>
  <c r="C426" i="51"/>
  <c r="C425" i="51"/>
  <c r="C424" i="51"/>
  <c r="C423" i="51"/>
  <c r="C422" i="51"/>
  <c r="C421" i="51"/>
  <c r="C420" i="51"/>
  <c r="C419" i="51"/>
  <c r="C418" i="51"/>
  <c r="C417" i="51"/>
  <c r="C416" i="51"/>
  <c r="C415" i="51"/>
  <c r="C414" i="51"/>
  <c r="C413" i="51"/>
  <c r="C412" i="51"/>
  <c r="C411" i="51"/>
  <c r="C410" i="51"/>
  <c r="C409" i="51"/>
  <c r="C408" i="51"/>
  <c r="C407" i="51"/>
  <c r="C406" i="51"/>
  <c r="C405" i="51"/>
  <c r="C404" i="51"/>
  <c r="C403" i="51"/>
  <c r="C402" i="51"/>
  <c r="C401" i="51"/>
  <c r="C400" i="51"/>
  <c r="C399" i="51"/>
  <c r="C398" i="51"/>
  <c r="C397" i="51"/>
  <c r="C396" i="51"/>
  <c r="C395" i="51"/>
  <c r="C394" i="51"/>
  <c r="C393" i="51"/>
  <c r="C392" i="51"/>
  <c r="C391" i="51"/>
  <c r="C390" i="51"/>
  <c r="C389" i="51"/>
  <c r="C388" i="51"/>
  <c r="C387" i="51"/>
  <c r="C386" i="51"/>
  <c r="C385" i="51"/>
  <c r="C384" i="51"/>
  <c r="C383" i="51"/>
  <c r="C382" i="51"/>
  <c r="C381" i="51"/>
  <c r="C380" i="51"/>
  <c r="C379" i="51"/>
  <c r="C378" i="51"/>
  <c r="C377" i="51"/>
  <c r="C376" i="51"/>
  <c r="C375" i="51"/>
  <c r="C374" i="51"/>
  <c r="C373" i="51"/>
  <c r="C372" i="51"/>
  <c r="C371" i="51"/>
  <c r="C370" i="51"/>
  <c r="C369" i="51"/>
  <c r="C368" i="51"/>
  <c r="C367" i="51"/>
  <c r="C366" i="51"/>
  <c r="C365" i="51"/>
  <c r="C364" i="51"/>
  <c r="C363" i="51"/>
  <c r="C362" i="51"/>
  <c r="C361" i="51"/>
  <c r="C360" i="51"/>
  <c r="C359" i="51"/>
  <c r="C358" i="51"/>
  <c r="C357" i="51"/>
  <c r="C356" i="51"/>
  <c r="C355" i="51"/>
  <c r="C354" i="51"/>
  <c r="C353" i="51"/>
  <c r="C352" i="51"/>
  <c r="C351" i="51"/>
  <c r="C350" i="51"/>
  <c r="C349" i="51"/>
  <c r="C348" i="51"/>
  <c r="C347" i="51"/>
  <c r="C346" i="51"/>
  <c r="C345" i="51"/>
  <c r="C344" i="51"/>
  <c r="C343" i="51"/>
  <c r="C342" i="51"/>
  <c r="C341" i="51"/>
  <c r="C340" i="51"/>
  <c r="C339" i="51"/>
  <c r="C338" i="51"/>
  <c r="C337" i="51"/>
  <c r="C336" i="51"/>
  <c r="C335" i="51"/>
  <c r="C334" i="51"/>
  <c r="C333" i="51"/>
  <c r="C332" i="51"/>
  <c r="C331" i="51"/>
  <c r="C330" i="51"/>
  <c r="C329" i="51"/>
  <c r="C328" i="51"/>
  <c r="C327" i="51"/>
  <c r="C326" i="51"/>
  <c r="C325" i="51"/>
  <c r="C324" i="51"/>
  <c r="C323" i="51"/>
  <c r="C322" i="51"/>
  <c r="C321" i="51"/>
  <c r="C320" i="51"/>
  <c r="C319" i="51"/>
  <c r="C318" i="51"/>
  <c r="C317" i="51"/>
  <c r="C316" i="51"/>
  <c r="C315" i="51"/>
  <c r="C314" i="51"/>
  <c r="C313" i="51"/>
  <c r="C312" i="51"/>
  <c r="C311" i="51"/>
  <c r="C310" i="51"/>
  <c r="C309" i="51"/>
  <c r="C308" i="51"/>
  <c r="C307" i="51"/>
  <c r="C306" i="51"/>
  <c r="C305" i="51"/>
  <c r="C304" i="51"/>
  <c r="C303" i="51"/>
  <c r="O302" i="51"/>
  <c r="AF301" i="51"/>
  <c r="AG300" i="51"/>
  <c r="AM300" i="51" s="1"/>
  <c r="C469" i="51"/>
  <c r="AF467" i="51"/>
  <c r="C465" i="51"/>
  <c r="AF463" i="51"/>
  <c r="C461" i="51"/>
  <c r="AF459" i="51"/>
  <c r="AF441" i="51"/>
  <c r="C302" i="51"/>
  <c r="O301" i="51"/>
  <c r="AF300" i="51"/>
  <c r="AG299" i="51"/>
  <c r="AM299" i="51" s="1"/>
  <c r="C516" i="51"/>
  <c r="C514" i="51"/>
  <c r="C512" i="51"/>
  <c r="C510" i="51"/>
  <c r="C508" i="51"/>
  <c r="C506" i="51"/>
  <c r="C504" i="51"/>
  <c r="C502" i="51"/>
  <c r="C500" i="51"/>
  <c r="C498" i="51"/>
  <c r="C496" i="51"/>
  <c r="C494" i="51"/>
  <c r="C492" i="51"/>
  <c r="C490" i="51"/>
  <c r="C488" i="51"/>
  <c r="C486" i="51"/>
  <c r="C484" i="51"/>
  <c r="C482" i="51"/>
  <c r="C480" i="51"/>
  <c r="C478" i="51"/>
  <c r="C476" i="51"/>
  <c r="C474" i="51"/>
  <c r="C472" i="51"/>
  <c r="C458" i="51"/>
  <c r="C454" i="51"/>
  <c r="AF443" i="51"/>
  <c r="C301" i="51"/>
  <c r="O300" i="51"/>
  <c r="AF299" i="51"/>
  <c r="AF517" i="51"/>
  <c r="AF515" i="51"/>
  <c r="AF513" i="51"/>
  <c r="AF511" i="51"/>
  <c r="AF509" i="51"/>
  <c r="AF507" i="51"/>
  <c r="AF505" i="51"/>
  <c r="AF503" i="51"/>
  <c r="AF501" i="51"/>
  <c r="AF499" i="51"/>
  <c r="AF497" i="51"/>
  <c r="AF495" i="51"/>
  <c r="AF493" i="51"/>
  <c r="AF491" i="51"/>
  <c r="AF489" i="51"/>
  <c r="AF487" i="51"/>
  <c r="AF485" i="51"/>
  <c r="AF483" i="51"/>
  <c r="AF481" i="51"/>
  <c r="AF479" i="51"/>
  <c r="AF477" i="51"/>
  <c r="AF475" i="51"/>
  <c r="AF473" i="51"/>
  <c r="AF471" i="51"/>
  <c r="C470" i="51"/>
  <c r="AF468" i="51"/>
  <c r="C466" i="51"/>
  <c r="AF464" i="51"/>
  <c r="C462" i="51"/>
  <c r="AF460" i="51"/>
  <c r="C300" i="51"/>
  <c r="C297" i="51"/>
  <c r="O296" i="51"/>
  <c r="AF295" i="51"/>
  <c r="AG294" i="51"/>
  <c r="AM294" i="51" s="1"/>
  <c r="C289" i="51"/>
  <c r="O288" i="51"/>
  <c r="AF287" i="51"/>
  <c r="AG286" i="51"/>
  <c r="AM286" i="51" s="1"/>
  <c r="C281" i="51"/>
  <c r="O280" i="51"/>
  <c r="AF279" i="51"/>
  <c r="AG278" i="51"/>
  <c r="AM278" i="51" s="1"/>
  <c r="C273" i="51"/>
  <c r="O272" i="51"/>
  <c r="AF271" i="51"/>
  <c r="AG270" i="51"/>
  <c r="AM270" i="51" s="1"/>
  <c r="C265" i="51"/>
  <c r="O264" i="51"/>
  <c r="AF263" i="51"/>
  <c r="AG262" i="51"/>
  <c r="AM262" i="51" s="1"/>
  <c r="C256" i="51"/>
  <c r="O255" i="51"/>
  <c r="AF254" i="51"/>
  <c r="AG253" i="51"/>
  <c r="AM253" i="51" s="1"/>
  <c r="C248" i="51"/>
  <c r="O247" i="51"/>
  <c r="AF246" i="51"/>
  <c r="AF245" i="51"/>
  <c r="AG244" i="51"/>
  <c r="AM244" i="51" s="1"/>
  <c r="AG243" i="51"/>
  <c r="AM243" i="51" s="1"/>
  <c r="C238" i="51"/>
  <c r="O237" i="51"/>
  <c r="AF236" i="51"/>
  <c r="AG235" i="51"/>
  <c r="AM235" i="51" s="1"/>
  <c r="C230" i="51"/>
  <c r="O229" i="51"/>
  <c r="AF228" i="51"/>
  <c r="AG227" i="51"/>
  <c r="AM227" i="51" s="1"/>
  <c r="C222" i="51"/>
  <c r="O221" i="51"/>
  <c r="AF220" i="51"/>
  <c r="AG219" i="51"/>
  <c r="AM219" i="51" s="1"/>
  <c r="C214" i="51"/>
  <c r="O213" i="51"/>
  <c r="AF212" i="51"/>
  <c r="AG211" i="51"/>
  <c r="AM211" i="51" s="1"/>
  <c r="C206" i="51"/>
  <c r="O205" i="51"/>
  <c r="AF204" i="51"/>
  <c r="AG203" i="51"/>
  <c r="AM203" i="51" s="1"/>
  <c r="C197" i="51"/>
  <c r="O196" i="51"/>
  <c r="AF195" i="51"/>
  <c r="AG194" i="51"/>
  <c r="AM194" i="51" s="1"/>
  <c r="C189" i="51"/>
  <c r="O188" i="51"/>
  <c r="AF187" i="51"/>
  <c r="AG186" i="51"/>
  <c r="AM186" i="51" s="1"/>
  <c r="C463" i="51"/>
  <c r="C448" i="51"/>
  <c r="AG298" i="51"/>
  <c r="AM298" i="51" s="1"/>
  <c r="C298" i="51"/>
  <c r="C296" i="51"/>
  <c r="O295" i="51"/>
  <c r="AF294" i="51"/>
  <c r="AG293" i="51"/>
  <c r="AM293" i="51" s="1"/>
  <c r="C288" i="51"/>
  <c r="O287" i="51"/>
  <c r="AF286" i="51"/>
  <c r="AG285" i="51"/>
  <c r="AM285" i="51" s="1"/>
  <c r="C280" i="51"/>
  <c r="O279" i="51"/>
  <c r="AF278" i="51"/>
  <c r="AG277" i="51"/>
  <c r="AM277" i="51" s="1"/>
  <c r="C272" i="51"/>
  <c r="O271" i="51"/>
  <c r="AF270" i="51"/>
  <c r="AG269" i="51"/>
  <c r="AM269" i="51" s="1"/>
  <c r="C264" i="51"/>
  <c r="O263" i="51"/>
  <c r="AF262" i="51"/>
  <c r="AG261" i="51"/>
  <c r="AM261" i="51" s="1"/>
  <c r="C255" i="51"/>
  <c r="O254" i="51"/>
  <c r="AF253" i="51"/>
  <c r="AG252" i="51"/>
  <c r="AM252" i="51" s="1"/>
  <c r="C247" i="51"/>
  <c r="O246" i="51"/>
  <c r="C246" i="51"/>
  <c r="O245" i="51"/>
  <c r="AF244" i="51"/>
  <c r="AF243" i="51"/>
  <c r="AG242" i="51"/>
  <c r="AM242" i="51" s="1"/>
  <c r="C237" i="51"/>
  <c r="O236" i="51"/>
  <c r="AF235" i="51"/>
  <c r="AG234" i="51"/>
  <c r="AM234" i="51" s="1"/>
  <c r="C229" i="51"/>
  <c r="O228" i="51"/>
  <c r="AF227" i="51"/>
  <c r="AG226" i="51"/>
  <c r="AM226" i="51" s="1"/>
  <c r="C221" i="51"/>
  <c r="O220" i="51"/>
  <c r="AF219" i="51"/>
  <c r="AG218" i="51"/>
  <c r="AM218" i="51" s="1"/>
  <c r="C213" i="51"/>
  <c r="O212" i="51"/>
  <c r="AF211" i="51"/>
  <c r="AG210" i="51"/>
  <c r="AM210" i="51" s="1"/>
  <c r="C205" i="51"/>
  <c r="O204" i="51"/>
  <c r="AF203" i="51"/>
  <c r="AG202" i="51"/>
  <c r="AM202" i="51" s="1"/>
  <c r="AG201" i="51"/>
  <c r="AM201" i="51" s="1"/>
  <c r="C196" i="51"/>
  <c r="O195" i="51"/>
  <c r="AF194" i="51"/>
  <c r="AG193" i="51"/>
  <c r="AM193" i="51" s="1"/>
  <c r="AF298" i="51"/>
  <c r="C295" i="51"/>
  <c r="O294" i="51"/>
  <c r="AF293" i="51"/>
  <c r="AG292" i="51"/>
  <c r="AM292" i="51" s="1"/>
  <c r="C287" i="51"/>
  <c r="O286" i="51"/>
  <c r="AF285" i="51"/>
  <c r="AG284" i="51"/>
  <c r="AM284" i="51" s="1"/>
  <c r="C279" i="51"/>
  <c r="O278" i="51"/>
  <c r="AF277" i="51"/>
  <c r="AG276" i="51"/>
  <c r="AM276" i="51" s="1"/>
  <c r="C271" i="51"/>
  <c r="O270" i="51"/>
  <c r="AF269" i="51"/>
  <c r="AG268" i="51"/>
  <c r="AM268" i="51" s="1"/>
  <c r="C263" i="51"/>
  <c r="O262" i="51"/>
  <c r="AF261" i="51"/>
  <c r="AG260" i="51"/>
  <c r="AM260" i="51" s="1"/>
  <c r="AG259" i="51"/>
  <c r="AM259" i="51" s="1"/>
  <c r="C254" i="51"/>
  <c r="O253" i="51"/>
  <c r="AF252" i="51"/>
  <c r="AG251" i="51"/>
  <c r="AM251" i="51" s="1"/>
  <c r="C245" i="51"/>
  <c r="O244" i="51"/>
  <c r="C244" i="51"/>
  <c r="O243" i="51"/>
  <c r="AF242" i="51"/>
  <c r="AG241" i="51"/>
  <c r="AM241" i="51" s="1"/>
  <c r="C236" i="51"/>
  <c r="O235" i="51"/>
  <c r="AF234" i="51"/>
  <c r="AG233" i="51"/>
  <c r="AM233" i="51" s="1"/>
  <c r="C228" i="51"/>
  <c r="O227" i="51"/>
  <c r="AF226" i="51"/>
  <c r="AG225" i="51"/>
  <c r="AM225" i="51" s="1"/>
  <c r="C220" i="51"/>
  <c r="O219" i="51"/>
  <c r="AF218" i="51"/>
  <c r="AG217" i="51"/>
  <c r="AM217" i="51" s="1"/>
  <c r="C212" i="51"/>
  <c r="O211" i="51"/>
  <c r="AF210" i="51"/>
  <c r="AG209" i="51"/>
  <c r="AM209" i="51" s="1"/>
  <c r="C204" i="51"/>
  <c r="O203" i="51"/>
  <c r="AF202" i="51"/>
  <c r="AF201" i="51"/>
  <c r="AG200" i="51"/>
  <c r="AM200" i="51" s="1"/>
  <c r="C195" i="51"/>
  <c r="O194" i="51"/>
  <c r="AF193" i="51"/>
  <c r="AG192" i="51"/>
  <c r="AM192" i="51" s="1"/>
  <c r="C187" i="51"/>
  <c r="O186" i="51"/>
  <c r="AF185" i="51"/>
  <c r="AG184" i="51"/>
  <c r="AM184" i="51" s="1"/>
  <c r="C467" i="51"/>
  <c r="AF461" i="51"/>
  <c r="C451" i="51"/>
  <c r="C447" i="51"/>
  <c r="O299" i="51"/>
  <c r="O298" i="51"/>
  <c r="C294" i="51"/>
  <c r="O293" i="51"/>
  <c r="AF292" i="51"/>
  <c r="AG291" i="51"/>
  <c r="AM291" i="51" s="1"/>
  <c r="C286" i="51"/>
  <c r="O285" i="51"/>
  <c r="AF284" i="51"/>
  <c r="AG283" i="51"/>
  <c r="AM283" i="51" s="1"/>
  <c r="C278" i="51"/>
  <c r="O277" i="51"/>
  <c r="AF276" i="51"/>
  <c r="AG275" i="51"/>
  <c r="AM275" i="51" s="1"/>
  <c r="C270" i="51"/>
  <c r="O269" i="51"/>
  <c r="AF268" i="51"/>
  <c r="AG267" i="51"/>
  <c r="AM267" i="51" s="1"/>
  <c r="C262" i="51"/>
  <c r="O261" i="51"/>
  <c r="AF260" i="51"/>
  <c r="AF259" i="51"/>
  <c r="AG258" i="51"/>
  <c r="AM258" i="51" s="1"/>
  <c r="C253" i="51"/>
  <c r="O252" i="51"/>
  <c r="AF251" i="51"/>
  <c r="AG250" i="51"/>
  <c r="AM250" i="51" s="1"/>
  <c r="C243" i="51"/>
  <c r="O242" i="51"/>
  <c r="AF241" i="51"/>
  <c r="AG240" i="51"/>
  <c r="AM240" i="51" s="1"/>
  <c r="C235" i="51"/>
  <c r="O234" i="51"/>
  <c r="AF233" i="51"/>
  <c r="AG232" i="51"/>
  <c r="AM232" i="51" s="1"/>
  <c r="C227" i="51"/>
  <c r="O226" i="51"/>
  <c r="AF225" i="51"/>
  <c r="AG224" i="51"/>
  <c r="AM224" i="51" s="1"/>
  <c r="C219" i="51"/>
  <c r="O218" i="51"/>
  <c r="AF217" i="51"/>
  <c r="AG216" i="51"/>
  <c r="AM216" i="51" s="1"/>
  <c r="C211" i="51"/>
  <c r="O210" i="51"/>
  <c r="AF209" i="51"/>
  <c r="AG208" i="51"/>
  <c r="AM208" i="51" s="1"/>
  <c r="C203" i="51"/>
  <c r="O202" i="51"/>
  <c r="C202" i="51"/>
  <c r="O201" i="51"/>
  <c r="AF200" i="51"/>
  <c r="AG199" i="51"/>
  <c r="AM199" i="51" s="1"/>
  <c r="C455" i="51"/>
  <c r="AG442" i="51"/>
  <c r="AM442" i="51" s="1"/>
  <c r="C293" i="51"/>
  <c r="O292" i="51"/>
  <c r="AF291" i="51"/>
  <c r="AG290" i="51"/>
  <c r="AM290" i="51" s="1"/>
  <c r="C285" i="51"/>
  <c r="O284" i="51"/>
  <c r="AF283" i="51"/>
  <c r="AG282" i="51"/>
  <c r="AM282" i="51" s="1"/>
  <c r="C277" i="51"/>
  <c r="O276" i="51"/>
  <c r="AF275" i="51"/>
  <c r="AG274" i="51"/>
  <c r="AM274" i="51" s="1"/>
  <c r="C269" i="51"/>
  <c r="O268" i="51"/>
  <c r="AF267" i="51"/>
  <c r="AG266" i="51"/>
  <c r="AM266" i="51" s="1"/>
  <c r="C261" i="51"/>
  <c r="O260" i="51"/>
  <c r="C260" i="51"/>
  <c r="O259" i="51"/>
  <c r="AF258" i="51"/>
  <c r="AG257" i="51"/>
  <c r="AM257" i="51" s="1"/>
  <c r="C252" i="51"/>
  <c r="O251" i="51"/>
  <c r="AF250" i="51"/>
  <c r="AG249" i="51"/>
  <c r="AM249" i="51" s="1"/>
  <c r="C242" i="51"/>
  <c r="O241" i="51"/>
  <c r="AF240" i="51"/>
  <c r="AG239" i="51"/>
  <c r="AM239" i="51" s="1"/>
  <c r="C234" i="51"/>
  <c r="O233" i="51"/>
  <c r="AF232" i="51"/>
  <c r="AG231" i="51"/>
  <c r="AM231" i="51" s="1"/>
  <c r="C226" i="51"/>
  <c r="O225" i="51"/>
  <c r="AF224" i="51"/>
  <c r="AG223" i="51"/>
  <c r="AM223" i="51" s="1"/>
  <c r="C218" i="51"/>
  <c r="O217" i="51"/>
  <c r="AF216" i="51"/>
  <c r="AG215" i="51"/>
  <c r="AM215" i="51" s="1"/>
  <c r="C210" i="51"/>
  <c r="O209" i="51"/>
  <c r="AF208" i="51"/>
  <c r="AG207" i="51"/>
  <c r="AM207" i="51" s="1"/>
  <c r="C201" i="51"/>
  <c r="O200" i="51"/>
  <c r="AF199" i="51"/>
  <c r="AG198" i="51"/>
  <c r="AM198" i="51" s="1"/>
  <c r="C193" i="51"/>
  <c r="O192" i="51"/>
  <c r="AF191" i="51"/>
  <c r="AG190" i="51"/>
  <c r="AM190" i="51" s="1"/>
  <c r="AF465" i="51"/>
  <c r="C450" i="51"/>
  <c r="C446" i="51"/>
  <c r="AF442" i="51"/>
  <c r="AG297" i="51"/>
  <c r="AM297" i="51" s="1"/>
  <c r="C292" i="51"/>
  <c r="O291" i="51"/>
  <c r="AF290" i="51"/>
  <c r="AG289" i="51"/>
  <c r="AM289" i="51" s="1"/>
  <c r="C284" i="51"/>
  <c r="O283" i="51"/>
  <c r="AF282" i="51"/>
  <c r="AG281" i="51"/>
  <c r="AM281" i="51" s="1"/>
  <c r="C276" i="51"/>
  <c r="O275" i="51"/>
  <c r="AF274" i="51"/>
  <c r="AG273" i="51"/>
  <c r="AM273" i="51" s="1"/>
  <c r="C268" i="51"/>
  <c r="O267" i="51"/>
  <c r="AF266" i="51"/>
  <c r="AG265" i="51"/>
  <c r="AM265" i="51" s="1"/>
  <c r="C259" i="51"/>
  <c r="O258" i="51"/>
  <c r="AF257" i="51"/>
  <c r="AG256" i="51"/>
  <c r="AM256" i="51" s="1"/>
  <c r="C251" i="51"/>
  <c r="O250" i="51"/>
  <c r="AF249" i="51"/>
  <c r="AG248" i="51"/>
  <c r="AM248" i="51" s="1"/>
  <c r="C241" i="51"/>
  <c r="O240" i="51"/>
  <c r="AF239" i="51"/>
  <c r="AG238" i="51"/>
  <c r="AM238" i="51" s="1"/>
  <c r="C233" i="51"/>
  <c r="O232" i="51"/>
  <c r="AF231" i="51"/>
  <c r="AG230" i="51"/>
  <c r="AM230" i="51" s="1"/>
  <c r="C225" i="51"/>
  <c r="O224" i="51"/>
  <c r="AF223" i="51"/>
  <c r="AG222" i="51"/>
  <c r="AM222" i="51" s="1"/>
  <c r="C217" i="51"/>
  <c r="O216" i="51"/>
  <c r="AF215" i="51"/>
  <c r="AG214" i="51"/>
  <c r="AM214" i="51" s="1"/>
  <c r="C209" i="51"/>
  <c r="O208" i="51"/>
  <c r="AF207" i="51"/>
  <c r="AG206" i="51"/>
  <c r="AM206" i="51" s="1"/>
  <c r="C200" i="51"/>
  <c r="O199" i="51"/>
  <c r="AF198" i="51"/>
  <c r="AG197" i="51"/>
  <c r="AM197" i="51" s="1"/>
  <c r="C192" i="51"/>
  <c r="O191" i="51"/>
  <c r="C459" i="51"/>
  <c r="C442" i="51"/>
  <c r="AF297" i="51"/>
  <c r="O282" i="51"/>
  <c r="AG280" i="51"/>
  <c r="AM280" i="51" s="1"/>
  <c r="C275" i="51"/>
  <c r="AF265" i="51"/>
  <c r="C258" i="51"/>
  <c r="AF248" i="51"/>
  <c r="O231" i="51"/>
  <c r="AG229" i="51"/>
  <c r="AM229" i="51" s="1"/>
  <c r="C224" i="51"/>
  <c r="AF214" i="51"/>
  <c r="AF197" i="51"/>
  <c r="AF192" i="51"/>
  <c r="AG189" i="51"/>
  <c r="AM189" i="51" s="1"/>
  <c r="O187" i="51"/>
  <c r="AG185" i="51"/>
  <c r="AM185" i="51" s="1"/>
  <c r="C185" i="51"/>
  <c r="O182" i="51"/>
  <c r="C182" i="51"/>
  <c r="O181" i="51"/>
  <c r="AF180" i="51"/>
  <c r="AF179" i="51"/>
  <c r="AG178" i="51"/>
  <c r="AM178" i="51" s="1"/>
  <c r="C173" i="51"/>
  <c r="O172" i="51"/>
  <c r="AF171" i="51"/>
  <c r="AG170" i="51"/>
  <c r="AM170" i="51" s="1"/>
  <c r="C164" i="51"/>
  <c r="O163" i="51"/>
  <c r="AF162" i="51"/>
  <c r="AG161" i="51"/>
  <c r="AM161" i="51" s="1"/>
  <c r="C156" i="51"/>
  <c r="O155" i="51"/>
  <c r="AF154" i="51"/>
  <c r="AG153" i="51"/>
  <c r="AM153" i="51" s="1"/>
  <c r="C148" i="51"/>
  <c r="O147" i="51"/>
  <c r="AF146" i="51"/>
  <c r="AG145" i="51"/>
  <c r="AM145" i="51" s="1"/>
  <c r="C140" i="51"/>
  <c r="O139" i="51"/>
  <c r="AF138" i="51"/>
  <c r="AG137" i="51"/>
  <c r="AM137" i="51" s="1"/>
  <c r="C132" i="51"/>
  <c r="O131" i="51"/>
  <c r="AF130" i="51"/>
  <c r="AG129" i="51"/>
  <c r="AM129" i="51" s="1"/>
  <c r="C124" i="51"/>
  <c r="O123" i="51"/>
  <c r="AF122" i="51"/>
  <c r="AG121" i="51"/>
  <c r="AM121" i="51" s="1"/>
  <c r="C116" i="51"/>
  <c r="O115" i="51"/>
  <c r="AF114" i="51"/>
  <c r="AG113" i="51"/>
  <c r="AM113" i="51" s="1"/>
  <c r="C108" i="51"/>
  <c r="O107" i="51"/>
  <c r="AF106" i="51"/>
  <c r="AG105" i="51"/>
  <c r="AM105" i="51" s="1"/>
  <c r="C100" i="51"/>
  <c r="O99" i="51"/>
  <c r="C99" i="51"/>
  <c r="O98" i="51"/>
  <c r="AF97" i="51"/>
  <c r="AG96" i="51"/>
  <c r="AM96" i="51" s="1"/>
  <c r="C91" i="51"/>
  <c r="O90" i="51"/>
  <c r="AF89" i="51"/>
  <c r="AG88" i="51"/>
  <c r="AM88" i="51" s="1"/>
  <c r="C83" i="51"/>
  <c r="O82" i="51"/>
  <c r="AF81" i="51"/>
  <c r="AG80" i="51"/>
  <c r="AM80" i="51" s="1"/>
  <c r="AG79" i="51"/>
  <c r="AM79" i="51" s="1"/>
  <c r="C74" i="51"/>
  <c r="O73" i="51"/>
  <c r="AF72" i="51"/>
  <c r="AG71" i="51"/>
  <c r="AM71" i="51" s="1"/>
  <c r="O297" i="51"/>
  <c r="AG295" i="51"/>
  <c r="AM295" i="51" s="1"/>
  <c r="C290" i="51"/>
  <c r="AF280" i="51"/>
  <c r="O265" i="51"/>
  <c r="AG263" i="51"/>
  <c r="AM263" i="51" s="1"/>
  <c r="O248" i="51"/>
  <c r="AG246" i="51"/>
  <c r="AM246" i="51" s="1"/>
  <c r="C239" i="51"/>
  <c r="AF229" i="51"/>
  <c r="O214" i="51"/>
  <c r="AG212" i="51"/>
  <c r="AM212" i="51" s="1"/>
  <c r="C207" i="51"/>
  <c r="O197" i="51"/>
  <c r="AF189" i="51"/>
  <c r="O185" i="51"/>
  <c r="AG183" i="51"/>
  <c r="AM183" i="51" s="1"/>
  <c r="C181" i="51"/>
  <c r="O180" i="51"/>
  <c r="C180" i="51"/>
  <c r="O179" i="51"/>
  <c r="AF178" i="51"/>
  <c r="AG177" i="51"/>
  <c r="AM177" i="51" s="1"/>
  <c r="C172" i="51"/>
  <c r="O171" i="51"/>
  <c r="AF170" i="51"/>
  <c r="AG169" i="51"/>
  <c r="AM169" i="51" s="1"/>
  <c r="C163" i="51"/>
  <c r="O162" i="51"/>
  <c r="AF161" i="51"/>
  <c r="AG160" i="51"/>
  <c r="AM160" i="51" s="1"/>
  <c r="C155" i="51"/>
  <c r="O154" i="51"/>
  <c r="AF153" i="51"/>
  <c r="AG152" i="51"/>
  <c r="AM152" i="51" s="1"/>
  <c r="C147" i="51"/>
  <c r="O146" i="51"/>
  <c r="AF145" i="51"/>
  <c r="AG144" i="51"/>
  <c r="AM144" i="51" s="1"/>
  <c r="C139" i="51"/>
  <c r="O138" i="51"/>
  <c r="AF137" i="51"/>
  <c r="AG136" i="51"/>
  <c r="AM136" i="51" s="1"/>
  <c r="C131" i="51"/>
  <c r="O130" i="51"/>
  <c r="AF129" i="51"/>
  <c r="AG128" i="51"/>
  <c r="AM128" i="51" s="1"/>
  <c r="C123" i="51"/>
  <c r="O122" i="51"/>
  <c r="AF121" i="51"/>
  <c r="AG120" i="51"/>
  <c r="AM120" i="51" s="1"/>
  <c r="C115" i="51"/>
  <c r="O114" i="51"/>
  <c r="AF113" i="51"/>
  <c r="AG112" i="51"/>
  <c r="AM112" i="51" s="1"/>
  <c r="C107" i="51"/>
  <c r="O106" i="51"/>
  <c r="AF105" i="51"/>
  <c r="AG104" i="51"/>
  <c r="AM104" i="51" s="1"/>
  <c r="C98" i="51"/>
  <c r="O97" i="51"/>
  <c r="AF96" i="51"/>
  <c r="AG95" i="51"/>
  <c r="AM95" i="51" s="1"/>
  <c r="C90" i="51"/>
  <c r="O89" i="51"/>
  <c r="AF88" i="51"/>
  <c r="AG87" i="51"/>
  <c r="AM87" i="51" s="1"/>
  <c r="C82" i="51"/>
  <c r="O81" i="51"/>
  <c r="AF80" i="51"/>
  <c r="AF79" i="51"/>
  <c r="AG78" i="51"/>
  <c r="AM78" i="51" s="1"/>
  <c r="C73" i="51"/>
  <c r="O72" i="51"/>
  <c r="AF71" i="51"/>
  <c r="AG70" i="51"/>
  <c r="AM70" i="51" s="1"/>
  <c r="AF289" i="51"/>
  <c r="O274" i="51"/>
  <c r="AG272" i="51"/>
  <c r="AM272" i="51" s="1"/>
  <c r="C267" i="51"/>
  <c r="O257" i="51"/>
  <c r="AG255" i="51"/>
  <c r="AM255" i="51" s="1"/>
  <c r="C250" i="51"/>
  <c r="AF238" i="51"/>
  <c r="O223" i="51"/>
  <c r="AG221" i="51"/>
  <c r="AM221" i="51" s="1"/>
  <c r="C216" i="51"/>
  <c r="AF206" i="51"/>
  <c r="C199" i="51"/>
  <c r="O193" i="51"/>
  <c r="O189" i="51"/>
  <c r="C188" i="51"/>
  <c r="AF183" i="51"/>
  <c r="C183" i="51"/>
  <c r="C179" i="51"/>
  <c r="O178" i="51"/>
  <c r="AF177" i="51"/>
  <c r="AG176" i="51"/>
  <c r="AM176" i="51" s="1"/>
  <c r="C171" i="51"/>
  <c r="O170" i="51"/>
  <c r="AF169" i="51"/>
  <c r="AG168" i="51"/>
  <c r="AM168" i="51" s="1"/>
  <c r="C162" i="51"/>
  <c r="O161" i="51"/>
  <c r="AF160" i="51"/>
  <c r="AG159" i="51"/>
  <c r="AM159" i="51" s="1"/>
  <c r="C154" i="51"/>
  <c r="O153" i="51"/>
  <c r="AF152" i="51"/>
  <c r="AG151" i="51"/>
  <c r="AM151" i="51" s="1"/>
  <c r="C146" i="51"/>
  <c r="O145" i="51"/>
  <c r="AF144" i="51"/>
  <c r="AG143" i="51"/>
  <c r="AM143" i="51" s="1"/>
  <c r="C138" i="51"/>
  <c r="O137" i="51"/>
  <c r="AF136" i="51"/>
  <c r="AG135" i="51"/>
  <c r="AM135" i="51" s="1"/>
  <c r="C130" i="51"/>
  <c r="O129" i="51"/>
  <c r="AF128" i="51"/>
  <c r="AG127" i="51"/>
  <c r="AM127" i="51" s="1"/>
  <c r="C122" i="51"/>
  <c r="O121" i="51"/>
  <c r="AF120" i="51"/>
  <c r="AG119" i="51"/>
  <c r="AM119" i="51" s="1"/>
  <c r="C114" i="51"/>
  <c r="O113" i="51"/>
  <c r="AF112" i="51"/>
  <c r="AG111" i="51"/>
  <c r="AM111" i="51" s="1"/>
  <c r="C106" i="51"/>
  <c r="O105" i="51"/>
  <c r="AF104" i="51"/>
  <c r="AG103" i="51"/>
  <c r="AM103" i="51" s="1"/>
  <c r="O289" i="51"/>
  <c r="AG287" i="51"/>
  <c r="AM287" i="51" s="1"/>
  <c r="C282" i="51"/>
  <c r="AF272" i="51"/>
  <c r="AF255" i="51"/>
  <c r="O238" i="51"/>
  <c r="AG236" i="51"/>
  <c r="AM236" i="51" s="1"/>
  <c r="C231" i="51"/>
  <c r="AF221" i="51"/>
  <c r="O206" i="51"/>
  <c r="AG204" i="51"/>
  <c r="AM204" i="51" s="1"/>
  <c r="C191" i="51"/>
  <c r="AG188" i="51"/>
  <c r="AM188" i="51" s="1"/>
  <c r="C186" i="51"/>
  <c r="O183" i="51"/>
  <c r="C178" i="51"/>
  <c r="O177" i="51"/>
  <c r="AF176" i="51"/>
  <c r="AG175" i="51"/>
  <c r="AM175" i="51" s="1"/>
  <c r="C170" i="51"/>
  <c r="O169" i="51"/>
  <c r="AF168" i="51"/>
  <c r="AG167" i="51"/>
  <c r="AM167" i="51" s="1"/>
  <c r="AG166" i="51"/>
  <c r="AM166" i="51" s="1"/>
  <c r="C161" i="51"/>
  <c r="O160" i="51"/>
  <c r="AF159" i="51"/>
  <c r="AG158" i="51"/>
  <c r="AM158" i="51" s="1"/>
  <c r="C153" i="51"/>
  <c r="O152" i="51"/>
  <c r="AF151" i="51"/>
  <c r="AG150" i="51"/>
  <c r="AM150" i="51" s="1"/>
  <c r="C145" i="51"/>
  <c r="O144" i="51"/>
  <c r="AF143" i="51"/>
  <c r="AG142" i="51"/>
  <c r="AM142" i="51" s="1"/>
  <c r="C137" i="51"/>
  <c r="O136" i="51"/>
  <c r="AF135" i="51"/>
  <c r="AG134" i="51"/>
  <c r="AM134" i="51" s="1"/>
  <c r="C129" i="51"/>
  <c r="O128" i="51"/>
  <c r="AF127" i="51"/>
  <c r="AG126" i="51"/>
  <c r="AM126" i="51" s="1"/>
  <c r="C121" i="51"/>
  <c r="O120" i="51"/>
  <c r="AF119" i="51"/>
  <c r="AG118" i="51"/>
  <c r="AM118" i="51" s="1"/>
  <c r="C113" i="51"/>
  <c r="O112" i="51"/>
  <c r="AF111" i="51"/>
  <c r="AG110" i="51"/>
  <c r="AM110" i="51" s="1"/>
  <c r="C105" i="51"/>
  <c r="O104" i="51"/>
  <c r="AF103" i="51"/>
  <c r="AG102" i="51"/>
  <c r="AM102" i="51" s="1"/>
  <c r="C96" i="51"/>
  <c r="O95" i="51"/>
  <c r="AF94" i="51"/>
  <c r="AG93" i="51"/>
  <c r="AM93" i="51" s="1"/>
  <c r="C88" i="51"/>
  <c r="O87" i="51"/>
  <c r="AF86" i="51"/>
  <c r="AG85" i="51"/>
  <c r="AM85" i="51" s="1"/>
  <c r="C79" i="51"/>
  <c r="O78" i="51"/>
  <c r="AF77" i="51"/>
  <c r="AG76" i="51"/>
  <c r="AM76" i="51" s="1"/>
  <c r="C71" i="51"/>
  <c r="O70" i="51"/>
  <c r="AF69" i="51"/>
  <c r="AG68" i="51"/>
  <c r="AM68" i="51" s="1"/>
  <c r="AG296" i="51"/>
  <c r="AM296" i="51" s="1"/>
  <c r="C291" i="51"/>
  <c r="AF281" i="51"/>
  <c r="O266" i="51"/>
  <c r="AG264" i="51"/>
  <c r="AM264" i="51" s="1"/>
  <c r="O249" i="51"/>
  <c r="AG247" i="51"/>
  <c r="AM247" i="51" s="1"/>
  <c r="C240" i="51"/>
  <c r="AF230" i="51"/>
  <c r="O215" i="51"/>
  <c r="AG213" i="51"/>
  <c r="AM213" i="51" s="1"/>
  <c r="C208" i="51"/>
  <c r="O198" i="51"/>
  <c r="AF188" i="51"/>
  <c r="AF186" i="51"/>
  <c r="C177" i="51"/>
  <c r="O176" i="51"/>
  <c r="AF175" i="51"/>
  <c r="AG174" i="51"/>
  <c r="AM174" i="51" s="1"/>
  <c r="C169" i="51"/>
  <c r="O168" i="51"/>
  <c r="AF167" i="51"/>
  <c r="AF166" i="51"/>
  <c r="AG165" i="51"/>
  <c r="AM165" i="51" s="1"/>
  <c r="C160" i="51"/>
  <c r="O159" i="51"/>
  <c r="AF158" i="51"/>
  <c r="AG157" i="51"/>
  <c r="AM157" i="51" s="1"/>
  <c r="C152" i="51"/>
  <c r="O151" i="51"/>
  <c r="AF150" i="51"/>
  <c r="AG149" i="51"/>
  <c r="AM149" i="51" s="1"/>
  <c r="C144" i="51"/>
  <c r="O143" i="51"/>
  <c r="AF142" i="51"/>
  <c r="AG141" i="51"/>
  <c r="AM141" i="51" s="1"/>
  <c r="C136" i="51"/>
  <c r="O135" i="51"/>
  <c r="AF134" i="51"/>
  <c r="AG133" i="51"/>
  <c r="AM133" i="51" s="1"/>
  <c r="C128" i="51"/>
  <c r="O127" i="51"/>
  <c r="AF126" i="51"/>
  <c r="AG125" i="51"/>
  <c r="AM125" i="51" s="1"/>
  <c r="AF469" i="51"/>
  <c r="C449" i="51"/>
  <c r="C299" i="51"/>
  <c r="AF296" i="51"/>
  <c r="O281" i="51"/>
  <c r="AG279" i="51"/>
  <c r="AM279" i="51" s="1"/>
  <c r="C274" i="51"/>
  <c r="AF264" i="51"/>
  <c r="C257" i="51"/>
  <c r="AF247" i="51"/>
  <c r="AG245" i="51"/>
  <c r="AM245" i="51" s="1"/>
  <c r="O230" i="51"/>
  <c r="AG228" i="51"/>
  <c r="AM228" i="51" s="1"/>
  <c r="C223" i="51"/>
  <c r="AF213" i="51"/>
  <c r="AG195" i="51"/>
  <c r="AM195" i="51" s="1"/>
  <c r="C190" i="51"/>
  <c r="AF184" i="51"/>
  <c r="C184" i="51"/>
  <c r="C176" i="51"/>
  <c r="O175" i="51"/>
  <c r="AF174" i="51"/>
  <c r="AG173" i="51"/>
  <c r="AM173" i="51" s="1"/>
  <c r="C168" i="51"/>
  <c r="O167" i="51"/>
  <c r="C167" i="51"/>
  <c r="O166" i="51"/>
  <c r="AF165" i="51"/>
  <c r="AG164" i="51"/>
  <c r="AM164" i="51" s="1"/>
  <c r="C159" i="51"/>
  <c r="O158" i="51"/>
  <c r="AF157" i="51"/>
  <c r="AG156" i="51"/>
  <c r="AM156" i="51" s="1"/>
  <c r="C151" i="51"/>
  <c r="O150" i="51"/>
  <c r="AF149" i="51"/>
  <c r="AG148" i="51"/>
  <c r="AM148" i="51" s="1"/>
  <c r="C143" i="51"/>
  <c r="O142" i="51"/>
  <c r="AF141" i="51"/>
  <c r="AG140" i="51"/>
  <c r="AM140" i="51" s="1"/>
  <c r="C135" i="51"/>
  <c r="O134" i="51"/>
  <c r="AF133" i="51"/>
  <c r="AG132" i="51"/>
  <c r="AM132" i="51" s="1"/>
  <c r="C127" i="51"/>
  <c r="O126" i="51"/>
  <c r="AF125" i="51"/>
  <c r="AG124" i="51"/>
  <c r="AM124" i="51" s="1"/>
  <c r="O290" i="51"/>
  <c r="AG288" i="51"/>
  <c r="AM288" i="51" s="1"/>
  <c r="C283" i="51"/>
  <c r="AF273" i="51"/>
  <c r="AF256" i="51"/>
  <c r="O239" i="51"/>
  <c r="AG237" i="51"/>
  <c r="AM237" i="51" s="1"/>
  <c r="C232" i="51"/>
  <c r="AF222" i="51"/>
  <c r="O207" i="51"/>
  <c r="AG205" i="51"/>
  <c r="AM205" i="51" s="1"/>
  <c r="AG196" i="51"/>
  <c r="AM196" i="51" s="1"/>
  <c r="AG191" i="51"/>
  <c r="AM191" i="51" s="1"/>
  <c r="AF190" i="51"/>
  <c r="O184" i="51"/>
  <c r="AG182" i="51"/>
  <c r="AM182" i="51" s="1"/>
  <c r="AG181" i="51"/>
  <c r="AM181" i="51" s="1"/>
  <c r="C175" i="51"/>
  <c r="O174" i="51"/>
  <c r="AF173" i="51"/>
  <c r="AG172" i="51"/>
  <c r="AM172" i="51" s="1"/>
  <c r="C166" i="51"/>
  <c r="O165" i="51"/>
  <c r="AF164" i="51"/>
  <c r="AG163" i="51"/>
  <c r="AM163" i="51" s="1"/>
  <c r="C158" i="51"/>
  <c r="O157" i="51"/>
  <c r="AF156" i="51"/>
  <c r="AG155" i="51"/>
  <c r="AM155" i="51" s="1"/>
  <c r="C150" i="51"/>
  <c r="O149" i="51"/>
  <c r="AF148" i="51"/>
  <c r="AG147" i="51"/>
  <c r="AM147" i="51" s="1"/>
  <c r="C142" i="51"/>
  <c r="O141" i="51"/>
  <c r="AF140" i="51"/>
  <c r="AG139" i="51"/>
  <c r="AM139" i="51" s="1"/>
  <c r="C134" i="51"/>
  <c r="O133" i="51"/>
  <c r="AF132" i="51"/>
  <c r="AG131" i="51"/>
  <c r="AM131" i="51" s="1"/>
  <c r="C126" i="51"/>
  <c r="O125" i="51"/>
  <c r="AF124" i="51"/>
  <c r="AG123" i="51"/>
  <c r="AM123" i="51" s="1"/>
  <c r="C118" i="51"/>
  <c r="O117" i="51"/>
  <c r="AF116" i="51"/>
  <c r="AG115" i="51"/>
  <c r="AM115" i="51" s="1"/>
  <c r="C110" i="51"/>
  <c r="O109" i="51"/>
  <c r="AF108" i="51"/>
  <c r="AG107" i="51"/>
  <c r="AM107" i="51" s="1"/>
  <c r="C102" i="51"/>
  <c r="O101" i="51"/>
  <c r="AF100" i="51"/>
  <c r="AG99" i="51"/>
  <c r="AM99" i="51" s="1"/>
  <c r="AG98" i="51"/>
  <c r="AM98" i="51" s="1"/>
  <c r="C93" i="51"/>
  <c r="O92" i="51"/>
  <c r="AF91" i="51"/>
  <c r="AG90" i="51"/>
  <c r="AM90" i="51" s="1"/>
  <c r="C85" i="51"/>
  <c r="O84" i="51"/>
  <c r="AF83" i="51"/>
  <c r="AG82" i="51"/>
  <c r="AM82" i="51" s="1"/>
  <c r="C76" i="51"/>
  <c r="O75" i="51"/>
  <c r="AF74" i="51"/>
  <c r="AG73" i="51"/>
  <c r="AM73" i="51" s="1"/>
  <c r="C68" i="51"/>
  <c r="O67" i="51"/>
  <c r="AF66" i="51"/>
  <c r="C266" i="51"/>
  <c r="AG220" i="51"/>
  <c r="AM220" i="51" s="1"/>
  <c r="AF205" i="51"/>
  <c r="AF181" i="51"/>
  <c r="C174" i="51"/>
  <c r="AG162" i="51"/>
  <c r="AM162" i="51" s="1"/>
  <c r="AF147" i="51"/>
  <c r="O132" i="51"/>
  <c r="C125" i="51"/>
  <c r="AG116" i="51"/>
  <c r="AM116" i="51" s="1"/>
  <c r="O111" i="51"/>
  <c r="AG106" i="51"/>
  <c r="AM106" i="51" s="1"/>
  <c r="C104" i="51"/>
  <c r="AF101" i="51"/>
  <c r="O96" i="51"/>
  <c r="AF95" i="51"/>
  <c r="AG94" i="51"/>
  <c r="AM94" i="51" s="1"/>
  <c r="C89" i="51"/>
  <c r="O80" i="51"/>
  <c r="O79" i="51"/>
  <c r="AF78" i="51"/>
  <c r="AG77" i="51"/>
  <c r="AM77" i="51" s="1"/>
  <c r="C72" i="51"/>
  <c r="C64" i="51"/>
  <c r="O63" i="51"/>
  <c r="AF62" i="51"/>
  <c r="O60" i="51"/>
  <c r="C59" i="51"/>
  <c r="AG58" i="51"/>
  <c r="AM58" i="51" s="1"/>
  <c r="C249" i="51"/>
  <c r="O173" i="51"/>
  <c r="AG154" i="51"/>
  <c r="AM154" i="51" s="1"/>
  <c r="AF139" i="51"/>
  <c r="O124" i="51"/>
  <c r="C119" i="51"/>
  <c r="AG117" i="51"/>
  <c r="AM117" i="51" s="1"/>
  <c r="O116" i="51"/>
  <c r="C109" i="51"/>
  <c r="AF102" i="51"/>
  <c r="O94" i="51"/>
  <c r="AF93" i="51"/>
  <c r="AG92" i="51"/>
  <c r="AM92" i="51" s="1"/>
  <c r="C87" i="51"/>
  <c r="O77" i="51"/>
  <c r="AF76" i="51"/>
  <c r="AG75" i="51"/>
  <c r="AM75" i="51" s="1"/>
  <c r="C70" i="51"/>
  <c r="C63" i="51"/>
  <c r="O61" i="51"/>
  <c r="C60" i="51"/>
  <c r="AG59" i="51"/>
  <c r="AM59" i="51" s="1"/>
  <c r="AF58" i="51"/>
  <c r="C445" i="51"/>
  <c r="O190" i="51"/>
  <c r="AG180" i="51"/>
  <c r="AM180" i="51" s="1"/>
  <c r="AG146" i="51"/>
  <c r="AM146" i="51" s="1"/>
  <c r="AF131" i="51"/>
  <c r="C120" i="51"/>
  <c r="AF117" i="51"/>
  <c r="AF107" i="51"/>
  <c r="O102" i="51"/>
  <c r="O93" i="51"/>
  <c r="AF92" i="51"/>
  <c r="AG91" i="51"/>
  <c r="AM91" i="51" s="1"/>
  <c r="C86" i="51"/>
  <c r="O76" i="51"/>
  <c r="AF75" i="51"/>
  <c r="AG74" i="51"/>
  <c r="AM74" i="51" s="1"/>
  <c r="C69" i="51"/>
  <c r="C61" i="51"/>
  <c r="AG60" i="51"/>
  <c r="AM60" i="51" s="1"/>
  <c r="AF59" i="51"/>
  <c r="C215" i="51"/>
  <c r="AF172" i="51"/>
  <c r="C165" i="51"/>
  <c r="AG138" i="51"/>
  <c r="AM138" i="51" s="1"/>
  <c r="AF123" i="51"/>
  <c r="AF118" i="51"/>
  <c r="AG108" i="51"/>
  <c r="AM108" i="51" s="1"/>
  <c r="O103" i="51"/>
  <c r="O91" i="51"/>
  <c r="AF90" i="51"/>
  <c r="AG89" i="51"/>
  <c r="AM89" i="51" s="1"/>
  <c r="C84" i="51"/>
  <c r="O74" i="51"/>
  <c r="AF73" i="51"/>
  <c r="AG72" i="51"/>
  <c r="AM72" i="51" s="1"/>
  <c r="C67" i="51"/>
  <c r="AF288" i="51"/>
  <c r="O273" i="51"/>
  <c r="C198" i="51"/>
  <c r="AG179" i="51"/>
  <c r="AM179" i="51" s="1"/>
  <c r="O164" i="51"/>
  <c r="C157" i="51"/>
  <c r="AG130" i="51"/>
  <c r="AM130" i="51" s="1"/>
  <c r="O118" i="51"/>
  <c r="C111" i="51"/>
  <c r="AG109" i="51"/>
  <c r="AM109" i="51" s="1"/>
  <c r="O108" i="51"/>
  <c r="C101" i="51"/>
  <c r="C97" i="51"/>
  <c r="O88" i="51"/>
  <c r="AF87" i="51"/>
  <c r="AG86" i="51"/>
  <c r="AM86" i="51" s="1"/>
  <c r="C81" i="51"/>
  <c r="C80" i="51"/>
  <c r="O71" i="51"/>
  <c r="AF70" i="51"/>
  <c r="AG69" i="51"/>
  <c r="AM69" i="51" s="1"/>
  <c r="AG65" i="51"/>
  <c r="AM65" i="51" s="1"/>
  <c r="O62" i="51"/>
  <c r="AF61" i="51"/>
  <c r="C57" i="51"/>
  <c r="AG56" i="51"/>
  <c r="AM56" i="51" s="1"/>
  <c r="AF55" i="51"/>
  <c r="O52" i="51"/>
  <c r="AF51" i="51"/>
  <c r="AG48" i="51"/>
  <c r="AM48" i="51" s="1"/>
  <c r="AF47" i="51"/>
  <c r="AG271" i="51"/>
  <c r="AM271" i="51" s="1"/>
  <c r="O256" i="51"/>
  <c r="AF196" i="51"/>
  <c r="AG171" i="51"/>
  <c r="AM171" i="51" s="1"/>
  <c r="O156" i="51"/>
  <c r="C149" i="51"/>
  <c r="AG122" i="51"/>
  <c r="AM122" i="51" s="1"/>
  <c r="O119" i="51"/>
  <c r="AG114" i="51"/>
  <c r="AM114" i="51" s="1"/>
  <c r="C112" i="51"/>
  <c r="AF109" i="51"/>
  <c r="C95" i="51"/>
  <c r="O86" i="51"/>
  <c r="AF85" i="51"/>
  <c r="AG84" i="51"/>
  <c r="AM84" i="51" s="1"/>
  <c r="C78" i="51"/>
  <c r="O69" i="51"/>
  <c r="AF68" i="51"/>
  <c r="AG67" i="51"/>
  <c r="AM67" i="51" s="1"/>
  <c r="AF65" i="51"/>
  <c r="AG64" i="51"/>
  <c r="AM64" i="51" s="1"/>
  <c r="C62" i="51"/>
  <c r="AG254" i="51"/>
  <c r="AM254" i="51" s="1"/>
  <c r="AG187" i="51"/>
  <c r="AM187" i="51" s="1"/>
  <c r="AF182" i="51"/>
  <c r="AF163" i="51"/>
  <c r="O148" i="51"/>
  <c r="C141" i="51"/>
  <c r="C117" i="51"/>
  <c r="AF110" i="51"/>
  <c r="AG100" i="51"/>
  <c r="AM100" i="51" s="1"/>
  <c r="C94" i="51"/>
  <c r="O85" i="51"/>
  <c r="AF84" i="51"/>
  <c r="AG83" i="51"/>
  <c r="AM83" i="51" s="1"/>
  <c r="C77" i="51"/>
  <c r="O68" i="51"/>
  <c r="AF67" i="51"/>
  <c r="AG66" i="51"/>
  <c r="AM66" i="51" s="1"/>
  <c r="O65" i="51"/>
  <c r="AF64" i="51"/>
  <c r="AG63" i="51"/>
  <c r="AM63" i="51" s="1"/>
  <c r="AF237" i="51"/>
  <c r="O222" i="51"/>
  <c r="C194" i="51"/>
  <c r="AF155" i="51"/>
  <c r="O140" i="51"/>
  <c r="C133" i="51"/>
  <c r="AF115" i="51"/>
  <c r="O110" i="51"/>
  <c r="C103" i="51"/>
  <c r="AG101" i="51"/>
  <c r="AM101" i="51" s="1"/>
  <c r="O100" i="51"/>
  <c r="AF99" i="51"/>
  <c r="AF98" i="51"/>
  <c r="AG97" i="51"/>
  <c r="AM97" i="51" s="1"/>
  <c r="C92" i="51"/>
  <c r="O83" i="51"/>
  <c r="AF82" i="51"/>
  <c r="AG81" i="51"/>
  <c r="AM81" i="51" s="1"/>
  <c r="C75" i="51"/>
  <c r="O66" i="51"/>
  <c r="C66" i="51"/>
  <c r="C65" i="51"/>
  <c r="O64" i="51"/>
  <c r="F2" i="51"/>
  <c r="G3" i="51"/>
  <c r="J4" i="51"/>
  <c r="C5" i="51"/>
  <c r="M5" i="51"/>
  <c r="AH5" i="51"/>
  <c r="E6" i="51"/>
  <c r="O6" i="51"/>
  <c r="AI6" i="51"/>
  <c r="AK6" i="51" s="1"/>
  <c r="F7" i="51"/>
  <c r="E8" i="51"/>
  <c r="O8" i="51"/>
  <c r="AI8" i="51"/>
  <c r="AK8" i="51" s="1"/>
  <c r="E9" i="51"/>
  <c r="O9" i="51"/>
  <c r="AI9" i="51"/>
  <c r="AK9" i="51" s="1"/>
  <c r="F10" i="51"/>
  <c r="C11" i="51"/>
  <c r="M11" i="51"/>
  <c r="AH11" i="51"/>
  <c r="BB11" i="51"/>
  <c r="L12" i="51"/>
  <c r="AG12" i="51"/>
  <c r="AM12" i="51" s="1"/>
  <c r="C13" i="51"/>
  <c r="M13" i="51"/>
  <c r="AH13" i="51"/>
  <c r="J14" i="51"/>
  <c r="BA14" i="51"/>
  <c r="K15" i="51"/>
  <c r="AF15" i="51"/>
  <c r="BB15" i="51"/>
  <c r="L16" i="51"/>
  <c r="AG16" i="51"/>
  <c r="AM16" i="51" s="1"/>
  <c r="J17" i="51"/>
  <c r="K18" i="51"/>
  <c r="AF18" i="51"/>
  <c r="C19" i="51"/>
  <c r="M19" i="51"/>
  <c r="AH19" i="51"/>
  <c r="G20" i="51"/>
  <c r="AL20" i="51"/>
  <c r="J21" i="51"/>
  <c r="C22" i="51"/>
  <c r="M22" i="51"/>
  <c r="AH22" i="51"/>
  <c r="E23" i="51"/>
  <c r="O23" i="51"/>
  <c r="AI23" i="51"/>
  <c r="AK23" i="51" s="1"/>
  <c r="F24" i="51"/>
  <c r="G25" i="51"/>
  <c r="AL25" i="51"/>
  <c r="H26" i="51"/>
  <c r="J27" i="51"/>
  <c r="K28" i="51"/>
  <c r="AF28" i="51"/>
  <c r="L29" i="51"/>
  <c r="AG29" i="51"/>
  <c r="AM29" i="51" s="1"/>
  <c r="C30" i="51"/>
  <c r="M30" i="51"/>
  <c r="AH30" i="51"/>
  <c r="E31" i="51"/>
  <c r="O31" i="51"/>
  <c r="AI31" i="51"/>
  <c r="AK31" i="51" s="1"/>
  <c r="F32" i="51"/>
  <c r="G33" i="51"/>
  <c r="AL33" i="51"/>
  <c r="H34" i="51"/>
  <c r="L35" i="51"/>
  <c r="AH35" i="51"/>
  <c r="E36" i="51"/>
  <c r="O36" i="51"/>
  <c r="AI36" i="51"/>
  <c r="AK36" i="51" s="1"/>
  <c r="C37" i="51"/>
  <c r="M37" i="51"/>
  <c r="AH37" i="51"/>
  <c r="G38" i="51"/>
  <c r="AL38" i="51"/>
  <c r="H39" i="51"/>
  <c r="J40" i="51"/>
  <c r="H41" i="51"/>
  <c r="G42" i="51"/>
  <c r="AL42" i="51"/>
  <c r="H43" i="51"/>
  <c r="L44" i="51"/>
  <c r="AG44" i="51"/>
  <c r="AM44" i="51" s="1"/>
  <c r="C45" i="51"/>
  <c r="M45" i="51"/>
  <c r="AH45" i="51"/>
  <c r="G46" i="51"/>
  <c r="AL46" i="51"/>
  <c r="F47" i="51"/>
  <c r="K48" i="51"/>
  <c r="AI48" i="51"/>
  <c r="AK48" i="51" s="1"/>
  <c r="J49" i="51"/>
  <c r="AG49" i="51"/>
  <c r="AM49" i="51" s="1"/>
  <c r="E50" i="51"/>
  <c r="C51" i="51"/>
  <c r="O51" i="51"/>
  <c r="AL51" i="51"/>
  <c r="L52" i="51"/>
  <c r="K53" i="51"/>
  <c r="AH53" i="51"/>
  <c r="F54" i="51"/>
  <c r="M55" i="51"/>
  <c r="H56" i="51"/>
  <c r="AI56" i="51"/>
  <c r="AK56" i="51" s="1"/>
  <c r="J57" i="51"/>
  <c r="O58" i="51"/>
  <c r="AI58" i="51"/>
  <c r="AK58" i="51" s="1"/>
  <c r="AF63" i="51"/>
  <c r="AH6" i="51"/>
  <c r="A2" i="51"/>
  <c r="H3" i="51"/>
  <c r="BA3" i="51"/>
  <c r="K4" i="51"/>
  <c r="AF4" i="51"/>
  <c r="E5" i="51"/>
  <c r="O5" i="51"/>
  <c r="AI5" i="51"/>
  <c r="AK5" i="51" s="1"/>
  <c r="F6" i="51"/>
  <c r="G7" i="51"/>
  <c r="AL7" i="51"/>
  <c r="F8" i="51"/>
  <c r="F9" i="51"/>
  <c r="G10" i="51"/>
  <c r="AL10" i="51"/>
  <c r="E11" i="51"/>
  <c r="O11" i="51"/>
  <c r="AI11" i="51"/>
  <c r="AK11" i="51" s="1"/>
  <c r="C12" i="51"/>
  <c r="M12" i="51"/>
  <c r="AH12" i="51"/>
  <c r="E13" i="51"/>
  <c r="O13" i="51"/>
  <c r="AI13" i="51"/>
  <c r="AK13" i="51" s="1"/>
  <c r="BA13" i="51"/>
  <c r="K14" i="51"/>
  <c r="AF14" i="51"/>
  <c r="BB14" i="51"/>
  <c r="L15" i="51"/>
  <c r="AG15" i="51"/>
  <c r="AM15" i="51" s="1"/>
  <c r="C16" i="51"/>
  <c r="M16" i="51"/>
  <c r="AH16" i="51"/>
  <c r="K17" i="51"/>
  <c r="AF17" i="51"/>
  <c r="L18" i="51"/>
  <c r="AG18" i="51"/>
  <c r="AM18" i="51" s="1"/>
  <c r="E19" i="51"/>
  <c r="O19" i="51"/>
  <c r="AI19" i="51"/>
  <c r="AK19" i="51" s="1"/>
  <c r="H20" i="51"/>
  <c r="K21" i="51"/>
  <c r="AF21" i="51"/>
  <c r="E22" i="51"/>
  <c r="O22" i="51"/>
  <c r="AI22" i="51"/>
  <c r="AK22" i="51" s="1"/>
  <c r="F23" i="51"/>
  <c r="G24" i="51"/>
  <c r="AL24" i="51"/>
  <c r="H25" i="51"/>
  <c r="J26" i="51"/>
  <c r="K27" i="51"/>
  <c r="AF27" i="51"/>
  <c r="L28" i="51"/>
  <c r="AG28" i="51"/>
  <c r="AM28" i="51" s="1"/>
  <c r="C29" i="51"/>
  <c r="M29" i="51"/>
  <c r="AH29" i="51"/>
  <c r="E30" i="51"/>
  <c r="O30" i="51"/>
  <c r="AI30" i="51"/>
  <c r="AK30" i="51" s="1"/>
  <c r="F31" i="51"/>
  <c r="G32" i="51"/>
  <c r="AL32" i="51"/>
  <c r="H33" i="51"/>
  <c r="J34" i="51"/>
  <c r="C35" i="51"/>
  <c r="O35" i="51"/>
  <c r="AI35" i="51"/>
  <c r="AK35" i="51" s="1"/>
  <c r="F36" i="51"/>
  <c r="E37" i="51"/>
  <c r="O37" i="51"/>
  <c r="AI37" i="51"/>
  <c r="AK37" i="51" s="1"/>
  <c r="H38" i="51"/>
  <c r="J39" i="51"/>
  <c r="K40" i="51"/>
  <c r="AF40" i="51"/>
  <c r="J41" i="51"/>
  <c r="H42" i="51"/>
  <c r="J43" i="51"/>
  <c r="C44" i="51"/>
  <c r="M44" i="51"/>
  <c r="AH44" i="51"/>
  <c r="E45" i="51"/>
  <c r="O45" i="51"/>
  <c r="AI45" i="51"/>
  <c r="AK45" i="51" s="1"/>
  <c r="H46" i="51"/>
  <c r="G47" i="51"/>
  <c r="M48" i="51"/>
  <c r="K49" i="51"/>
  <c r="AH49" i="51"/>
  <c r="F50" i="51"/>
  <c r="E51" i="51"/>
  <c r="M52" i="51"/>
  <c r="AL52" i="51"/>
  <c r="L53" i="51"/>
  <c r="AI53" i="51"/>
  <c r="AK53" i="51" s="1"/>
  <c r="G54" i="51"/>
  <c r="AF54" i="51"/>
  <c r="C55" i="51"/>
  <c r="O55" i="51"/>
  <c r="AL55" i="51"/>
  <c r="J56" i="51"/>
  <c r="AL56" i="51"/>
  <c r="K57" i="51"/>
  <c r="E64" i="51"/>
  <c r="AI775" i="50"/>
  <c r="AK775" i="50" s="1"/>
  <c r="AI743" i="50"/>
  <c r="AK743" i="50" s="1"/>
  <c r="AI711" i="50"/>
  <c r="AK711" i="50" s="1"/>
  <c r="AI679" i="50"/>
  <c r="AK679" i="50" s="1"/>
  <c r="AI646" i="50"/>
  <c r="AK646" i="50" s="1"/>
  <c r="AI605" i="50"/>
  <c r="AK605" i="50" s="1"/>
  <c r="AI537" i="50"/>
  <c r="AK537" i="50" s="1"/>
  <c r="AI455" i="50"/>
  <c r="AK455" i="50" s="1"/>
  <c r="AI368" i="50"/>
  <c r="AK368" i="50" s="1"/>
  <c r="AI250" i="50"/>
  <c r="AK250" i="50" s="1"/>
  <c r="AI146" i="50"/>
  <c r="AK146" i="50" s="1"/>
  <c r="AI47" i="50"/>
  <c r="AK47" i="50" s="1"/>
  <c r="AL35" i="50"/>
  <c r="AL142" i="50"/>
  <c r="AI774" i="50"/>
  <c r="AK774" i="50" s="1"/>
  <c r="AI742" i="50"/>
  <c r="AK742" i="50" s="1"/>
  <c r="AI710" i="50"/>
  <c r="AK710" i="50" s="1"/>
  <c r="AI678" i="50"/>
  <c r="AK678" i="50" s="1"/>
  <c r="AI645" i="50"/>
  <c r="AK645" i="50" s="1"/>
  <c r="AI603" i="50"/>
  <c r="AK603" i="50" s="1"/>
  <c r="AI536" i="50"/>
  <c r="AK536" i="50" s="1"/>
  <c r="AI449" i="50"/>
  <c r="AK449" i="50" s="1"/>
  <c r="AI367" i="50"/>
  <c r="AK367" i="50" s="1"/>
  <c r="AI249" i="50"/>
  <c r="AK249" i="50" s="1"/>
  <c r="AI145" i="50"/>
  <c r="AK145" i="50" s="1"/>
  <c r="AI46" i="50"/>
  <c r="AK46" i="50" s="1"/>
  <c r="AL60" i="50"/>
  <c r="AL238" i="50"/>
  <c r="AI718" i="50"/>
  <c r="AK718" i="50" s="1"/>
  <c r="AI559" i="50"/>
  <c r="AK559" i="50" s="1"/>
  <c r="AI385" i="50"/>
  <c r="AK385" i="50" s="1"/>
  <c r="AI72" i="50"/>
  <c r="AK72" i="50" s="1"/>
  <c r="AI767" i="50"/>
  <c r="AK767" i="50" s="1"/>
  <c r="AI735" i="50"/>
  <c r="AK735" i="50" s="1"/>
  <c r="AI703" i="50"/>
  <c r="AK703" i="50" s="1"/>
  <c r="AI671" i="50"/>
  <c r="AK671" i="50" s="1"/>
  <c r="AI637" i="50"/>
  <c r="AK637" i="50" s="1"/>
  <c r="AI592" i="50"/>
  <c r="AK592" i="50" s="1"/>
  <c r="AI519" i="50"/>
  <c r="AK519" i="50" s="1"/>
  <c r="AI432" i="50"/>
  <c r="AK432" i="50" s="1"/>
  <c r="AI345" i="50"/>
  <c r="AK345" i="50" s="1"/>
  <c r="AI223" i="50"/>
  <c r="AK223" i="50" s="1"/>
  <c r="AI120" i="50"/>
  <c r="AK120" i="50" s="1"/>
  <c r="AI42" i="50"/>
  <c r="AK42" i="50" s="1"/>
  <c r="AL61" i="50"/>
  <c r="AL248" i="50"/>
  <c r="AI766" i="50"/>
  <c r="AK766" i="50" s="1"/>
  <c r="AI734" i="50"/>
  <c r="AK734" i="50" s="1"/>
  <c r="AI702" i="50"/>
  <c r="AK702" i="50" s="1"/>
  <c r="AI670" i="50"/>
  <c r="AK670" i="50" s="1"/>
  <c r="AI635" i="50"/>
  <c r="AK635" i="50" s="1"/>
  <c r="AI591" i="50"/>
  <c r="AK591" i="50" s="1"/>
  <c r="AI513" i="50"/>
  <c r="AK513" i="50" s="1"/>
  <c r="AI431" i="50"/>
  <c r="AK431" i="50" s="1"/>
  <c r="AI344" i="50"/>
  <c r="AK344" i="50" s="1"/>
  <c r="AI214" i="50"/>
  <c r="AK214" i="50" s="1"/>
  <c r="AI111" i="50"/>
  <c r="AK111" i="50" s="1"/>
  <c r="AI17" i="50"/>
  <c r="AK17" i="50" s="1"/>
  <c r="AL62" i="50"/>
  <c r="AL334" i="50"/>
  <c r="AI782" i="50"/>
  <c r="AK782" i="50" s="1"/>
  <c r="AI654" i="50"/>
  <c r="AK654" i="50" s="1"/>
  <c r="AI614" i="50"/>
  <c r="AK614" i="50" s="1"/>
  <c r="AI287" i="50"/>
  <c r="AK287" i="50" s="1"/>
  <c r="AL138" i="50"/>
  <c r="AH3" i="50"/>
  <c r="AI759" i="50"/>
  <c r="AK759" i="50" s="1"/>
  <c r="AI727" i="50"/>
  <c r="AK727" i="50" s="1"/>
  <c r="AI695" i="50"/>
  <c r="AK695" i="50" s="1"/>
  <c r="AI663" i="50"/>
  <c r="AK663" i="50" s="1"/>
  <c r="AI625" i="50"/>
  <c r="AK625" i="50" s="1"/>
  <c r="AI576" i="50"/>
  <c r="AK576" i="50" s="1"/>
  <c r="AI496" i="50"/>
  <c r="AK496" i="50" s="1"/>
  <c r="AI409" i="50"/>
  <c r="AK409" i="50" s="1"/>
  <c r="AI323" i="50"/>
  <c r="AK323" i="50" s="1"/>
  <c r="AI185" i="50"/>
  <c r="AK185" i="50" s="1"/>
  <c r="AI110" i="50"/>
  <c r="AK110" i="50" s="1"/>
  <c r="AI8" i="50"/>
  <c r="AK8" i="50" s="1"/>
  <c r="AL90" i="50"/>
  <c r="AL366" i="50"/>
  <c r="AI750" i="50"/>
  <c r="AK750" i="50" s="1"/>
  <c r="AI686" i="50"/>
  <c r="AK686" i="50" s="1"/>
  <c r="AI472" i="50"/>
  <c r="AK472" i="50" s="1"/>
  <c r="AI150" i="50"/>
  <c r="AK150" i="50" s="1"/>
  <c r="AL26" i="50"/>
  <c r="AI790" i="50"/>
  <c r="AK790" i="50" s="1"/>
  <c r="AI758" i="50"/>
  <c r="AK758" i="50" s="1"/>
  <c r="AI726" i="50"/>
  <c r="AK726" i="50" s="1"/>
  <c r="AI694" i="50"/>
  <c r="AK694" i="50" s="1"/>
  <c r="AI662" i="50"/>
  <c r="AK662" i="50" s="1"/>
  <c r="AI624" i="50"/>
  <c r="AK624" i="50" s="1"/>
  <c r="AI575" i="50"/>
  <c r="AK575" i="50" s="1"/>
  <c r="AI495" i="50"/>
  <c r="AK495" i="50" s="1"/>
  <c r="AI408" i="50"/>
  <c r="AK408" i="50" s="1"/>
  <c r="AI314" i="50"/>
  <c r="AK314" i="50" s="1"/>
  <c r="AI184" i="50"/>
  <c r="AK184" i="50" s="1"/>
  <c r="AI82" i="50"/>
  <c r="AK82" i="50" s="1"/>
  <c r="AI7" i="50"/>
  <c r="AK7" i="50" s="1"/>
  <c r="AL99" i="50"/>
  <c r="AL536" i="50"/>
  <c r="AI783" i="50"/>
  <c r="AK783" i="50" s="1"/>
  <c r="AI751" i="50"/>
  <c r="AK751" i="50" s="1"/>
  <c r="AI719" i="50"/>
  <c r="AK719" i="50" s="1"/>
  <c r="AI687" i="50"/>
  <c r="AK687" i="50" s="1"/>
  <c r="AI655" i="50"/>
  <c r="AK655" i="50" s="1"/>
  <c r="AI615" i="50"/>
  <c r="AK615" i="50" s="1"/>
  <c r="AI560" i="50"/>
  <c r="AK560" i="50" s="1"/>
  <c r="AI473" i="50"/>
  <c r="AK473" i="50" s="1"/>
  <c r="AI391" i="50"/>
  <c r="AK391" i="50" s="1"/>
  <c r="AI288" i="50"/>
  <c r="AK288" i="50" s="1"/>
  <c r="AI175" i="50"/>
  <c r="AK175" i="50" s="1"/>
  <c r="AI81" i="50"/>
  <c r="AK81" i="50" s="1"/>
  <c r="AL22" i="50"/>
  <c r="AL100" i="50"/>
  <c r="AH4" i="50"/>
  <c r="AL790" i="50"/>
  <c r="AL782" i="50"/>
  <c r="AL774" i="50"/>
  <c r="AL766" i="50"/>
  <c r="AL758" i="50"/>
  <c r="AL750" i="50"/>
  <c r="AL742" i="50"/>
  <c r="AL734" i="50"/>
  <c r="AL726" i="50"/>
  <c r="AL718" i="50"/>
  <c r="AL710" i="50"/>
  <c r="AL702" i="50"/>
  <c r="AL694" i="50"/>
  <c r="AL686" i="50"/>
  <c r="AL678" i="50"/>
  <c r="AL670" i="50"/>
  <c r="AL662" i="50"/>
  <c r="AL654" i="50"/>
  <c r="AL646" i="50"/>
  <c r="AL638" i="50"/>
  <c r="AL630" i="50"/>
  <c r="AL622" i="50"/>
  <c r="AL614" i="50"/>
  <c r="AL606" i="50"/>
  <c r="AL598" i="50"/>
  <c r="AL590" i="50"/>
  <c r="AL582" i="50"/>
  <c r="AL574" i="50"/>
  <c r="AL566" i="50"/>
  <c r="AL558" i="50"/>
  <c r="AL550" i="50"/>
  <c r="AL542" i="50"/>
  <c r="AL534" i="50"/>
  <c r="AL526" i="50"/>
  <c r="AL518" i="50"/>
  <c r="AL510" i="50"/>
  <c r="AL502" i="50"/>
  <c r="AL494" i="50"/>
  <c r="AL486" i="50"/>
  <c r="AL478" i="50"/>
  <c r="AL470" i="50"/>
  <c r="AL462" i="50"/>
  <c r="AL454" i="50"/>
  <c r="AL446" i="50"/>
  <c r="AL438" i="50"/>
  <c r="AL430" i="50"/>
  <c r="AL422" i="50"/>
  <c r="AL414" i="50"/>
  <c r="AL406" i="50"/>
  <c r="AL398" i="50"/>
  <c r="AL390" i="50"/>
  <c r="AL382" i="50"/>
  <c r="AL789" i="50"/>
  <c r="AL781" i="50"/>
  <c r="AL773" i="50"/>
  <c r="AL765" i="50"/>
  <c r="AL757" i="50"/>
  <c r="AL749" i="50"/>
  <c r="AL741" i="50"/>
  <c r="AL733" i="50"/>
  <c r="AL725" i="50"/>
  <c r="AL717" i="50"/>
  <c r="AL709" i="50"/>
  <c r="AL701" i="50"/>
  <c r="AL693" i="50"/>
  <c r="AL685" i="50"/>
  <c r="AL677" i="50"/>
  <c r="AL669" i="50"/>
  <c r="AL661" i="50"/>
  <c r="AL653" i="50"/>
  <c r="AL645" i="50"/>
  <c r="AL637" i="50"/>
  <c r="AL629" i="50"/>
  <c r="AL621" i="50"/>
  <c r="AL613" i="50"/>
  <c r="AL605" i="50"/>
  <c r="AL597" i="50"/>
  <c r="AL589" i="50"/>
  <c r="AL581" i="50"/>
  <c r="AL573" i="50"/>
  <c r="AL565" i="50"/>
  <c r="AL557" i="50"/>
  <c r="AL549" i="50"/>
  <c r="AL541" i="50"/>
  <c r="AL533" i="50"/>
  <c r="AL525" i="50"/>
  <c r="AL517" i="50"/>
  <c r="AL509" i="50"/>
  <c r="AL501" i="50"/>
  <c r="AL493" i="50"/>
  <c r="AL485" i="50"/>
  <c r="AL477" i="50"/>
  <c r="AL469" i="50"/>
  <c r="AL461" i="50"/>
  <c r="AL453" i="50"/>
  <c r="AL445" i="50"/>
  <c r="AL437" i="50"/>
  <c r="AL429" i="50"/>
  <c r="AL421" i="50"/>
  <c r="AL413" i="50"/>
  <c r="AL405" i="50"/>
  <c r="AL397" i="50"/>
  <c r="AL389" i="50"/>
  <c r="AL381" i="50"/>
  <c r="AL373" i="50"/>
  <c r="AL365" i="50"/>
  <c r="AL357" i="50"/>
  <c r="AL349" i="50"/>
  <c r="AL341" i="50"/>
  <c r="AL333" i="50"/>
  <c r="AL325" i="50"/>
  <c r="AL317" i="50"/>
  <c r="AL309" i="50"/>
  <c r="AL301" i="50"/>
  <c r="AL293" i="50"/>
  <c r="AL285" i="50"/>
  <c r="AL277" i="50"/>
  <c r="AL269" i="50"/>
  <c r="AL261" i="50"/>
  <c r="AL253" i="50"/>
  <c r="AL245" i="50"/>
  <c r="AL237" i="50"/>
  <c r="AL229" i="50"/>
  <c r="AL221" i="50"/>
  <c r="AL213" i="50"/>
  <c r="AL205" i="50"/>
  <c r="AL197" i="50"/>
  <c r="AL189" i="50"/>
  <c r="AL181" i="50"/>
  <c r="AL173" i="50"/>
  <c r="AL165" i="50"/>
  <c r="AL157" i="50"/>
  <c r="AL149" i="50"/>
  <c r="AL141" i="50"/>
  <c r="AL133" i="50"/>
  <c r="AL125" i="50"/>
  <c r="AL117" i="50"/>
  <c r="AL788" i="50"/>
  <c r="AL780" i="50"/>
  <c r="AL772" i="50"/>
  <c r="AL764" i="50"/>
  <c r="AL756" i="50"/>
  <c r="AL748" i="50"/>
  <c r="AL740" i="50"/>
  <c r="AL732" i="50"/>
  <c r="AL724" i="50"/>
  <c r="AL716" i="50"/>
  <c r="AL708" i="50"/>
  <c r="AL700" i="50"/>
  <c r="AL692" i="50"/>
  <c r="AL684" i="50"/>
  <c r="AL676" i="50"/>
  <c r="AL668" i="50"/>
  <c r="AL660" i="50"/>
  <c r="AL652" i="50"/>
  <c r="AL644" i="50"/>
  <c r="AL636" i="50"/>
  <c r="AL628" i="50"/>
  <c r="AL620" i="50"/>
  <c r="AL612" i="50"/>
  <c r="AL604" i="50"/>
  <c r="AL596" i="50"/>
  <c r="AL588" i="50"/>
  <c r="AL580" i="50"/>
  <c r="AL572" i="50"/>
  <c r="AL564" i="50"/>
  <c r="AL556" i="50"/>
  <c r="AL548" i="50"/>
  <c r="AL540" i="50"/>
  <c r="AL532" i="50"/>
  <c r="AL524" i="50"/>
  <c r="AL516" i="50"/>
  <c r="AL508" i="50"/>
  <c r="AL500" i="50"/>
  <c r="AL492" i="50"/>
  <c r="AL484" i="50"/>
  <c r="AL476" i="50"/>
  <c r="AL468" i="50"/>
  <c r="AL460" i="50"/>
  <c r="AL452" i="50"/>
  <c r="AL444" i="50"/>
  <c r="AL436" i="50"/>
  <c r="AL428" i="50"/>
  <c r="AL420" i="50"/>
  <c r="AL412" i="50"/>
  <c r="AL404" i="50"/>
  <c r="AL396" i="50"/>
  <c r="AL388" i="50"/>
  <c r="AL380" i="50"/>
  <c r="AL372" i="50"/>
  <c r="AL364" i="50"/>
  <c r="AL356" i="50"/>
  <c r="AL348" i="50"/>
  <c r="AL340" i="50"/>
  <c r="AL332" i="50"/>
  <c r="AL324" i="50"/>
  <c r="AL316" i="50"/>
  <c r="AL308" i="50"/>
  <c r="AL300" i="50"/>
  <c r="AL292" i="50"/>
  <c r="AL284" i="50"/>
  <c r="AL276" i="50"/>
  <c r="AL268" i="50"/>
  <c r="AL260" i="50"/>
  <c r="AL252" i="50"/>
  <c r="AL244" i="50"/>
  <c r="AL236" i="50"/>
  <c r="AL228" i="50"/>
  <c r="AL220" i="50"/>
  <c r="AL212" i="50"/>
  <c r="AL204" i="50"/>
  <c r="AL196" i="50"/>
  <c r="AL188" i="50"/>
  <c r="AL180" i="50"/>
  <c r="AL172" i="50"/>
  <c r="AL164" i="50"/>
  <c r="AL156" i="50"/>
  <c r="AL148" i="50"/>
  <c r="AL140" i="50"/>
  <c r="AL132" i="50"/>
  <c r="AL124" i="50"/>
  <c r="AL116" i="50"/>
  <c r="AL787" i="50"/>
  <c r="AL779" i="50"/>
  <c r="AL771" i="50"/>
  <c r="AL763" i="50"/>
  <c r="AL755" i="50"/>
  <c r="AL747" i="50"/>
  <c r="AL739" i="50"/>
  <c r="AL731" i="50"/>
  <c r="AL723" i="50"/>
  <c r="AL715" i="50"/>
  <c r="AL707" i="50"/>
  <c r="AL699" i="50"/>
  <c r="AL691" i="50"/>
  <c r="AL683" i="50"/>
  <c r="AL675" i="50"/>
  <c r="AL667" i="50"/>
  <c r="AL659" i="50"/>
  <c r="AL651" i="50"/>
  <c r="AL643" i="50"/>
  <c r="AL635" i="50"/>
  <c r="AL627" i="50"/>
  <c r="AL619" i="50"/>
  <c r="AL611" i="50"/>
  <c r="AL603" i="50"/>
  <c r="AL595" i="50"/>
  <c r="AL587" i="50"/>
  <c r="AL579" i="50"/>
  <c r="AL571" i="50"/>
  <c r="AL563" i="50"/>
  <c r="AL555" i="50"/>
  <c r="AL547" i="50"/>
  <c r="AL539" i="50"/>
  <c r="AL531" i="50"/>
  <c r="AL523" i="50"/>
  <c r="AL515" i="50"/>
  <c r="AL507" i="50"/>
  <c r="AL499" i="50"/>
  <c r="AL491" i="50"/>
  <c r="AL483" i="50"/>
  <c r="AL475" i="50"/>
  <c r="AL467" i="50"/>
  <c r="AL459" i="50"/>
  <c r="AL451" i="50"/>
  <c r="AL443" i="50"/>
  <c r="AL435" i="50"/>
  <c r="AL427" i="50"/>
  <c r="AL419" i="50"/>
  <c r="AL411" i="50"/>
  <c r="AL403" i="50"/>
  <c r="AL395" i="50"/>
  <c r="AL387" i="50"/>
  <c r="AL379" i="50"/>
  <c r="AL371" i="50"/>
  <c r="AL363" i="50"/>
  <c r="AL355" i="50"/>
  <c r="AL347" i="50"/>
  <c r="AL339" i="50"/>
  <c r="AL331" i="50"/>
  <c r="AL323" i="50"/>
  <c r="AL315" i="50"/>
  <c r="AL307" i="50"/>
  <c r="AL299" i="50"/>
  <c r="AL291" i="50"/>
  <c r="AL283" i="50"/>
  <c r="AL275" i="50"/>
  <c r="AL267" i="50"/>
  <c r="AL259" i="50"/>
  <c r="AL251" i="50"/>
  <c r="AL243" i="50"/>
  <c r="AL235" i="50"/>
  <c r="AL227" i="50"/>
  <c r="AL219" i="50"/>
  <c r="AL211" i="50"/>
  <c r="AL203" i="50"/>
  <c r="AL195" i="50"/>
  <c r="AL187" i="50"/>
  <c r="AL179" i="50"/>
  <c r="AL171" i="50"/>
  <c r="AL163" i="50"/>
  <c r="AL155" i="50"/>
  <c r="AL147" i="50"/>
  <c r="AL139" i="50"/>
  <c r="AL131" i="50"/>
  <c r="AL123" i="50"/>
  <c r="AL115" i="50"/>
  <c r="AL786" i="50"/>
  <c r="AL778" i="50"/>
  <c r="AL770" i="50"/>
  <c r="AL762" i="50"/>
  <c r="AL754" i="50"/>
  <c r="AL746" i="50"/>
  <c r="AL738" i="50"/>
  <c r="AL730" i="50"/>
  <c r="AL722" i="50"/>
  <c r="AL714" i="50"/>
  <c r="AL706" i="50"/>
  <c r="AL698" i="50"/>
  <c r="AL690" i="50"/>
  <c r="AL682" i="50"/>
  <c r="AL674" i="50"/>
  <c r="AL666" i="50"/>
  <c r="AL658" i="50"/>
  <c r="AL650" i="50"/>
  <c r="AL642" i="50"/>
  <c r="AL634" i="50"/>
  <c r="AL626" i="50"/>
  <c r="AL618" i="50"/>
  <c r="AL610" i="50"/>
  <c r="AL602" i="50"/>
  <c r="AL594" i="50"/>
  <c r="AL586" i="50"/>
  <c r="AL578" i="50"/>
  <c r="AL570" i="50"/>
  <c r="AL562" i="50"/>
  <c r="AL554" i="50"/>
  <c r="AL546" i="50"/>
  <c r="AL538" i="50"/>
  <c r="AL530" i="50"/>
  <c r="AL522" i="50"/>
  <c r="AL514" i="50"/>
  <c r="AL506" i="50"/>
  <c r="AL498" i="50"/>
  <c r="AL490" i="50"/>
  <c r="AL482" i="50"/>
  <c r="AL474" i="50"/>
  <c r="AL466" i="50"/>
  <c r="AL458" i="50"/>
  <c r="AL450" i="50"/>
  <c r="AL442" i="50"/>
  <c r="AL434" i="50"/>
  <c r="AL426" i="50"/>
  <c r="AL418" i="50"/>
  <c r="AL410" i="50"/>
  <c r="AL402" i="50"/>
  <c r="AL394" i="50"/>
  <c r="AL386" i="50"/>
  <c r="AL785" i="50"/>
  <c r="AL777" i="50"/>
  <c r="AL769" i="50"/>
  <c r="AL761" i="50"/>
  <c r="AL753" i="50"/>
  <c r="AL745" i="50"/>
  <c r="AL737" i="50"/>
  <c r="AL729" i="50"/>
  <c r="AL721" i="50"/>
  <c r="AL713" i="50"/>
  <c r="AL705" i="50"/>
  <c r="AL697" i="50"/>
  <c r="AL689" i="50"/>
  <c r="AL681" i="50"/>
  <c r="AL673" i="50"/>
  <c r="AL665" i="50"/>
  <c r="AL657" i="50"/>
  <c r="AL649" i="50"/>
  <c r="AL641" i="50"/>
  <c r="AL633" i="50"/>
  <c r="AL625" i="50"/>
  <c r="AL617" i="50"/>
  <c r="AL609" i="50"/>
  <c r="AL601" i="50"/>
  <c r="AL593" i="50"/>
  <c r="AL585" i="50"/>
  <c r="AL577" i="50"/>
  <c r="AL569" i="50"/>
  <c r="AL561" i="50"/>
  <c r="AL553" i="50"/>
  <c r="AL545" i="50"/>
  <c r="AL537" i="50"/>
  <c r="AL529" i="50"/>
  <c r="AL521" i="50"/>
  <c r="AL513" i="50"/>
  <c r="AL505" i="50"/>
  <c r="AL497" i="50"/>
  <c r="AL489" i="50"/>
  <c r="AL481" i="50"/>
  <c r="AL473" i="50"/>
  <c r="AL465" i="50"/>
  <c r="AL457" i="50"/>
  <c r="AL449" i="50"/>
  <c r="AL441" i="50"/>
  <c r="AL433" i="50"/>
  <c r="AL425" i="50"/>
  <c r="AL417" i="50"/>
  <c r="AL409" i="50"/>
  <c r="AL401" i="50"/>
  <c r="AL393" i="50"/>
  <c r="AL385" i="50"/>
  <c r="AL377" i="50"/>
  <c r="AL369" i="50"/>
  <c r="AL361" i="50"/>
  <c r="AL353" i="50"/>
  <c r="AL345" i="50"/>
  <c r="AL337" i="50"/>
  <c r="AL329" i="50"/>
  <c r="AL321" i="50"/>
  <c r="AL313" i="50"/>
  <c r="AL305" i="50"/>
  <c r="AL297" i="50"/>
  <c r="AL289" i="50"/>
  <c r="AL281" i="50"/>
  <c r="AL273" i="50"/>
  <c r="AL265" i="50"/>
  <c r="AL257" i="50"/>
  <c r="AL249" i="50"/>
  <c r="AL241" i="50"/>
  <c r="AL233" i="50"/>
  <c r="AL225" i="50"/>
  <c r="AL217" i="50"/>
  <c r="AL209" i="50"/>
  <c r="AL201" i="50"/>
  <c r="AL193" i="50"/>
  <c r="AL185" i="50"/>
  <c r="AL177" i="50"/>
  <c r="AL169" i="50"/>
  <c r="AL161" i="50"/>
  <c r="AL153" i="50"/>
  <c r="AL145" i="50"/>
  <c r="AL137" i="50"/>
  <c r="AL129" i="50"/>
  <c r="AL121" i="50"/>
  <c r="AL113" i="50"/>
  <c r="AL784" i="50"/>
  <c r="AL752" i="50"/>
  <c r="AL720" i="50"/>
  <c r="AL688" i="50"/>
  <c r="AL656" i="50"/>
  <c r="AL624" i="50"/>
  <c r="AL592" i="50"/>
  <c r="AL560" i="50"/>
  <c r="AL528" i="50"/>
  <c r="AL496" i="50"/>
  <c r="AL464" i="50"/>
  <c r="AL432" i="50"/>
  <c r="AL400" i="50"/>
  <c r="AL375" i="50"/>
  <c r="AL359" i="50"/>
  <c r="AL343" i="50"/>
  <c r="AL327" i="50"/>
  <c r="AL311" i="50"/>
  <c r="AL295" i="50"/>
  <c r="AL279" i="50"/>
  <c r="AL263" i="50"/>
  <c r="AL247" i="50"/>
  <c r="AL231" i="50"/>
  <c r="AL215" i="50"/>
  <c r="AL199" i="50"/>
  <c r="AL183" i="50"/>
  <c r="AL783" i="50"/>
  <c r="AL751" i="50"/>
  <c r="AL719" i="50"/>
  <c r="AL687" i="50"/>
  <c r="AL655" i="50"/>
  <c r="AL623" i="50"/>
  <c r="AL591" i="50"/>
  <c r="AL559" i="50"/>
  <c r="AL527" i="50"/>
  <c r="AL495" i="50"/>
  <c r="AL463" i="50"/>
  <c r="AL431" i="50"/>
  <c r="AL399" i="50"/>
  <c r="AL374" i="50"/>
  <c r="AL358" i="50"/>
  <c r="AL342" i="50"/>
  <c r="AL326" i="50"/>
  <c r="AL310" i="50"/>
  <c r="AL294" i="50"/>
  <c r="AL278" i="50"/>
  <c r="AL262" i="50"/>
  <c r="AL246" i="50"/>
  <c r="AL230" i="50"/>
  <c r="AL214" i="50"/>
  <c r="AL198" i="50"/>
  <c r="AL182" i="50"/>
  <c r="AL776" i="50"/>
  <c r="AL744" i="50"/>
  <c r="AL712" i="50"/>
  <c r="AL680" i="50"/>
  <c r="AL648" i="50"/>
  <c r="AL616" i="50"/>
  <c r="AL584" i="50"/>
  <c r="AL552" i="50"/>
  <c r="AL520" i="50"/>
  <c r="AL488" i="50"/>
  <c r="AL456" i="50"/>
  <c r="AL424" i="50"/>
  <c r="AL392" i="50"/>
  <c r="AL370" i="50"/>
  <c r="AL354" i="50"/>
  <c r="AL338" i="50"/>
  <c r="AL322" i="50"/>
  <c r="AL306" i="50"/>
  <c r="AL290" i="50"/>
  <c r="AL274" i="50"/>
  <c r="AL258" i="50"/>
  <c r="AL242" i="50"/>
  <c r="AL226" i="50"/>
  <c r="AL210" i="50"/>
  <c r="AL194" i="50"/>
  <c r="AL178" i="50"/>
  <c r="AL162" i="50"/>
  <c r="AL146" i="50"/>
  <c r="AL130" i="50"/>
  <c r="AL114" i="50"/>
  <c r="AL105" i="50"/>
  <c r="AL97" i="50"/>
  <c r="AL89" i="50"/>
  <c r="AL81" i="50"/>
  <c r="AL73" i="50"/>
  <c r="AL65" i="50"/>
  <c r="AL57" i="50"/>
  <c r="AL49" i="50"/>
  <c r="AL41" i="50"/>
  <c r="AL33" i="50"/>
  <c r="AL25" i="50"/>
  <c r="AL17" i="50"/>
  <c r="AL9" i="50"/>
  <c r="AI3" i="50"/>
  <c r="AK3" i="50" s="1"/>
  <c r="AI11" i="50"/>
  <c r="AK11" i="50" s="1"/>
  <c r="AI19" i="50"/>
  <c r="AK19" i="50" s="1"/>
  <c r="AI27" i="50"/>
  <c r="AK27" i="50" s="1"/>
  <c r="AI35" i="50"/>
  <c r="AK35" i="50" s="1"/>
  <c r="AI43" i="50"/>
  <c r="AK43" i="50" s="1"/>
  <c r="AI51" i="50"/>
  <c r="AK51" i="50" s="1"/>
  <c r="AI59" i="50"/>
  <c r="AK59" i="50" s="1"/>
  <c r="AI67" i="50"/>
  <c r="AK67" i="50" s="1"/>
  <c r="AI75" i="50"/>
  <c r="AK75" i="50" s="1"/>
  <c r="AI83" i="50"/>
  <c r="AK83" i="50" s="1"/>
  <c r="AI91" i="50"/>
  <c r="AK91" i="50" s="1"/>
  <c r="AI99" i="50"/>
  <c r="AK99" i="50" s="1"/>
  <c r="AI107" i="50"/>
  <c r="AK107" i="50" s="1"/>
  <c r="AI115" i="50"/>
  <c r="AK115" i="50" s="1"/>
  <c r="AI123" i="50"/>
  <c r="AK123" i="50" s="1"/>
  <c r="AI131" i="50"/>
  <c r="AK131" i="50" s="1"/>
  <c r="AI139" i="50"/>
  <c r="AK139" i="50" s="1"/>
  <c r="AI147" i="50"/>
  <c r="AK147" i="50" s="1"/>
  <c r="AI155" i="50"/>
  <c r="AK155" i="50" s="1"/>
  <c r="AI163" i="50"/>
  <c r="AK163" i="50" s="1"/>
  <c r="AI171" i="50"/>
  <c r="AK171" i="50" s="1"/>
  <c r="AI179" i="50"/>
  <c r="AK179" i="50" s="1"/>
  <c r="AI187" i="50"/>
  <c r="AK187" i="50" s="1"/>
  <c r="AI195" i="50"/>
  <c r="AK195" i="50" s="1"/>
  <c r="AI203" i="50"/>
  <c r="AK203" i="50" s="1"/>
  <c r="AI211" i="50"/>
  <c r="AK211" i="50" s="1"/>
  <c r="AI219" i="50"/>
  <c r="AK219" i="50" s="1"/>
  <c r="AI227" i="50"/>
  <c r="AK227" i="50" s="1"/>
  <c r="AI235" i="50"/>
  <c r="AK235" i="50" s="1"/>
  <c r="AI243" i="50"/>
  <c r="AK243" i="50" s="1"/>
  <c r="AI251" i="50"/>
  <c r="AK251" i="50" s="1"/>
  <c r="AI259" i="50"/>
  <c r="AK259" i="50" s="1"/>
  <c r="AI267" i="50"/>
  <c r="AK267" i="50" s="1"/>
  <c r="AI275" i="50"/>
  <c r="AK275" i="50" s="1"/>
  <c r="AI283" i="50"/>
  <c r="AK283" i="50" s="1"/>
  <c r="AI291" i="50"/>
  <c r="AK291" i="50" s="1"/>
  <c r="AI299" i="50"/>
  <c r="AK299" i="50" s="1"/>
  <c r="AI307" i="50"/>
  <c r="AK307" i="50" s="1"/>
  <c r="AI315" i="50"/>
  <c r="AK315" i="50" s="1"/>
  <c r="AL775" i="50"/>
  <c r="AL743" i="50"/>
  <c r="AL711" i="50"/>
  <c r="AL679" i="50"/>
  <c r="AL647" i="50"/>
  <c r="AL615" i="50"/>
  <c r="AL583" i="50"/>
  <c r="AL551" i="50"/>
  <c r="AL519" i="50"/>
  <c r="AL487" i="50"/>
  <c r="AL455" i="50"/>
  <c r="AL423" i="50"/>
  <c r="AL391" i="50"/>
  <c r="AL368" i="50"/>
  <c r="AL352" i="50"/>
  <c r="AL336" i="50"/>
  <c r="AL320" i="50"/>
  <c r="AL304" i="50"/>
  <c r="AL288" i="50"/>
  <c r="AL272" i="50"/>
  <c r="AL256" i="50"/>
  <c r="AL240" i="50"/>
  <c r="AL224" i="50"/>
  <c r="AL208" i="50"/>
  <c r="AL192" i="50"/>
  <c r="AL176" i="50"/>
  <c r="AL160" i="50"/>
  <c r="AL144" i="50"/>
  <c r="AL128" i="50"/>
  <c r="AL112" i="50"/>
  <c r="AL104" i="50"/>
  <c r="AL96" i="50"/>
  <c r="AL88" i="50"/>
  <c r="AL80" i="50"/>
  <c r="AL72" i="50"/>
  <c r="AL64" i="50"/>
  <c r="AL56" i="50"/>
  <c r="AL48" i="50"/>
  <c r="AL40" i="50"/>
  <c r="AL32" i="50"/>
  <c r="AL24" i="50"/>
  <c r="AL16" i="50"/>
  <c r="AL8" i="50"/>
  <c r="AI4" i="50"/>
  <c r="AK4" i="50" s="1"/>
  <c r="AI12" i="50"/>
  <c r="AK12" i="50" s="1"/>
  <c r="AI20" i="50"/>
  <c r="AK20" i="50" s="1"/>
  <c r="AI28" i="50"/>
  <c r="AK28" i="50" s="1"/>
  <c r="AI36" i="50"/>
  <c r="AK36" i="50" s="1"/>
  <c r="AI44" i="50"/>
  <c r="AK44" i="50" s="1"/>
  <c r="AI52" i="50"/>
  <c r="AK52" i="50" s="1"/>
  <c r="AI60" i="50"/>
  <c r="AK60" i="50" s="1"/>
  <c r="AI68" i="50"/>
  <c r="AK68" i="50" s="1"/>
  <c r="AI76" i="50"/>
  <c r="AK76" i="50" s="1"/>
  <c r="AI84" i="50"/>
  <c r="AK84" i="50" s="1"/>
  <c r="AI92" i="50"/>
  <c r="AK92" i="50" s="1"/>
  <c r="AI100" i="50"/>
  <c r="AK100" i="50" s="1"/>
  <c r="AI108" i="50"/>
  <c r="AK108" i="50" s="1"/>
  <c r="AI116" i="50"/>
  <c r="AK116" i="50" s="1"/>
  <c r="AI124" i="50"/>
  <c r="AK124" i="50" s="1"/>
  <c r="AI132" i="50"/>
  <c r="AK132" i="50" s="1"/>
  <c r="AI140" i="50"/>
  <c r="AK140" i="50" s="1"/>
  <c r="AI148" i="50"/>
  <c r="AK148" i="50" s="1"/>
  <c r="AI156" i="50"/>
  <c r="AK156" i="50" s="1"/>
  <c r="AI164" i="50"/>
  <c r="AK164" i="50" s="1"/>
  <c r="AI172" i="50"/>
  <c r="AK172" i="50" s="1"/>
  <c r="AI180" i="50"/>
  <c r="AK180" i="50" s="1"/>
  <c r="AI188" i="50"/>
  <c r="AK188" i="50" s="1"/>
  <c r="AI196" i="50"/>
  <c r="AK196" i="50" s="1"/>
  <c r="AI204" i="50"/>
  <c r="AK204" i="50" s="1"/>
  <c r="AI212" i="50"/>
  <c r="AK212" i="50" s="1"/>
  <c r="AI220" i="50"/>
  <c r="AK220" i="50" s="1"/>
  <c r="AI228" i="50"/>
  <c r="AK228" i="50" s="1"/>
  <c r="AI236" i="50"/>
  <c r="AK236" i="50" s="1"/>
  <c r="AI244" i="50"/>
  <c r="AK244" i="50" s="1"/>
  <c r="AI252" i="50"/>
  <c r="AK252" i="50" s="1"/>
  <c r="AI260" i="50"/>
  <c r="AK260" i="50" s="1"/>
  <c r="AI268" i="50"/>
  <c r="AK268" i="50" s="1"/>
  <c r="AI276" i="50"/>
  <c r="AK276" i="50" s="1"/>
  <c r="AI284" i="50"/>
  <c r="AK284" i="50" s="1"/>
  <c r="AI292" i="50"/>
  <c r="AK292" i="50" s="1"/>
  <c r="AI300" i="50"/>
  <c r="AK300" i="50" s="1"/>
  <c r="AI308" i="50"/>
  <c r="AK308" i="50" s="1"/>
  <c r="AI316" i="50"/>
  <c r="AK316" i="50" s="1"/>
  <c r="AI324" i="50"/>
  <c r="AK324" i="50" s="1"/>
  <c r="AI332" i="50"/>
  <c r="AK332" i="50" s="1"/>
  <c r="AL768" i="50"/>
  <c r="AL736" i="50"/>
  <c r="AL704" i="50"/>
  <c r="AL672" i="50"/>
  <c r="AL640" i="50"/>
  <c r="AL608" i="50"/>
  <c r="AL576" i="50"/>
  <c r="AL544" i="50"/>
  <c r="AL512" i="50"/>
  <c r="AL480" i="50"/>
  <c r="AL448" i="50"/>
  <c r="AL416" i="50"/>
  <c r="AL384" i="50"/>
  <c r="AL367" i="50"/>
  <c r="AL351" i="50"/>
  <c r="AL335" i="50"/>
  <c r="AL319" i="50"/>
  <c r="AL303" i="50"/>
  <c r="AL287" i="50"/>
  <c r="AL271" i="50"/>
  <c r="AL255" i="50"/>
  <c r="AL239" i="50"/>
  <c r="AL223" i="50"/>
  <c r="AL207" i="50"/>
  <c r="AL191" i="50"/>
  <c r="AL175" i="50"/>
  <c r="AL159" i="50"/>
  <c r="AL143" i="50"/>
  <c r="AL127" i="50"/>
  <c r="AL111" i="50"/>
  <c r="AL103" i="50"/>
  <c r="AL95" i="50"/>
  <c r="AL87" i="50"/>
  <c r="AL79" i="50"/>
  <c r="AL71" i="50"/>
  <c r="AL63" i="50"/>
  <c r="AL55" i="50"/>
  <c r="AL47" i="50"/>
  <c r="AL39" i="50"/>
  <c r="AL31" i="50"/>
  <c r="AL23" i="50"/>
  <c r="AL15" i="50"/>
  <c r="AL7" i="50"/>
  <c r="AI5" i="50"/>
  <c r="AK5" i="50" s="1"/>
  <c r="AI13" i="50"/>
  <c r="AK13" i="50" s="1"/>
  <c r="AI21" i="50"/>
  <c r="AK21" i="50" s="1"/>
  <c r="AI29" i="50"/>
  <c r="AK29" i="50" s="1"/>
  <c r="AI37" i="50"/>
  <c r="AK37" i="50" s="1"/>
  <c r="AI45" i="50"/>
  <c r="AK45" i="50" s="1"/>
  <c r="AI53" i="50"/>
  <c r="AK53" i="50" s="1"/>
  <c r="AI61" i="50"/>
  <c r="AK61" i="50" s="1"/>
  <c r="AI69" i="50"/>
  <c r="AK69" i="50" s="1"/>
  <c r="AI77" i="50"/>
  <c r="AK77" i="50" s="1"/>
  <c r="AI85" i="50"/>
  <c r="AK85" i="50" s="1"/>
  <c r="AI93" i="50"/>
  <c r="AK93" i="50" s="1"/>
  <c r="AI101" i="50"/>
  <c r="AK101" i="50" s="1"/>
  <c r="AI109" i="50"/>
  <c r="AK109" i="50" s="1"/>
  <c r="AI117" i="50"/>
  <c r="AK117" i="50" s="1"/>
  <c r="AI125" i="50"/>
  <c r="AK125" i="50" s="1"/>
  <c r="AI133" i="50"/>
  <c r="AK133" i="50" s="1"/>
  <c r="AI141" i="50"/>
  <c r="AK141" i="50" s="1"/>
  <c r="AI149" i="50"/>
  <c r="AK149" i="50" s="1"/>
  <c r="AI157" i="50"/>
  <c r="AK157" i="50" s="1"/>
  <c r="AI165" i="50"/>
  <c r="AK165" i="50" s="1"/>
  <c r="AI173" i="50"/>
  <c r="AK173" i="50" s="1"/>
  <c r="AI181" i="50"/>
  <c r="AK181" i="50" s="1"/>
  <c r="AI189" i="50"/>
  <c r="AK189" i="50" s="1"/>
  <c r="AI197" i="50"/>
  <c r="AK197" i="50" s="1"/>
  <c r="AI205" i="50"/>
  <c r="AK205" i="50" s="1"/>
  <c r="AI213" i="50"/>
  <c r="AK213" i="50" s="1"/>
  <c r="AI221" i="50"/>
  <c r="AK221" i="50" s="1"/>
  <c r="AI229" i="50"/>
  <c r="AK229" i="50" s="1"/>
  <c r="AI237" i="50"/>
  <c r="AK237" i="50" s="1"/>
  <c r="AI245" i="50"/>
  <c r="AK245" i="50" s="1"/>
  <c r="AI253" i="50"/>
  <c r="AK253" i="50" s="1"/>
  <c r="AI261" i="50"/>
  <c r="AK261" i="50" s="1"/>
  <c r="AI269" i="50"/>
  <c r="AK269" i="50" s="1"/>
  <c r="AI277" i="50"/>
  <c r="AK277" i="50" s="1"/>
  <c r="AI285" i="50"/>
  <c r="AK285" i="50" s="1"/>
  <c r="AI293" i="50"/>
  <c r="AK293" i="50" s="1"/>
  <c r="AI301" i="50"/>
  <c r="AK301" i="50" s="1"/>
  <c r="AI309" i="50"/>
  <c r="AK309" i="50" s="1"/>
  <c r="AI317" i="50"/>
  <c r="AK317" i="50" s="1"/>
  <c r="AI325" i="50"/>
  <c r="AK325" i="50" s="1"/>
  <c r="AI333" i="50"/>
  <c r="AK333" i="50" s="1"/>
  <c r="AL767" i="50"/>
  <c r="AL695" i="50"/>
  <c r="AL600" i="50"/>
  <c r="AL511" i="50"/>
  <c r="AL439" i="50"/>
  <c r="AL362" i="50"/>
  <c r="AL318" i="50"/>
  <c r="AL280" i="50"/>
  <c r="AL234" i="50"/>
  <c r="AL190" i="50"/>
  <c r="AL158" i="50"/>
  <c r="AL135" i="50"/>
  <c r="AL109" i="50"/>
  <c r="AL98" i="50"/>
  <c r="AL84" i="50"/>
  <c r="AL70" i="50"/>
  <c r="AL59" i="50"/>
  <c r="AL45" i="50"/>
  <c r="AL34" i="50"/>
  <c r="AL20" i="50"/>
  <c r="AL6" i="50"/>
  <c r="AI9" i="50"/>
  <c r="AK9" i="50" s="1"/>
  <c r="AI23" i="50"/>
  <c r="AK23" i="50" s="1"/>
  <c r="AI34" i="50"/>
  <c r="AK34" i="50" s="1"/>
  <c r="AI48" i="50"/>
  <c r="AK48" i="50" s="1"/>
  <c r="AI62" i="50"/>
  <c r="AK62" i="50" s="1"/>
  <c r="AI73" i="50"/>
  <c r="AK73" i="50" s="1"/>
  <c r="AI87" i="50"/>
  <c r="AK87" i="50" s="1"/>
  <c r="AI98" i="50"/>
  <c r="AK98" i="50" s="1"/>
  <c r="AI112" i="50"/>
  <c r="AK112" i="50" s="1"/>
  <c r="AI126" i="50"/>
  <c r="AK126" i="50" s="1"/>
  <c r="AI137" i="50"/>
  <c r="AK137" i="50" s="1"/>
  <c r="AI151" i="50"/>
  <c r="AK151" i="50" s="1"/>
  <c r="AI162" i="50"/>
  <c r="AK162" i="50" s="1"/>
  <c r="AI176" i="50"/>
  <c r="AK176" i="50" s="1"/>
  <c r="AI190" i="50"/>
  <c r="AK190" i="50" s="1"/>
  <c r="AI201" i="50"/>
  <c r="AK201" i="50" s="1"/>
  <c r="AI215" i="50"/>
  <c r="AK215" i="50" s="1"/>
  <c r="AI226" i="50"/>
  <c r="AK226" i="50" s="1"/>
  <c r="AI240" i="50"/>
  <c r="AK240" i="50" s="1"/>
  <c r="AI254" i="50"/>
  <c r="AK254" i="50" s="1"/>
  <c r="AI265" i="50"/>
  <c r="AK265" i="50" s="1"/>
  <c r="AI279" i="50"/>
  <c r="AK279" i="50" s="1"/>
  <c r="AI290" i="50"/>
  <c r="AK290" i="50" s="1"/>
  <c r="AI304" i="50"/>
  <c r="AK304" i="50" s="1"/>
  <c r="AI318" i="50"/>
  <c r="AK318" i="50" s="1"/>
  <c r="AI328" i="50"/>
  <c r="AK328" i="50" s="1"/>
  <c r="AI338" i="50"/>
  <c r="AK338" i="50" s="1"/>
  <c r="AI346" i="50"/>
  <c r="AK346" i="50" s="1"/>
  <c r="AI354" i="50"/>
  <c r="AK354" i="50" s="1"/>
  <c r="AI362" i="50"/>
  <c r="AK362" i="50" s="1"/>
  <c r="AI370" i="50"/>
  <c r="AK370" i="50" s="1"/>
  <c r="AI378" i="50"/>
  <c r="AK378" i="50" s="1"/>
  <c r="AI386" i="50"/>
  <c r="AK386" i="50" s="1"/>
  <c r="AI394" i="50"/>
  <c r="AK394" i="50" s="1"/>
  <c r="AI402" i="50"/>
  <c r="AK402" i="50" s="1"/>
  <c r="AI410" i="50"/>
  <c r="AK410" i="50" s="1"/>
  <c r="AI418" i="50"/>
  <c r="AK418" i="50" s="1"/>
  <c r="AI426" i="50"/>
  <c r="AK426" i="50" s="1"/>
  <c r="AI434" i="50"/>
  <c r="AK434" i="50" s="1"/>
  <c r="AI442" i="50"/>
  <c r="AK442" i="50" s="1"/>
  <c r="AI450" i="50"/>
  <c r="AK450" i="50" s="1"/>
  <c r="AI458" i="50"/>
  <c r="AK458" i="50" s="1"/>
  <c r="AI466" i="50"/>
  <c r="AK466" i="50" s="1"/>
  <c r="AI474" i="50"/>
  <c r="AK474" i="50" s="1"/>
  <c r="AI482" i="50"/>
  <c r="AK482" i="50" s="1"/>
  <c r="AI490" i="50"/>
  <c r="AK490" i="50" s="1"/>
  <c r="AI498" i="50"/>
  <c r="AK498" i="50" s="1"/>
  <c r="AI506" i="50"/>
  <c r="AK506" i="50" s="1"/>
  <c r="AI514" i="50"/>
  <c r="AK514" i="50" s="1"/>
  <c r="AI522" i="50"/>
  <c r="AK522" i="50" s="1"/>
  <c r="AI530" i="50"/>
  <c r="AK530" i="50" s="1"/>
  <c r="AI538" i="50"/>
  <c r="AK538" i="50" s="1"/>
  <c r="AI546" i="50"/>
  <c r="AK546" i="50" s="1"/>
  <c r="AI554" i="50"/>
  <c r="AK554" i="50" s="1"/>
  <c r="AI562" i="50"/>
  <c r="AK562" i="50" s="1"/>
  <c r="AI570" i="50"/>
  <c r="AK570" i="50" s="1"/>
  <c r="AI578" i="50"/>
  <c r="AK578" i="50" s="1"/>
  <c r="AI586" i="50"/>
  <c r="AK586" i="50" s="1"/>
  <c r="AI594" i="50"/>
  <c r="AK594" i="50" s="1"/>
  <c r="AI602" i="50"/>
  <c r="AK602" i="50" s="1"/>
  <c r="AI610" i="50"/>
  <c r="AK610" i="50" s="1"/>
  <c r="AI618" i="50"/>
  <c r="AK618" i="50" s="1"/>
  <c r="AI626" i="50"/>
  <c r="AK626" i="50" s="1"/>
  <c r="AI634" i="50"/>
  <c r="AK634" i="50" s="1"/>
  <c r="AL760" i="50"/>
  <c r="AL671" i="50"/>
  <c r="AL599" i="50"/>
  <c r="AL504" i="50"/>
  <c r="AL415" i="50"/>
  <c r="AL360" i="50"/>
  <c r="AL314" i="50"/>
  <c r="AL270" i="50"/>
  <c r="AL232" i="50"/>
  <c r="AL186" i="50"/>
  <c r="AL154" i="50"/>
  <c r="AL134" i="50"/>
  <c r="AL108" i="50"/>
  <c r="AL94" i="50"/>
  <c r="AL83" i="50"/>
  <c r="AL69" i="50"/>
  <c r="AL58" i="50"/>
  <c r="AL44" i="50"/>
  <c r="AL30" i="50"/>
  <c r="AL19" i="50"/>
  <c r="AL5" i="50"/>
  <c r="AI10" i="50"/>
  <c r="AK10" i="50" s="1"/>
  <c r="AI24" i="50"/>
  <c r="AK24" i="50" s="1"/>
  <c r="AI38" i="50"/>
  <c r="AK38" i="50" s="1"/>
  <c r="AI49" i="50"/>
  <c r="AK49" i="50" s="1"/>
  <c r="AI63" i="50"/>
  <c r="AK63" i="50" s="1"/>
  <c r="AI74" i="50"/>
  <c r="AK74" i="50" s="1"/>
  <c r="AI88" i="50"/>
  <c r="AK88" i="50" s="1"/>
  <c r="AI102" i="50"/>
  <c r="AK102" i="50" s="1"/>
  <c r="AI113" i="50"/>
  <c r="AK113" i="50" s="1"/>
  <c r="AI127" i="50"/>
  <c r="AK127" i="50" s="1"/>
  <c r="AI138" i="50"/>
  <c r="AK138" i="50" s="1"/>
  <c r="AI152" i="50"/>
  <c r="AK152" i="50" s="1"/>
  <c r="AI166" i="50"/>
  <c r="AK166" i="50" s="1"/>
  <c r="AI177" i="50"/>
  <c r="AK177" i="50" s="1"/>
  <c r="AI191" i="50"/>
  <c r="AK191" i="50" s="1"/>
  <c r="AI202" i="50"/>
  <c r="AK202" i="50" s="1"/>
  <c r="AI216" i="50"/>
  <c r="AK216" i="50" s="1"/>
  <c r="AI230" i="50"/>
  <c r="AK230" i="50" s="1"/>
  <c r="AI241" i="50"/>
  <c r="AK241" i="50" s="1"/>
  <c r="AI255" i="50"/>
  <c r="AK255" i="50" s="1"/>
  <c r="AI266" i="50"/>
  <c r="AK266" i="50" s="1"/>
  <c r="AI280" i="50"/>
  <c r="AK280" i="50" s="1"/>
  <c r="AI294" i="50"/>
  <c r="AK294" i="50" s="1"/>
  <c r="AI305" i="50"/>
  <c r="AK305" i="50" s="1"/>
  <c r="AI319" i="50"/>
  <c r="AK319" i="50" s="1"/>
  <c r="AI329" i="50"/>
  <c r="AK329" i="50" s="1"/>
  <c r="AI339" i="50"/>
  <c r="AK339" i="50" s="1"/>
  <c r="AI347" i="50"/>
  <c r="AK347" i="50" s="1"/>
  <c r="AI355" i="50"/>
  <c r="AK355" i="50" s="1"/>
  <c r="AI363" i="50"/>
  <c r="AK363" i="50" s="1"/>
  <c r="AI371" i="50"/>
  <c r="AK371" i="50" s="1"/>
  <c r="AI379" i="50"/>
  <c r="AK379" i="50" s="1"/>
  <c r="AI387" i="50"/>
  <c r="AK387" i="50" s="1"/>
  <c r="AI395" i="50"/>
  <c r="AK395" i="50" s="1"/>
  <c r="AI403" i="50"/>
  <c r="AK403" i="50" s="1"/>
  <c r="AI411" i="50"/>
  <c r="AK411" i="50" s="1"/>
  <c r="AI419" i="50"/>
  <c r="AK419" i="50" s="1"/>
  <c r="AI427" i="50"/>
  <c r="AK427" i="50" s="1"/>
  <c r="AI435" i="50"/>
  <c r="AK435" i="50" s="1"/>
  <c r="AI443" i="50"/>
  <c r="AK443" i="50" s="1"/>
  <c r="AI451" i="50"/>
  <c r="AK451" i="50" s="1"/>
  <c r="AI459" i="50"/>
  <c r="AK459" i="50" s="1"/>
  <c r="AI467" i="50"/>
  <c r="AK467" i="50" s="1"/>
  <c r="AI475" i="50"/>
  <c r="AK475" i="50" s="1"/>
  <c r="AI483" i="50"/>
  <c r="AK483" i="50" s="1"/>
  <c r="AI491" i="50"/>
  <c r="AK491" i="50" s="1"/>
  <c r="AI499" i="50"/>
  <c r="AK499" i="50" s="1"/>
  <c r="AI507" i="50"/>
  <c r="AK507" i="50" s="1"/>
  <c r="AI515" i="50"/>
  <c r="AK515" i="50" s="1"/>
  <c r="AI523" i="50"/>
  <c r="AK523" i="50" s="1"/>
  <c r="AI531" i="50"/>
  <c r="AK531" i="50" s="1"/>
  <c r="AI539" i="50"/>
  <c r="AK539" i="50" s="1"/>
  <c r="AI547" i="50"/>
  <c r="AK547" i="50" s="1"/>
  <c r="AI555" i="50"/>
  <c r="AK555" i="50" s="1"/>
  <c r="AI563" i="50"/>
  <c r="AK563" i="50" s="1"/>
  <c r="AI571" i="50"/>
  <c r="AK571" i="50" s="1"/>
  <c r="AI579" i="50"/>
  <c r="AK579" i="50" s="1"/>
  <c r="AI587" i="50"/>
  <c r="AK587" i="50" s="1"/>
  <c r="AL759" i="50"/>
  <c r="AL664" i="50"/>
  <c r="AL575" i="50"/>
  <c r="AL503" i="50"/>
  <c r="AL408" i="50"/>
  <c r="AL350" i="50"/>
  <c r="AL312" i="50"/>
  <c r="AL266" i="50"/>
  <c r="AL222" i="50"/>
  <c r="AL184" i="50"/>
  <c r="AL152" i="50"/>
  <c r="AL126" i="50"/>
  <c r="AL107" i="50"/>
  <c r="AL93" i="50"/>
  <c r="AL82" i="50"/>
  <c r="AL68" i="50"/>
  <c r="AL54" i="50"/>
  <c r="AL43" i="50"/>
  <c r="AL29" i="50"/>
  <c r="AL18" i="50"/>
  <c r="AL4" i="50"/>
  <c r="AI14" i="50"/>
  <c r="AK14" i="50" s="1"/>
  <c r="AI25" i="50"/>
  <c r="AK25" i="50" s="1"/>
  <c r="AI39" i="50"/>
  <c r="AK39" i="50" s="1"/>
  <c r="AI50" i="50"/>
  <c r="AK50" i="50" s="1"/>
  <c r="AI64" i="50"/>
  <c r="AK64" i="50" s="1"/>
  <c r="AI78" i="50"/>
  <c r="AK78" i="50" s="1"/>
  <c r="AI89" i="50"/>
  <c r="AK89" i="50" s="1"/>
  <c r="AI103" i="50"/>
  <c r="AK103" i="50" s="1"/>
  <c r="AI114" i="50"/>
  <c r="AK114" i="50" s="1"/>
  <c r="AI128" i="50"/>
  <c r="AK128" i="50" s="1"/>
  <c r="AI142" i="50"/>
  <c r="AK142" i="50" s="1"/>
  <c r="AI153" i="50"/>
  <c r="AK153" i="50" s="1"/>
  <c r="AI167" i="50"/>
  <c r="AK167" i="50" s="1"/>
  <c r="AI178" i="50"/>
  <c r="AK178" i="50" s="1"/>
  <c r="AI192" i="50"/>
  <c r="AK192" i="50" s="1"/>
  <c r="AI206" i="50"/>
  <c r="AK206" i="50" s="1"/>
  <c r="AI217" i="50"/>
  <c r="AK217" i="50" s="1"/>
  <c r="AI231" i="50"/>
  <c r="AK231" i="50" s="1"/>
  <c r="AI242" i="50"/>
  <c r="AK242" i="50" s="1"/>
  <c r="AI256" i="50"/>
  <c r="AK256" i="50" s="1"/>
  <c r="AI270" i="50"/>
  <c r="AK270" i="50" s="1"/>
  <c r="AI281" i="50"/>
  <c r="AK281" i="50" s="1"/>
  <c r="AI295" i="50"/>
  <c r="AK295" i="50" s="1"/>
  <c r="AI306" i="50"/>
  <c r="AK306" i="50" s="1"/>
  <c r="AI320" i="50"/>
  <c r="AK320" i="50" s="1"/>
  <c r="AI330" i="50"/>
  <c r="AK330" i="50" s="1"/>
  <c r="AI340" i="50"/>
  <c r="AK340" i="50" s="1"/>
  <c r="AI348" i="50"/>
  <c r="AK348" i="50" s="1"/>
  <c r="AI356" i="50"/>
  <c r="AK356" i="50" s="1"/>
  <c r="AI364" i="50"/>
  <c r="AK364" i="50" s="1"/>
  <c r="AI372" i="50"/>
  <c r="AK372" i="50" s="1"/>
  <c r="AI380" i="50"/>
  <c r="AK380" i="50" s="1"/>
  <c r="AI388" i="50"/>
  <c r="AK388" i="50" s="1"/>
  <c r="AI396" i="50"/>
  <c r="AK396" i="50" s="1"/>
  <c r="AI404" i="50"/>
  <c r="AK404" i="50" s="1"/>
  <c r="AI412" i="50"/>
  <c r="AK412" i="50" s="1"/>
  <c r="AI420" i="50"/>
  <c r="AK420" i="50" s="1"/>
  <c r="AI428" i="50"/>
  <c r="AK428" i="50" s="1"/>
  <c r="AI436" i="50"/>
  <c r="AK436" i="50" s="1"/>
  <c r="AI444" i="50"/>
  <c r="AK444" i="50" s="1"/>
  <c r="AI452" i="50"/>
  <c r="AK452" i="50" s="1"/>
  <c r="AI460" i="50"/>
  <c r="AK460" i="50" s="1"/>
  <c r="AI468" i="50"/>
  <c r="AK468" i="50" s="1"/>
  <c r="AI476" i="50"/>
  <c r="AK476" i="50" s="1"/>
  <c r="AI484" i="50"/>
  <c r="AK484" i="50" s="1"/>
  <c r="AI492" i="50"/>
  <c r="AK492" i="50" s="1"/>
  <c r="AI500" i="50"/>
  <c r="AK500" i="50" s="1"/>
  <c r="AI508" i="50"/>
  <c r="AK508" i="50" s="1"/>
  <c r="AI516" i="50"/>
  <c r="AK516" i="50" s="1"/>
  <c r="AI524" i="50"/>
  <c r="AK524" i="50" s="1"/>
  <c r="AI532" i="50"/>
  <c r="AK532" i="50" s="1"/>
  <c r="AI540" i="50"/>
  <c r="AK540" i="50" s="1"/>
  <c r="AI548" i="50"/>
  <c r="AK548" i="50" s="1"/>
  <c r="AI556" i="50"/>
  <c r="AK556" i="50" s="1"/>
  <c r="AI564" i="50"/>
  <c r="AK564" i="50" s="1"/>
  <c r="AI572" i="50"/>
  <c r="AK572" i="50" s="1"/>
  <c r="AI580" i="50"/>
  <c r="AK580" i="50" s="1"/>
  <c r="AI588" i="50"/>
  <c r="AK588" i="50" s="1"/>
  <c r="AI596" i="50"/>
  <c r="AK596" i="50" s="1"/>
  <c r="AI604" i="50"/>
  <c r="AK604" i="50" s="1"/>
  <c r="AI612" i="50"/>
  <c r="AK612" i="50" s="1"/>
  <c r="AI620" i="50"/>
  <c r="AK620" i="50" s="1"/>
  <c r="AI628" i="50"/>
  <c r="AK628" i="50" s="1"/>
  <c r="AI636" i="50"/>
  <c r="AK636" i="50" s="1"/>
  <c r="AI644" i="50"/>
  <c r="AK644" i="50" s="1"/>
  <c r="AI652" i="50"/>
  <c r="AK652" i="50" s="1"/>
  <c r="AL735" i="50"/>
  <c r="AL663" i="50"/>
  <c r="AL568" i="50"/>
  <c r="AL479" i="50"/>
  <c r="AL407" i="50"/>
  <c r="AL346" i="50"/>
  <c r="AL302" i="50"/>
  <c r="AL264" i="50"/>
  <c r="AL218" i="50"/>
  <c r="AL174" i="50"/>
  <c r="AL151" i="50"/>
  <c r="AL122" i="50"/>
  <c r="AL106" i="50"/>
  <c r="AL92" i="50"/>
  <c r="AL78" i="50"/>
  <c r="AL67" i="50"/>
  <c r="AL53" i="50"/>
  <c r="AL42" i="50"/>
  <c r="AL28" i="50"/>
  <c r="AL14" i="50"/>
  <c r="AL3" i="50"/>
  <c r="AI15" i="50"/>
  <c r="AK15" i="50" s="1"/>
  <c r="AI26" i="50"/>
  <c r="AK26" i="50" s="1"/>
  <c r="AI40" i="50"/>
  <c r="AK40" i="50" s="1"/>
  <c r="AI54" i="50"/>
  <c r="AK54" i="50" s="1"/>
  <c r="AI65" i="50"/>
  <c r="AK65" i="50" s="1"/>
  <c r="AI79" i="50"/>
  <c r="AK79" i="50" s="1"/>
  <c r="AI90" i="50"/>
  <c r="AK90" i="50" s="1"/>
  <c r="AI104" i="50"/>
  <c r="AK104" i="50" s="1"/>
  <c r="AI118" i="50"/>
  <c r="AK118" i="50" s="1"/>
  <c r="AI129" i="50"/>
  <c r="AK129" i="50" s="1"/>
  <c r="AI143" i="50"/>
  <c r="AK143" i="50" s="1"/>
  <c r="AI154" i="50"/>
  <c r="AK154" i="50" s="1"/>
  <c r="AI168" i="50"/>
  <c r="AK168" i="50" s="1"/>
  <c r="AI182" i="50"/>
  <c r="AK182" i="50" s="1"/>
  <c r="AI193" i="50"/>
  <c r="AK193" i="50" s="1"/>
  <c r="AI207" i="50"/>
  <c r="AK207" i="50" s="1"/>
  <c r="AI218" i="50"/>
  <c r="AK218" i="50" s="1"/>
  <c r="AI232" i="50"/>
  <c r="AK232" i="50" s="1"/>
  <c r="AI246" i="50"/>
  <c r="AK246" i="50" s="1"/>
  <c r="AI257" i="50"/>
  <c r="AK257" i="50" s="1"/>
  <c r="AI271" i="50"/>
  <c r="AK271" i="50" s="1"/>
  <c r="AI282" i="50"/>
  <c r="AK282" i="50" s="1"/>
  <c r="AI296" i="50"/>
  <c r="AK296" i="50" s="1"/>
  <c r="AI310" i="50"/>
  <c r="AK310" i="50" s="1"/>
  <c r="AI321" i="50"/>
  <c r="AK321" i="50" s="1"/>
  <c r="AI331" i="50"/>
  <c r="AK331" i="50" s="1"/>
  <c r="AI341" i="50"/>
  <c r="AK341" i="50" s="1"/>
  <c r="AI349" i="50"/>
  <c r="AK349" i="50" s="1"/>
  <c r="AI357" i="50"/>
  <c r="AK357" i="50" s="1"/>
  <c r="AI365" i="50"/>
  <c r="AK365" i="50" s="1"/>
  <c r="AI373" i="50"/>
  <c r="AK373" i="50" s="1"/>
  <c r="AI381" i="50"/>
  <c r="AK381" i="50" s="1"/>
  <c r="AI389" i="50"/>
  <c r="AK389" i="50" s="1"/>
  <c r="AI397" i="50"/>
  <c r="AK397" i="50" s="1"/>
  <c r="AI405" i="50"/>
  <c r="AK405" i="50" s="1"/>
  <c r="AI413" i="50"/>
  <c r="AK413" i="50" s="1"/>
  <c r="AI421" i="50"/>
  <c r="AK421" i="50" s="1"/>
  <c r="AI429" i="50"/>
  <c r="AK429" i="50" s="1"/>
  <c r="AI437" i="50"/>
  <c r="AK437" i="50" s="1"/>
  <c r="AI445" i="50"/>
  <c r="AK445" i="50" s="1"/>
  <c r="AI453" i="50"/>
  <c r="AK453" i="50" s="1"/>
  <c r="AI461" i="50"/>
  <c r="AK461" i="50" s="1"/>
  <c r="AI469" i="50"/>
  <c r="AK469" i="50" s="1"/>
  <c r="AI477" i="50"/>
  <c r="AK477" i="50" s="1"/>
  <c r="AI485" i="50"/>
  <c r="AK485" i="50" s="1"/>
  <c r="AI493" i="50"/>
  <c r="AK493" i="50" s="1"/>
  <c r="AI501" i="50"/>
  <c r="AK501" i="50" s="1"/>
  <c r="AI509" i="50"/>
  <c r="AK509" i="50" s="1"/>
  <c r="AI517" i="50"/>
  <c r="AK517" i="50" s="1"/>
  <c r="AI525" i="50"/>
  <c r="AK525" i="50" s="1"/>
  <c r="AI533" i="50"/>
  <c r="AK533" i="50" s="1"/>
  <c r="AI541" i="50"/>
  <c r="AK541" i="50" s="1"/>
  <c r="AI549" i="50"/>
  <c r="AK549" i="50" s="1"/>
  <c r="AI557" i="50"/>
  <c r="AK557" i="50" s="1"/>
  <c r="AI565" i="50"/>
  <c r="AK565" i="50" s="1"/>
  <c r="AI573" i="50"/>
  <c r="AK573" i="50" s="1"/>
  <c r="AI581" i="50"/>
  <c r="AK581" i="50" s="1"/>
  <c r="AI589" i="50"/>
  <c r="AK589" i="50" s="1"/>
  <c r="AI597" i="50"/>
  <c r="AK597" i="50" s="1"/>
  <c r="AL728" i="50"/>
  <c r="AL639" i="50"/>
  <c r="AL567" i="50"/>
  <c r="AL472" i="50"/>
  <c r="AL383" i="50"/>
  <c r="AL344" i="50"/>
  <c r="AL298" i="50"/>
  <c r="AL254" i="50"/>
  <c r="AL216" i="50"/>
  <c r="AL170" i="50"/>
  <c r="AL150" i="50"/>
  <c r="AL120" i="50"/>
  <c r="AL102" i="50"/>
  <c r="AL91" i="50"/>
  <c r="AL77" i="50"/>
  <c r="AL66" i="50"/>
  <c r="AL52" i="50"/>
  <c r="AL38" i="50"/>
  <c r="AL27" i="50"/>
  <c r="AL13" i="50"/>
  <c r="AI16" i="50"/>
  <c r="AK16" i="50" s="1"/>
  <c r="AI30" i="50"/>
  <c r="AK30" i="50" s="1"/>
  <c r="AI41" i="50"/>
  <c r="AK41" i="50" s="1"/>
  <c r="AI55" i="50"/>
  <c r="AK55" i="50" s="1"/>
  <c r="AI66" i="50"/>
  <c r="AK66" i="50" s="1"/>
  <c r="AI80" i="50"/>
  <c r="AK80" i="50" s="1"/>
  <c r="AI94" i="50"/>
  <c r="AK94" i="50" s="1"/>
  <c r="AI105" i="50"/>
  <c r="AK105" i="50" s="1"/>
  <c r="AI119" i="50"/>
  <c r="AK119" i="50" s="1"/>
  <c r="AI130" i="50"/>
  <c r="AK130" i="50" s="1"/>
  <c r="AI144" i="50"/>
  <c r="AK144" i="50" s="1"/>
  <c r="AI158" i="50"/>
  <c r="AK158" i="50" s="1"/>
  <c r="AI169" i="50"/>
  <c r="AK169" i="50" s="1"/>
  <c r="AI183" i="50"/>
  <c r="AK183" i="50" s="1"/>
  <c r="AI194" i="50"/>
  <c r="AK194" i="50" s="1"/>
  <c r="AI208" i="50"/>
  <c r="AK208" i="50" s="1"/>
  <c r="AI222" i="50"/>
  <c r="AK222" i="50" s="1"/>
  <c r="AI233" i="50"/>
  <c r="AK233" i="50" s="1"/>
  <c r="AI247" i="50"/>
  <c r="AK247" i="50" s="1"/>
  <c r="AI258" i="50"/>
  <c r="AK258" i="50" s="1"/>
  <c r="AI272" i="50"/>
  <c r="AK272" i="50" s="1"/>
  <c r="AI286" i="50"/>
  <c r="AK286" i="50" s="1"/>
  <c r="AI297" i="50"/>
  <c r="AK297" i="50" s="1"/>
  <c r="AI311" i="50"/>
  <c r="AK311" i="50" s="1"/>
  <c r="AI322" i="50"/>
  <c r="AK322" i="50" s="1"/>
  <c r="AI334" i="50"/>
  <c r="AK334" i="50" s="1"/>
  <c r="AI342" i="50"/>
  <c r="AK342" i="50" s="1"/>
  <c r="AI350" i="50"/>
  <c r="AK350" i="50" s="1"/>
  <c r="AI358" i="50"/>
  <c r="AK358" i="50" s="1"/>
  <c r="AI366" i="50"/>
  <c r="AK366" i="50" s="1"/>
  <c r="AI374" i="50"/>
  <c r="AK374" i="50" s="1"/>
  <c r="AI382" i="50"/>
  <c r="AK382" i="50" s="1"/>
  <c r="AI390" i="50"/>
  <c r="AK390" i="50" s="1"/>
  <c r="AI398" i="50"/>
  <c r="AK398" i="50" s="1"/>
  <c r="AI406" i="50"/>
  <c r="AK406" i="50" s="1"/>
  <c r="AI414" i="50"/>
  <c r="AK414" i="50" s="1"/>
  <c r="AI422" i="50"/>
  <c r="AK422" i="50" s="1"/>
  <c r="AI430" i="50"/>
  <c r="AK430" i="50" s="1"/>
  <c r="AI438" i="50"/>
  <c r="AK438" i="50" s="1"/>
  <c r="AI446" i="50"/>
  <c r="AK446" i="50" s="1"/>
  <c r="AI454" i="50"/>
  <c r="AK454" i="50" s="1"/>
  <c r="AI462" i="50"/>
  <c r="AK462" i="50" s="1"/>
  <c r="AI470" i="50"/>
  <c r="AK470" i="50" s="1"/>
  <c r="AI478" i="50"/>
  <c r="AK478" i="50" s="1"/>
  <c r="AI486" i="50"/>
  <c r="AK486" i="50" s="1"/>
  <c r="AI494" i="50"/>
  <c r="AK494" i="50" s="1"/>
  <c r="AI502" i="50"/>
  <c r="AK502" i="50" s="1"/>
  <c r="AI510" i="50"/>
  <c r="AK510" i="50" s="1"/>
  <c r="AI518" i="50"/>
  <c r="AK518" i="50" s="1"/>
  <c r="AI526" i="50"/>
  <c r="AK526" i="50" s="1"/>
  <c r="AI534" i="50"/>
  <c r="AK534" i="50" s="1"/>
  <c r="AI542" i="50"/>
  <c r="AK542" i="50" s="1"/>
  <c r="AI550" i="50"/>
  <c r="AK550" i="50" s="1"/>
  <c r="AI558" i="50"/>
  <c r="AK558" i="50" s="1"/>
  <c r="AI788" i="50"/>
  <c r="AK788" i="50" s="1"/>
  <c r="AI780" i="50"/>
  <c r="AK780" i="50" s="1"/>
  <c r="AI772" i="50"/>
  <c r="AK772" i="50" s="1"/>
  <c r="AI764" i="50"/>
  <c r="AK764" i="50" s="1"/>
  <c r="AI756" i="50"/>
  <c r="AK756" i="50" s="1"/>
  <c r="AI748" i="50"/>
  <c r="AK748" i="50" s="1"/>
  <c r="AI740" i="50"/>
  <c r="AK740" i="50" s="1"/>
  <c r="AI732" i="50"/>
  <c r="AK732" i="50" s="1"/>
  <c r="AI724" i="50"/>
  <c r="AK724" i="50" s="1"/>
  <c r="AI716" i="50"/>
  <c r="AK716" i="50" s="1"/>
  <c r="AI708" i="50"/>
  <c r="AK708" i="50" s="1"/>
  <c r="AI700" i="50"/>
  <c r="AK700" i="50" s="1"/>
  <c r="AI692" i="50"/>
  <c r="AK692" i="50" s="1"/>
  <c r="AI684" i="50"/>
  <c r="AK684" i="50" s="1"/>
  <c r="AI676" i="50"/>
  <c r="AK676" i="50" s="1"/>
  <c r="AI668" i="50"/>
  <c r="AK668" i="50" s="1"/>
  <c r="AI660" i="50"/>
  <c r="AK660" i="50" s="1"/>
  <c r="AI651" i="50"/>
  <c r="AK651" i="50" s="1"/>
  <c r="AI642" i="50"/>
  <c r="AK642" i="50" s="1"/>
  <c r="AI632" i="50"/>
  <c r="AK632" i="50" s="1"/>
  <c r="AI622" i="50"/>
  <c r="AK622" i="50" s="1"/>
  <c r="AI611" i="50"/>
  <c r="AK611" i="50" s="1"/>
  <c r="AI600" i="50"/>
  <c r="AK600" i="50" s="1"/>
  <c r="AI585" i="50"/>
  <c r="AK585" i="50" s="1"/>
  <c r="AI569" i="50"/>
  <c r="AK569" i="50" s="1"/>
  <c r="AI552" i="50"/>
  <c r="AK552" i="50" s="1"/>
  <c r="AI529" i="50"/>
  <c r="AK529" i="50" s="1"/>
  <c r="AI511" i="50"/>
  <c r="AK511" i="50" s="1"/>
  <c r="AI488" i="50"/>
  <c r="AK488" i="50" s="1"/>
  <c r="AI465" i="50"/>
  <c r="AK465" i="50" s="1"/>
  <c r="AI447" i="50"/>
  <c r="AK447" i="50" s="1"/>
  <c r="AI424" i="50"/>
  <c r="AK424" i="50" s="1"/>
  <c r="AI401" i="50"/>
  <c r="AK401" i="50" s="1"/>
  <c r="AI383" i="50"/>
  <c r="AK383" i="50" s="1"/>
  <c r="AI360" i="50"/>
  <c r="AK360" i="50" s="1"/>
  <c r="AI337" i="50"/>
  <c r="AK337" i="50" s="1"/>
  <c r="AI312" i="50"/>
  <c r="AK312" i="50" s="1"/>
  <c r="AI274" i="50"/>
  <c r="AK274" i="50" s="1"/>
  <c r="AI239" i="50"/>
  <c r="AK239" i="50" s="1"/>
  <c r="AI209" i="50"/>
  <c r="AK209" i="50" s="1"/>
  <c r="AI174" i="50"/>
  <c r="AK174" i="50" s="1"/>
  <c r="AI136" i="50"/>
  <c r="AK136" i="50" s="1"/>
  <c r="AI106" i="50"/>
  <c r="AK106" i="50" s="1"/>
  <c r="AI71" i="50"/>
  <c r="AK71" i="50" s="1"/>
  <c r="AI33" i="50"/>
  <c r="AK33" i="50" s="1"/>
  <c r="AI6" i="50"/>
  <c r="AK6" i="50" s="1"/>
  <c r="AL36" i="50"/>
  <c r="AL74" i="50"/>
  <c r="AL101" i="50"/>
  <c r="AL167" i="50"/>
  <c r="AL282" i="50"/>
  <c r="AL378" i="50"/>
  <c r="AL631" i="50"/>
  <c r="AI787" i="50"/>
  <c r="AK787" i="50" s="1"/>
  <c r="AI779" i="50"/>
  <c r="AK779" i="50" s="1"/>
  <c r="AI771" i="50"/>
  <c r="AK771" i="50" s="1"/>
  <c r="AI763" i="50"/>
  <c r="AK763" i="50" s="1"/>
  <c r="AI755" i="50"/>
  <c r="AK755" i="50" s="1"/>
  <c r="AI747" i="50"/>
  <c r="AK747" i="50" s="1"/>
  <c r="AI739" i="50"/>
  <c r="AK739" i="50" s="1"/>
  <c r="AI731" i="50"/>
  <c r="AK731" i="50" s="1"/>
  <c r="AI723" i="50"/>
  <c r="AK723" i="50" s="1"/>
  <c r="AI715" i="50"/>
  <c r="AK715" i="50" s="1"/>
  <c r="AI707" i="50"/>
  <c r="AK707" i="50" s="1"/>
  <c r="AI699" i="50"/>
  <c r="AK699" i="50" s="1"/>
  <c r="AI691" i="50"/>
  <c r="AK691" i="50" s="1"/>
  <c r="AI683" i="50"/>
  <c r="AK683" i="50" s="1"/>
  <c r="AI675" i="50"/>
  <c r="AK675" i="50" s="1"/>
  <c r="AI667" i="50"/>
  <c r="AK667" i="50" s="1"/>
  <c r="AI659" i="50"/>
  <c r="AK659" i="50" s="1"/>
  <c r="AI650" i="50"/>
  <c r="AK650" i="50" s="1"/>
  <c r="AI641" i="50"/>
  <c r="AK641" i="50" s="1"/>
  <c r="AI631" i="50"/>
  <c r="AK631" i="50" s="1"/>
  <c r="AI621" i="50"/>
  <c r="AK621" i="50" s="1"/>
  <c r="AI609" i="50"/>
  <c r="AK609" i="50" s="1"/>
  <c r="AI599" i="50"/>
  <c r="AK599" i="50" s="1"/>
  <c r="AI584" i="50"/>
  <c r="AK584" i="50" s="1"/>
  <c r="AI568" i="50"/>
  <c r="AK568" i="50" s="1"/>
  <c r="AI551" i="50"/>
  <c r="AK551" i="50" s="1"/>
  <c r="AI528" i="50"/>
  <c r="AK528" i="50" s="1"/>
  <c r="AI505" i="50"/>
  <c r="AK505" i="50" s="1"/>
  <c r="AI487" i="50"/>
  <c r="AK487" i="50" s="1"/>
  <c r="AI464" i="50"/>
  <c r="AK464" i="50" s="1"/>
  <c r="AI441" i="50"/>
  <c r="AK441" i="50" s="1"/>
  <c r="AI423" i="50"/>
  <c r="AK423" i="50" s="1"/>
  <c r="AI400" i="50"/>
  <c r="AK400" i="50" s="1"/>
  <c r="AI377" i="50"/>
  <c r="AK377" i="50" s="1"/>
  <c r="AI359" i="50"/>
  <c r="AK359" i="50" s="1"/>
  <c r="AI336" i="50"/>
  <c r="AK336" i="50" s="1"/>
  <c r="AI303" i="50"/>
  <c r="AK303" i="50" s="1"/>
  <c r="AI273" i="50"/>
  <c r="AK273" i="50" s="1"/>
  <c r="AI238" i="50"/>
  <c r="AK238" i="50" s="1"/>
  <c r="AI200" i="50"/>
  <c r="AK200" i="50" s="1"/>
  <c r="AI170" i="50"/>
  <c r="AK170" i="50" s="1"/>
  <c r="AI135" i="50"/>
  <c r="AK135" i="50" s="1"/>
  <c r="AI97" i="50"/>
  <c r="AK97" i="50" s="1"/>
  <c r="AI70" i="50"/>
  <c r="AK70" i="50" s="1"/>
  <c r="AI32" i="50"/>
  <c r="AK32" i="50" s="1"/>
  <c r="AL10" i="50"/>
  <c r="AL37" i="50"/>
  <c r="AL75" i="50"/>
  <c r="AL110" i="50"/>
  <c r="AL168" i="50"/>
  <c r="AL286" i="50"/>
  <c r="AL440" i="50"/>
  <c r="AL632" i="50"/>
  <c r="AI786" i="50"/>
  <c r="AK786" i="50" s="1"/>
  <c r="AI778" i="50"/>
  <c r="AK778" i="50" s="1"/>
  <c r="AI770" i="50"/>
  <c r="AK770" i="50" s="1"/>
  <c r="AI762" i="50"/>
  <c r="AK762" i="50" s="1"/>
  <c r="AI754" i="50"/>
  <c r="AK754" i="50" s="1"/>
  <c r="AI746" i="50"/>
  <c r="AK746" i="50" s="1"/>
  <c r="AI738" i="50"/>
  <c r="AK738" i="50" s="1"/>
  <c r="AI730" i="50"/>
  <c r="AK730" i="50" s="1"/>
  <c r="AI722" i="50"/>
  <c r="AK722" i="50" s="1"/>
  <c r="AI714" i="50"/>
  <c r="AK714" i="50" s="1"/>
  <c r="AI706" i="50"/>
  <c r="AK706" i="50" s="1"/>
  <c r="AI698" i="50"/>
  <c r="AK698" i="50" s="1"/>
  <c r="AI690" i="50"/>
  <c r="AK690" i="50" s="1"/>
  <c r="AI682" i="50"/>
  <c r="AK682" i="50" s="1"/>
  <c r="AI674" i="50"/>
  <c r="AK674" i="50" s="1"/>
  <c r="AI666" i="50"/>
  <c r="AK666" i="50" s="1"/>
  <c r="AI658" i="50"/>
  <c r="AK658" i="50" s="1"/>
  <c r="AI649" i="50"/>
  <c r="AK649" i="50" s="1"/>
  <c r="AI640" i="50"/>
  <c r="AK640" i="50" s="1"/>
  <c r="AI630" i="50"/>
  <c r="AK630" i="50" s="1"/>
  <c r="AI619" i="50"/>
  <c r="AK619" i="50" s="1"/>
  <c r="AI608" i="50"/>
  <c r="AK608" i="50" s="1"/>
  <c r="AI598" i="50"/>
  <c r="AK598" i="50" s="1"/>
  <c r="AI583" i="50"/>
  <c r="AK583" i="50" s="1"/>
  <c r="AI567" i="50"/>
  <c r="AK567" i="50" s="1"/>
  <c r="AI545" i="50"/>
  <c r="AK545" i="50" s="1"/>
  <c r="AI527" i="50"/>
  <c r="AK527" i="50" s="1"/>
  <c r="AI504" i="50"/>
  <c r="AK504" i="50" s="1"/>
  <c r="AI481" i="50"/>
  <c r="AK481" i="50" s="1"/>
  <c r="AI463" i="50"/>
  <c r="AK463" i="50" s="1"/>
  <c r="AI440" i="50"/>
  <c r="AK440" i="50" s="1"/>
  <c r="AI417" i="50"/>
  <c r="AK417" i="50" s="1"/>
  <c r="AI399" i="50"/>
  <c r="AK399" i="50" s="1"/>
  <c r="AI376" i="50"/>
  <c r="AK376" i="50" s="1"/>
  <c r="AI353" i="50"/>
  <c r="AK353" i="50" s="1"/>
  <c r="AI335" i="50"/>
  <c r="AK335" i="50" s="1"/>
  <c r="AI302" i="50"/>
  <c r="AK302" i="50" s="1"/>
  <c r="AI264" i="50"/>
  <c r="AK264" i="50" s="1"/>
  <c r="AI234" i="50"/>
  <c r="AK234" i="50" s="1"/>
  <c r="AI199" i="50"/>
  <c r="AK199" i="50" s="1"/>
  <c r="AI161" i="50"/>
  <c r="AK161" i="50" s="1"/>
  <c r="AI134" i="50"/>
  <c r="AK134" i="50" s="1"/>
  <c r="AI96" i="50"/>
  <c r="AK96" i="50" s="1"/>
  <c r="AI58" i="50"/>
  <c r="AK58" i="50" s="1"/>
  <c r="AI31" i="50"/>
  <c r="AK31" i="50" s="1"/>
  <c r="AL11" i="50"/>
  <c r="AL46" i="50"/>
  <c r="AL76" i="50"/>
  <c r="AL118" i="50"/>
  <c r="AL200" i="50"/>
  <c r="AL296" i="50"/>
  <c r="AL447" i="50"/>
  <c r="AL696" i="50"/>
  <c r="AI789" i="50"/>
  <c r="AK789" i="50" s="1"/>
  <c r="AI781" i="50"/>
  <c r="AK781" i="50" s="1"/>
  <c r="AI773" i="50"/>
  <c r="AK773" i="50" s="1"/>
  <c r="AI765" i="50"/>
  <c r="AK765" i="50" s="1"/>
  <c r="AI757" i="50"/>
  <c r="AK757" i="50" s="1"/>
  <c r="AI749" i="50"/>
  <c r="AK749" i="50" s="1"/>
  <c r="AI741" i="50"/>
  <c r="AK741" i="50" s="1"/>
  <c r="AI733" i="50"/>
  <c r="AK733" i="50" s="1"/>
  <c r="AI725" i="50"/>
  <c r="AK725" i="50" s="1"/>
  <c r="AI717" i="50"/>
  <c r="AK717" i="50" s="1"/>
  <c r="AI709" i="50"/>
  <c r="AK709" i="50" s="1"/>
  <c r="AI701" i="50"/>
  <c r="AK701" i="50" s="1"/>
  <c r="AI693" i="50"/>
  <c r="AK693" i="50" s="1"/>
  <c r="AI685" i="50"/>
  <c r="AK685" i="50" s="1"/>
  <c r="AI677" i="50"/>
  <c r="AK677" i="50" s="1"/>
  <c r="AI669" i="50"/>
  <c r="AK669" i="50" s="1"/>
  <c r="AI661" i="50"/>
  <c r="AK661" i="50" s="1"/>
  <c r="AI653" i="50"/>
  <c r="AK653" i="50" s="1"/>
  <c r="AI643" i="50"/>
  <c r="AK643" i="50" s="1"/>
  <c r="AI633" i="50"/>
  <c r="AK633" i="50" s="1"/>
  <c r="AI623" i="50"/>
  <c r="AK623" i="50" s="1"/>
  <c r="AI613" i="50"/>
  <c r="AK613" i="50" s="1"/>
  <c r="AI601" i="50"/>
  <c r="AK601" i="50" s="1"/>
  <c r="AI590" i="50"/>
  <c r="AK590" i="50" s="1"/>
  <c r="AI574" i="50"/>
  <c r="AK574" i="50" s="1"/>
  <c r="AI553" i="50"/>
  <c r="AK553" i="50" s="1"/>
  <c r="AI535" i="50"/>
  <c r="AK535" i="50" s="1"/>
  <c r="AI512" i="50"/>
  <c r="AK512" i="50" s="1"/>
  <c r="AI489" i="50"/>
  <c r="AK489" i="50" s="1"/>
  <c r="AI471" i="50"/>
  <c r="AK471" i="50" s="1"/>
  <c r="AI448" i="50"/>
  <c r="AK448" i="50" s="1"/>
  <c r="AI425" i="50"/>
  <c r="AK425" i="50" s="1"/>
  <c r="AI407" i="50"/>
  <c r="AK407" i="50" s="1"/>
  <c r="AI384" i="50"/>
  <c r="AK384" i="50" s="1"/>
  <c r="AI361" i="50"/>
  <c r="AK361" i="50" s="1"/>
  <c r="AI343" i="50"/>
  <c r="AK343" i="50" s="1"/>
  <c r="AI313" i="50"/>
  <c r="AK313" i="50" s="1"/>
  <c r="AI278" i="50"/>
  <c r="AK278" i="50" s="1"/>
  <c r="AI248" i="50"/>
  <c r="AK248" i="50" s="1"/>
  <c r="AI210" i="50"/>
  <c r="AK210" i="50" s="1"/>
  <c r="AL166" i="50"/>
  <c r="AL250" i="50"/>
  <c r="AL376" i="50"/>
  <c r="AL607" i="50"/>
  <c r="AI785" i="50"/>
  <c r="AK785" i="50" s="1"/>
  <c r="AI777" i="50"/>
  <c r="AK777" i="50" s="1"/>
  <c r="AI769" i="50"/>
  <c r="AK769" i="50" s="1"/>
  <c r="AI761" i="50"/>
  <c r="AK761" i="50" s="1"/>
  <c r="AI753" i="50"/>
  <c r="AK753" i="50" s="1"/>
  <c r="AI745" i="50"/>
  <c r="AK745" i="50" s="1"/>
  <c r="AI737" i="50"/>
  <c r="AK737" i="50" s="1"/>
  <c r="AI729" i="50"/>
  <c r="AK729" i="50" s="1"/>
  <c r="AI721" i="50"/>
  <c r="AK721" i="50" s="1"/>
  <c r="AI713" i="50"/>
  <c r="AK713" i="50" s="1"/>
  <c r="AI705" i="50"/>
  <c r="AK705" i="50" s="1"/>
  <c r="AI697" i="50"/>
  <c r="AK697" i="50" s="1"/>
  <c r="AI689" i="50"/>
  <c r="AK689" i="50" s="1"/>
  <c r="AI681" i="50"/>
  <c r="AK681" i="50" s="1"/>
  <c r="AI673" i="50"/>
  <c r="AK673" i="50" s="1"/>
  <c r="AI665" i="50"/>
  <c r="AK665" i="50" s="1"/>
  <c r="AI657" i="50"/>
  <c r="AK657" i="50" s="1"/>
  <c r="AI648" i="50"/>
  <c r="AK648" i="50" s="1"/>
  <c r="AI639" i="50"/>
  <c r="AK639" i="50" s="1"/>
  <c r="AI629" i="50"/>
  <c r="AK629" i="50" s="1"/>
  <c r="AI617" i="50"/>
  <c r="AK617" i="50" s="1"/>
  <c r="AI607" i="50"/>
  <c r="AK607" i="50" s="1"/>
  <c r="AI595" i="50"/>
  <c r="AK595" i="50" s="1"/>
  <c r="AI582" i="50"/>
  <c r="AK582" i="50" s="1"/>
  <c r="AI566" i="50"/>
  <c r="AK566" i="50" s="1"/>
  <c r="AI544" i="50"/>
  <c r="AK544" i="50" s="1"/>
  <c r="AI521" i="50"/>
  <c r="AK521" i="50" s="1"/>
  <c r="AI503" i="50"/>
  <c r="AK503" i="50" s="1"/>
  <c r="AI480" i="50"/>
  <c r="AK480" i="50" s="1"/>
  <c r="AI457" i="50"/>
  <c r="AK457" i="50" s="1"/>
  <c r="AI439" i="50"/>
  <c r="AK439" i="50" s="1"/>
  <c r="AI416" i="50"/>
  <c r="AK416" i="50" s="1"/>
  <c r="AI393" i="50"/>
  <c r="AK393" i="50" s="1"/>
  <c r="AI375" i="50"/>
  <c r="AK375" i="50" s="1"/>
  <c r="AI352" i="50"/>
  <c r="AK352" i="50" s="1"/>
  <c r="AI327" i="50"/>
  <c r="AK327" i="50" s="1"/>
  <c r="AI298" i="50"/>
  <c r="AK298" i="50" s="1"/>
  <c r="AI263" i="50"/>
  <c r="AK263" i="50" s="1"/>
  <c r="AI225" i="50"/>
  <c r="AK225" i="50" s="1"/>
  <c r="AI198" i="50"/>
  <c r="AK198" i="50" s="1"/>
  <c r="AI160" i="50"/>
  <c r="AK160" i="50" s="1"/>
  <c r="AI122" i="50"/>
  <c r="AK122" i="50" s="1"/>
  <c r="AI95" i="50"/>
  <c r="AK95" i="50" s="1"/>
  <c r="AI57" i="50"/>
  <c r="AK57" i="50" s="1"/>
  <c r="AI22" i="50"/>
  <c r="AK22" i="50" s="1"/>
  <c r="AL12" i="50"/>
  <c r="AL50" i="50"/>
  <c r="AL85" i="50"/>
  <c r="AL119" i="50"/>
  <c r="AL202" i="50"/>
  <c r="AL328" i="50"/>
  <c r="AL471" i="50"/>
  <c r="AL703" i="50"/>
  <c r="AI784" i="50"/>
  <c r="AK784" i="50" s="1"/>
  <c r="AI776" i="50"/>
  <c r="AK776" i="50" s="1"/>
  <c r="AI768" i="50"/>
  <c r="AK768" i="50" s="1"/>
  <c r="AI760" i="50"/>
  <c r="AK760" i="50" s="1"/>
  <c r="AI752" i="50"/>
  <c r="AK752" i="50" s="1"/>
  <c r="AI744" i="50"/>
  <c r="AK744" i="50" s="1"/>
  <c r="AI736" i="50"/>
  <c r="AK736" i="50" s="1"/>
  <c r="AI728" i="50"/>
  <c r="AK728" i="50" s="1"/>
  <c r="AI720" i="50"/>
  <c r="AK720" i="50" s="1"/>
  <c r="AI712" i="50"/>
  <c r="AK712" i="50" s="1"/>
  <c r="AI704" i="50"/>
  <c r="AK704" i="50" s="1"/>
  <c r="AI696" i="50"/>
  <c r="AK696" i="50" s="1"/>
  <c r="AI688" i="50"/>
  <c r="AK688" i="50" s="1"/>
  <c r="AI680" i="50"/>
  <c r="AK680" i="50" s="1"/>
  <c r="AI672" i="50"/>
  <c r="AK672" i="50" s="1"/>
  <c r="AI664" i="50"/>
  <c r="AK664" i="50" s="1"/>
  <c r="AI656" i="50"/>
  <c r="AK656" i="50" s="1"/>
  <c r="AI647" i="50"/>
  <c r="AK647" i="50" s="1"/>
  <c r="AI638" i="50"/>
  <c r="AK638" i="50" s="1"/>
  <c r="AI627" i="50"/>
  <c r="AK627" i="50" s="1"/>
  <c r="AI616" i="50"/>
  <c r="AK616" i="50" s="1"/>
  <c r="AI606" i="50"/>
  <c r="AK606" i="50" s="1"/>
  <c r="AI593" i="50"/>
  <c r="AK593" i="50" s="1"/>
  <c r="AI577" i="50"/>
  <c r="AK577" i="50" s="1"/>
  <c r="AI561" i="50"/>
  <c r="AK561" i="50" s="1"/>
  <c r="AI543" i="50"/>
  <c r="AK543" i="50" s="1"/>
  <c r="AI520" i="50"/>
  <c r="AK520" i="50" s="1"/>
  <c r="AI497" i="50"/>
  <c r="AK497" i="50" s="1"/>
  <c r="AI479" i="50"/>
  <c r="AK479" i="50" s="1"/>
  <c r="AI456" i="50"/>
  <c r="AK456" i="50" s="1"/>
  <c r="AI433" i="50"/>
  <c r="AK433" i="50" s="1"/>
  <c r="AI415" i="50"/>
  <c r="AK415" i="50" s="1"/>
  <c r="AI392" i="50"/>
  <c r="AK392" i="50" s="1"/>
  <c r="AI369" i="50"/>
  <c r="AK369" i="50" s="1"/>
  <c r="AI351" i="50"/>
  <c r="AK351" i="50" s="1"/>
  <c r="AI326" i="50"/>
  <c r="AK326" i="50" s="1"/>
  <c r="AI289" i="50"/>
  <c r="AK289" i="50" s="1"/>
  <c r="AI262" i="50"/>
  <c r="AK262" i="50" s="1"/>
  <c r="AI224" i="50"/>
  <c r="AK224" i="50" s="1"/>
  <c r="AI186" i="50"/>
  <c r="AK186" i="50" s="1"/>
  <c r="AI159" i="50"/>
  <c r="AK159" i="50" s="1"/>
  <c r="AI121" i="50"/>
  <c r="AK121" i="50" s="1"/>
  <c r="AI86" i="50"/>
  <c r="AK86" i="50" s="1"/>
  <c r="AI56" i="50"/>
  <c r="AK56" i="50" s="1"/>
  <c r="AI18" i="50"/>
  <c r="AK18" i="50" s="1"/>
  <c r="AL21" i="50"/>
  <c r="AL51" i="50"/>
  <c r="AL86" i="50"/>
  <c r="AL136" i="50"/>
  <c r="AL206" i="50"/>
  <c r="AL330" i="50"/>
  <c r="AL535" i="50"/>
  <c r="AL727" i="50"/>
  <c r="AH6" i="50"/>
  <c r="AH5" i="50"/>
  <c r="AF36" i="50"/>
  <c r="AG10" i="50"/>
  <c r="AG18" i="50"/>
  <c r="AG26" i="50"/>
  <c r="AG34" i="50"/>
  <c r="AG42" i="50"/>
  <c r="AG50" i="50"/>
  <c r="AG58" i="50"/>
  <c r="AG66" i="50"/>
  <c r="AG74" i="50"/>
  <c r="AG82" i="50"/>
  <c r="AG90" i="50"/>
  <c r="AG98" i="50"/>
  <c r="AG106" i="50"/>
  <c r="AG114" i="50"/>
  <c r="AG122" i="50"/>
  <c r="AG130" i="50"/>
  <c r="AG138" i="50"/>
  <c r="AG146" i="50"/>
  <c r="AG154" i="50"/>
  <c r="AG162" i="50"/>
  <c r="AG170" i="50"/>
  <c r="AG178" i="50"/>
  <c r="AG186" i="50"/>
  <c r="AG194" i="50"/>
  <c r="AG202" i="50"/>
  <c r="AG210" i="50"/>
  <c r="AG218" i="50"/>
  <c r="AG226" i="50"/>
  <c r="AG234" i="50"/>
  <c r="AG242" i="50"/>
  <c r="AG250" i="50"/>
  <c r="AG258" i="50"/>
  <c r="AG266" i="50"/>
  <c r="AG274" i="50"/>
  <c r="AG282" i="50"/>
  <c r="AG290" i="50"/>
  <c r="AG298" i="50"/>
  <c r="AG306" i="50"/>
  <c r="AG314" i="50"/>
  <c r="AG322" i="50"/>
  <c r="AG330" i="50"/>
  <c r="AG338" i="50"/>
  <c r="AG346" i="50"/>
  <c r="AG354" i="50"/>
  <c r="AG362" i="50"/>
  <c r="AG370" i="50"/>
  <c r="AG378" i="50"/>
  <c r="AG386" i="50"/>
  <c r="AG394" i="50"/>
  <c r="AG402" i="50"/>
  <c r="AG410" i="50"/>
  <c r="AG418" i="50"/>
  <c r="AG426" i="50"/>
  <c r="AG434" i="50"/>
  <c r="AG442" i="50"/>
  <c r="AG450" i="50"/>
  <c r="AG458" i="50"/>
  <c r="AG466" i="50"/>
  <c r="AG474" i="50"/>
  <c r="AG482" i="50"/>
  <c r="AG490" i="50"/>
  <c r="AG498" i="50"/>
  <c r="AG506" i="50"/>
  <c r="AG514" i="50"/>
  <c r="AG522" i="50"/>
  <c r="AG530" i="50"/>
  <c r="AG538" i="50"/>
  <c r="AG546" i="50"/>
  <c r="AG554" i="50"/>
  <c r="AG562" i="50"/>
  <c r="AG570" i="50"/>
  <c r="AG578" i="50"/>
  <c r="AG586" i="50"/>
  <c r="AG594" i="50"/>
  <c r="AG602" i="50"/>
  <c r="AG610" i="50"/>
  <c r="AG618" i="50"/>
  <c r="AG626" i="50"/>
  <c r="AG634" i="50"/>
  <c r="AG642" i="50"/>
  <c r="AG650" i="50"/>
  <c r="AG658" i="50"/>
  <c r="AG666" i="50"/>
  <c r="AG674" i="50"/>
  <c r="AG682" i="50"/>
  <c r="AG3" i="50"/>
  <c r="AG11" i="50"/>
  <c r="AG19" i="50"/>
  <c r="AG27" i="50"/>
  <c r="AG35" i="50"/>
  <c r="AG43" i="50"/>
  <c r="AG51" i="50"/>
  <c r="AG59" i="50"/>
  <c r="AG67" i="50"/>
  <c r="AG75" i="50"/>
  <c r="AG83" i="50"/>
  <c r="AG91" i="50"/>
  <c r="AG99" i="50"/>
  <c r="AG107" i="50"/>
  <c r="AG115" i="50"/>
  <c r="AG123" i="50"/>
  <c r="AG131" i="50"/>
  <c r="AG139" i="50"/>
  <c r="AG147" i="50"/>
  <c r="AG155" i="50"/>
  <c r="AG163" i="50"/>
  <c r="AG171" i="50"/>
  <c r="AG179" i="50"/>
  <c r="AG187" i="50"/>
  <c r="AG195" i="50"/>
  <c r="AG203" i="50"/>
  <c r="AG211" i="50"/>
  <c r="AG219" i="50"/>
  <c r="AG227" i="50"/>
  <c r="AG235" i="50"/>
  <c r="AG243" i="50"/>
  <c r="AG251" i="50"/>
  <c r="AG259" i="50"/>
  <c r="AG267" i="50"/>
  <c r="AG275" i="50"/>
  <c r="AG283" i="50"/>
  <c r="AG291" i="50"/>
  <c r="AG299" i="50"/>
  <c r="AG307" i="50"/>
  <c r="AG315" i="50"/>
  <c r="AG323" i="50"/>
  <c r="AG331" i="50"/>
  <c r="AG339" i="50"/>
  <c r="AG347" i="50"/>
  <c r="AG355" i="50"/>
  <c r="AG363" i="50"/>
  <c r="AG371" i="50"/>
  <c r="AG379" i="50"/>
  <c r="AG387" i="50"/>
  <c r="AG395" i="50"/>
  <c r="AG403" i="50"/>
  <c r="AG411" i="50"/>
  <c r="AG419" i="50"/>
  <c r="AG427" i="50"/>
  <c r="AG435" i="50"/>
  <c r="AG443" i="50"/>
  <c r="AG451" i="50"/>
  <c r="AG459" i="50"/>
  <c r="AG467" i="50"/>
  <c r="AG475" i="50"/>
  <c r="AG483" i="50"/>
  <c r="AG491" i="50"/>
  <c r="AG499" i="50"/>
  <c r="AG507" i="50"/>
  <c r="AG515" i="50"/>
  <c r="AG523" i="50"/>
  <c r="AG531" i="50"/>
  <c r="AG539" i="50"/>
  <c r="AG547" i="50"/>
  <c r="AG555" i="50"/>
  <c r="AG563" i="50"/>
  <c r="AG571" i="50"/>
  <c r="AG579" i="50"/>
  <c r="AG587" i="50"/>
  <c r="AG595" i="50"/>
  <c r="AG603" i="50"/>
  <c r="AG611" i="50"/>
  <c r="AG619" i="50"/>
  <c r="AG627" i="50"/>
  <c r="AG635" i="50"/>
  <c r="AG643" i="50"/>
  <c r="AG651" i="50"/>
  <c r="AG659" i="50"/>
  <c r="AG667" i="50"/>
  <c r="AG675" i="50"/>
  <c r="AG4" i="50"/>
  <c r="AG12" i="50"/>
  <c r="AG20" i="50"/>
  <c r="AG28" i="50"/>
  <c r="AG36" i="50"/>
  <c r="AG44" i="50"/>
  <c r="AG52" i="50"/>
  <c r="AG60" i="50"/>
  <c r="AG68" i="50"/>
  <c r="AG76" i="50"/>
  <c r="AG84" i="50"/>
  <c r="AG92" i="50"/>
  <c r="AG100" i="50"/>
  <c r="AG108" i="50"/>
  <c r="AG116" i="50"/>
  <c r="AG124" i="50"/>
  <c r="AG132" i="50"/>
  <c r="AG140" i="50"/>
  <c r="AG148" i="50"/>
  <c r="AG156" i="50"/>
  <c r="AG164" i="50"/>
  <c r="AG172" i="50"/>
  <c r="AG180" i="50"/>
  <c r="AG188" i="50"/>
  <c r="AG196" i="50"/>
  <c r="AG204" i="50"/>
  <c r="AG212" i="50"/>
  <c r="AG220" i="50"/>
  <c r="AG228" i="50"/>
  <c r="AG236" i="50"/>
  <c r="AG244" i="50"/>
  <c r="AG252" i="50"/>
  <c r="AG260" i="50"/>
  <c r="AG268" i="50"/>
  <c r="AG276" i="50"/>
  <c r="AG284" i="50"/>
  <c r="AG292" i="50"/>
  <c r="AG300" i="50"/>
  <c r="AG308" i="50"/>
  <c r="AG316" i="50"/>
  <c r="AG324" i="50"/>
  <c r="AG332" i="50"/>
  <c r="AG340" i="50"/>
  <c r="AG348" i="50"/>
  <c r="AG356" i="50"/>
  <c r="AG364" i="50"/>
  <c r="AG372" i="50"/>
  <c r="AG380" i="50"/>
  <c r="AG388" i="50"/>
  <c r="AG396" i="50"/>
  <c r="AG404" i="50"/>
  <c r="AG412" i="50"/>
  <c r="AG420" i="50"/>
  <c r="AG428" i="50"/>
  <c r="AG436" i="50"/>
  <c r="AG5" i="50"/>
  <c r="AG13" i="50"/>
  <c r="AG21" i="50"/>
  <c r="AG29" i="50"/>
  <c r="AG37" i="50"/>
  <c r="AG45" i="50"/>
  <c r="AG53" i="50"/>
  <c r="AG61" i="50"/>
  <c r="AG69" i="50"/>
  <c r="AG77" i="50"/>
  <c r="AG85" i="50"/>
  <c r="AG93" i="50"/>
  <c r="AG101" i="50"/>
  <c r="AG109" i="50"/>
  <c r="AG117" i="50"/>
  <c r="AG125" i="50"/>
  <c r="AG133" i="50"/>
  <c r="AG141" i="50"/>
  <c r="AG149" i="50"/>
  <c r="AG157" i="50"/>
  <c r="AG165" i="50"/>
  <c r="AG173" i="50"/>
  <c r="AG181" i="50"/>
  <c r="AG189" i="50"/>
  <c r="AG197" i="50"/>
  <c r="AG205" i="50"/>
  <c r="AG213" i="50"/>
  <c r="AG221" i="50"/>
  <c r="AG229" i="50"/>
  <c r="AG237" i="50"/>
  <c r="AG245" i="50"/>
  <c r="AG253" i="50"/>
  <c r="AG261" i="50"/>
  <c r="AG269" i="50"/>
  <c r="AG277" i="50"/>
  <c r="AG285" i="50"/>
  <c r="AG293" i="50"/>
  <c r="AG301" i="50"/>
  <c r="AG309" i="50"/>
  <c r="AG317" i="50"/>
  <c r="AG325" i="50"/>
  <c r="AG333" i="50"/>
  <c r="AG341" i="50"/>
  <c r="AG349" i="50"/>
  <c r="AG357" i="50"/>
  <c r="AG365" i="50"/>
  <c r="AG373" i="50"/>
  <c r="AG381" i="50"/>
  <c r="AG389" i="50"/>
  <c r="AG397" i="50"/>
  <c r="AG405" i="50"/>
  <c r="AG413" i="50"/>
  <c r="AG421" i="50"/>
  <c r="AG429" i="50"/>
  <c r="AG437" i="50"/>
  <c r="AG445" i="50"/>
  <c r="AG453" i="50"/>
  <c r="AG461" i="50"/>
  <c r="AG469" i="50"/>
  <c r="AG477" i="50"/>
  <c r="AG485" i="50"/>
  <c r="AG493" i="50"/>
  <c r="AG501" i="50"/>
  <c r="AG509" i="50"/>
  <c r="AG517" i="50"/>
  <c r="AG525" i="50"/>
  <c r="AG533" i="50"/>
  <c r="AG541" i="50"/>
  <c r="AG549" i="50"/>
  <c r="AG557" i="50"/>
  <c r="AG565" i="50"/>
  <c r="AG573" i="50"/>
  <c r="AG581" i="50"/>
  <c r="AG589" i="50"/>
  <c r="AG597" i="50"/>
  <c r="AG605" i="50"/>
  <c r="AG613" i="50"/>
  <c r="AG621" i="50"/>
  <c r="AG629" i="50"/>
  <c r="AG637" i="50"/>
  <c r="AG645" i="50"/>
  <c r="AG653" i="50"/>
  <c r="AG661" i="50"/>
  <c r="AG669" i="50"/>
  <c r="AG677" i="50"/>
  <c r="AG6" i="50"/>
  <c r="AG14" i="50"/>
  <c r="AG22" i="50"/>
  <c r="AG30" i="50"/>
  <c r="AG38" i="50"/>
  <c r="AG46" i="50"/>
  <c r="AG54" i="50"/>
  <c r="AG62" i="50"/>
  <c r="AG70" i="50"/>
  <c r="AG78" i="50"/>
  <c r="AG86" i="50"/>
  <c r="AG94" i="50"/>
  <c r="AG102" i="50"/>
  <c r="AG110" i="50"/>
  <c r="AG118" i="50"/>
  <c r="AG126" i="50"/>
  <c r="AG134" i="50"/>
  <c r="AG142" i="50"/>
  <c r="AG150" i="50"/>
  <c r="AG158" i="50"/>
  <c r="AG166" i="50"/>
  <c r="AG174" i="50"/>
  <c r="AG182" i="50"/>
  <c r="AG190" i="50"/>
  <c r="AG198" i="50"/>
  <c r="AG206" i="50"/>
  <c r="AG214" i="50"/>
  <c r="AG222" i="50"/>
  <c r="AG230" i="50"/>
  <c r="AG238" i="50"/>
  <c r="AG246" i="50"/>
  <c r="AG254" i="50"/>
  <c r="AG262" i="50"/>
  <c r="AG270" i="50"/>
  <c r="AG278" i="50"/>
  <c r="AG286" i="50"/>
  <c r="AG294" i="50"/>
  <c r="AG302" i="50"/>
  <c r="AG310" i="50"/>
  <c r="AG318" i="50"/>
  <c r="AG326" i="50"/>
  <c r="AG334" i="50"/>
  <c r="AG342" i="50"/>
  <c r="AG350" i="50"/>
  <c r="AG358" i="50"/>
  <c r="AG366" i="50"/>
  <c r="AG374" i="50"/>
  <c r="AG382" i="50"/>
  <c r="AG390" i="50"/>
  <c r="AG398" i="50"/>
  <c r="AG406" i="50"/>
  <c r="AG414" i="50"/>
  <c r="AG422" i="50"/>
  <c r="AG430" i="50"/>
  <c r="AG438" i="50"/>
  <c r="AG446" i="50"/>
  <c r="AG454" i="50"/>
  <c r="AG462" i="50"/>
  <c r="AG470" i="50"/>
  <c r="AG478" i="50"/>
  <c r="AG486" i="50"/>
  <c r="AG494" i="50"/>
  <c r="AG502" i="50"/>
  <c r="AG510" i="50"/>
  <c r="AG518" i="50"/>
  <c r="AG526" i="50"/>
  <c r="AG534" i="50"/>
  <c r="AG542" i="50"/>
  <c r="AG550" i="50"/>
  <c r="AG558" i="50"/>
  <c r="AG566" i="50"/>
  <c r="AG574" i="50"/>
  <c r="AG582" i="50"/>
  <c r="AG590" i="50"/>
  <c r="AG598" i="50"/>
  <c r="AG606" i="50"/>
  <c r="AG614" i="50"/>
  <c r="AG622" i="50"/>
  <c r="AG630" i="50"/>
  <c r="AG638" i="50"/>
  <c r="AG646" i="50"/>
  <c r="AG654" i="50"/>
  <c r="AG662" i="50"/>
  <c r="AG670" i="50"/>
  <c r="AG678" i="50"/>
  <c r="AG7" i="50"/>
  <c r="AG15" i="50"/>
  <c r="AG23" i="50"/>
  <c r="AG31" i="50"/>
  <c r="AG39" i="50"/>
  <c r="AG47" i="50"/>
  <c r="AG55" i="50"/>
  <c r="AG63" i="50"/>
  <c r="AG71" i="50"/>
  <c r="AG79" i="50"/>
  <c r="AG87" i="50"/>
  <c r="AG95" i="50"/>
  <c r="AG103" i="50"/>
  <c r="AG111" i="50"/>
  <c r="AG119" i="50"/>
  <c r="AG127" i="50"/>
  <c r="AG135" i="50"/>
  <c r="AG143" i="50"/>
  <c r="AG151" i="50"/>
  <c r="AG159" i="50"/>
  <c r="AG167" i="50"/>
  <c r="AG175" i="50"/>
  <c r="AG183" i="50"/>
  <c r="AG191" i="50"/>
  <c r="AG199" i="50"/>
  <c r="AG207" i="50"/>
  <c r="AG215" i="50"/>
  <c r="AG223" i="50"/>
  <c r="AG231" i="50"/>
  <c r="AG239" i="50"/>
  <c r="AG247" i="50"/>
  <c r="AG255" i="50"/>
  <c r="AG263" i="50"/>
  <c r="AG271" i="50"/>
  <c r="AG279" i="50"/>
  <c r="AG287" i="50"/>
  <c r="AG295" i="50"/>
  <c r="AG303" i="50"/>
  <c r="AG311" i="50"/>
  <c r="AG319" i="50"/>
  <c r="AG327" i="50"/>
  <c r="AG335" i="50"/>
  <c r="AG343" i="50"/>
  <c r="AG351" i="50"/>
  <c r="AG359" i="50"/>
  <c r="AG367" i="50"/>
  <c r="AG375" i="50"/>
  <c r="AG383" i="50"/>
  <c r="AG391" i="50"/>
  <c r="AG399" i="50"/>
  <c r="AG407" i="50"/>
  <c r="AG415" i="50"/>
  <c r="AG423" i="50"/>
  <c r="AG431" i="50"/>
  <c r="AG439" i="50"/>
  <c r="AG447" i="50"/>
  <c r="AG455" i="50"/>
  <c r="AG463" i="50"/>
  <c r="AG471" i="50"/>
  <c r="AG479" i="50"/>
  <c r="AG487" i="50"/>
  <c r="AG495" i="50"/>
  <c r="AG503" i="50"/>
  <c r="AG511" i="50"/>
  <c r="AG519" i="50"/>
  <c r="AG527" i="50"/>
  <c r="AG535" i="50"/>
  <c r="AG543" i="50"/>
  <c r="AG551" i="50"/>
  <c r="AG559" i="50"/>
  <c r="AG567" i="50"/>
  <c r="AG575" i="50"/>
  <c r="AG583" i="50"/>
  <c r="AG591" i="50"/>
  <c r="AG599" i="50"/>
  <c r="AG607" i="50"/>
  <c r="AG615" i="50"/>
  <c r="AG623" i="50"/>
  <c r="AG631" i="50"/>
  <c r="AG639" i="50"/>
  <c r="AG647" i="50"/>
  <c r="AG655" i="50"/>
  <c r="AG663" i="50"/>
  <c r="AG671" i="50"/>
  <c r="AG679" i="50"/>
  <c r="AG8" i="50"/>
  <c r="AG16" i="50"/>
  <c r="AG24" i="50"/>
  <c r="AG32" i="50"/>
  <c r="AG40" i="50"/>
  <c r="AG48" i="50"/>
  <c r="AG56" i="50"/>
  <c r="AG64" i="50"/>
  <c r="AG72" i="50"/>
  <c r="AG80" i="50"/>
  <c r="AG88" i="50"/>
  <c r="AG96" i="50"/>
  <c r="AG104" i="50"/>
  <c r="AG112" i="50"/>
  <c r="AG120" i="50"/>
  <c r="AG128" i="50"/>
  <c r="AG136" i="50"/>
  <c r="AG144" i="50"/>
  <c r="AG152" i="50"/>
  <c r="AG160" i="50"/>
  <c r="AG168" i="50"/>
  <c r="AG176" i="50"/>
  <c r="AG184" i="50"/>
  <c r="AG192" i="50"/>
  <c r="AG200" i="50"/>
  <c r="AG208" i="50"/>
  <c r="AG216" i="50"/>
  <c r="AG224" i="50"/>
  <c r="AG232" i="50"/>
  <c r="AG240" i="50"/>
  <c r="AG248" i="50"/>
  <c r="AG256" i="50"/>
  <c r="AG264" i="50"/>
  <c r="AG272" i="50"/>
  <c r="AG280" i="50"/>
  <c r="AG288" i="50"/>
  <c r="AG296" i="50"/>
  <c r="AG304" i="50"/>
  <c r="AG312" i="50"/>
  <c r="AG320" i="50"/>
  <c r="AG328" i="50"/>
  <c r="AG336" i="50"/>
  <c r="AG344" i="50"/>
  <c r="AG352" i="50"/>
  <c r="AG360" i="50"/>
  <c r="AG368" i="50"/>
  <c r="AG376" i="50"/>
  <c r="AG384" i="50"/>
  <c r="AG392" i="50"/>
  <c r="AG400" i="50"/>
  <c r="AG408" i="50"/>
  <c r="AG416" i="50"/>
  <c r="AG424" i="50"/>
  <c r="AG432" i="50"/>
  <c r="AG440" i="50"/>
  <c r="AG448" i="50"/>
  <c r="AG456" i="50"/>
  <c r="AG464" i="50"/>
  <c r="AG472" i="50"/>
  <c r="AG480" i="50"/>
  <c r="AG488" i="50"/>
  <c r="AG496" i="50"/>
  <c r="AG504" i="50"/>
  <c r="AG512" i="50"/>
  <c r="AG520" i="50"/>
  <c r="AG528" i="50"/>
  <c r="AG536" i="50"/>
  <c r="AG544" i="50"/>
  <c r="AG552" i="50"/>
  <c r="AG560" i="50"/>
  <c r="AG568" i="50"/>
  <c r="AG576" i="50"/>
  <c r="AG584" i="50"/>
  <c r="AG592" i="50"/>
  <c r="AG600" i="50"/>
  <c r="AG608" i="50"/>
  <c r="AG616" i="50"/>
  <c r="AG624" i="50"/>
  <c r="AG632" i="50"/>
  <c r="AG640" i="50"/>
  <c r="AG648" i="50"/>
  <c r="AG656" i="50"/>
  <c r="AG664" i="50"/>
  <c r="AG672" i="50"/>
  <c r="AG680" i="50"/>
  <c r="AG788" i="50"/>
  <c r="AG780" i="50"/>
  <c r="AG772" i="50"/>
  <c r="AG764" i="50"/>
  <c r="AG756" i="50"/>
  <c r="AG748" i="50"/>
  <c r="AG740" i="50"/>
  <c r="AG732" i="50"/>
  <c r="AG724" i="50"/>
  <c r="AG716" i="50"/>
  <c r="AG708" i="50"/>
  <c r="AG700" i="50"/>
  <c r="AG692" i="50"/>
  <c r="AG684" i="50"/>
  <c r="AG657" i="50"/>
  <c r="AG625" i="50"/>
  <c r="AG593" i="50"/>
  <c r="AG561" i="50"/>
  <c r="AG529" i="50"/>
  <c r="AG497" i="50"/>
  <c r="AG465" i="50"/>
  <c r="AG425" i="50"/>
  <c r="AG361" i="50"/>
  <c r="AG297" i="50"/>
  <c r="AG233" i="50"/>
  <c r="AG169" i="50"/>
  <c r="AG105" i="50"/>
  <c r="AG41" i="50"/>
  <c r="AG787" i="50"/>
  <c r="AG779" i="50"/>
  <c r="AG771" i="50"/>
  <c r="AG763" i="50"/>
  <c r="AG755" i="50"/>
  <c r="AG747" i="50"/>
  <c r="AG739" i="50"/>
  <c r="AG731" i="50"/>
  <c r="AG723" i="50"/>
  <c r="AG715" i="50"/>
  <c r="AG707" i="50"/>
  <c r="AG699" i="50"/>
  <c r="AG691" i="50"/>
  <c r="AG683" i="50"/>
  <c r="AG652" i="50"/>
  <c r="AG620" i="50"/>
  <c r="AG588" i="50"/>
  <c r="AG556" i="50"/>
  <c r="AG524" i="50"/>
  <c r="AG492" i="50"/>
  <c r="AG460" i="50"/>
  <c r="AG417" i="50"/>
  <c r="AG353" i="50"/>
  <c r="AG289" i="50"/>
  <c r="AG225" i="50"/>
  <c r="AG161" i="50"/>
  <c r="AG97" i="50"/>
  <c r="AG33" i="50"/>
  <c r="AG785" i="50"/>
  <c r="AG777" i="50"/>
  <c r="AG769" i="50"/>
  <c r="AG761" i="50"/>
  <c r="AG753" i="50"/>
  <c r="AG745" i="50"/>
  <c r="AG737" i="50"/>
  <c r="AG729" i="50"/>
  <c r="AG721" i="50"/>
  <c r="AG713" i="50"/>
  <c r="AG705" i="50"/>
  <c r="AG697" i="50"/>
  <c r="AG689" i="50"/>
  <c r="AG676" i="50"/>
  <c r="AG644" i="50"/>
  <c r="AG612" i="50"/>
  <c r="AG580" i="50"/>
  <c r="AG548" i="50"/>
  <c r="AG516" i="50"/>
  <c r="AG484" i="50"/>
  <c r="AG452" i="50"/>
  <c r="AG401" i="50"/>
  <c r="AG337" i="50"/>
  <c r="AG273" i="50"/>
  <c r="AG209" i="50"/>
  <c r="AG145" i="50"/>
  <c r="AG81" i="50"/>
  <c r="AG17" i="50"/>
  <c r="AG786" i="50"/>
  <c r="AG778" i="50"/>
  <c r="AG762" i="50"/>
  <c r="AG754" i="50"/>
  <c r="AG746" i="50"/>
  <c r="AG738" i="50"/>
  <c r="AG730" i="50"/>
  <c r="AG722" i="50"/>
  <c r="AG714" i="50"/>
  <c r="AG706" i="50"/>
  <c r="AG698" i="50"/>
  <c r="AG690" i="50"/>
  <c r="AG681" i="50"/>
  <c r="AG649" i="50"/>
  <c r="AG617" i="50"/>
  <c r="AG585" i="50"/>
  <c r="AG553" i="50"/>
  <c r="AG521" i="50"/>
  <c r="AG489" i="50"/>
  <c r="AG457" i="50"/>
  <c r="AG409" i="50"/>
  <c r="AG345" i="50"/>
  <c r="AG281" i="50"/>
  <c r="AG217" i="50"/>
  <c r="AG153" i="50"/>
  <c r="AG89" i="50"/>
  <c r="AG25" i="50"/>
  <c r="AG784" i="50"/>
  <c r="AG776" i="50"/>
  <c r="AG768" i="50"/>
  <c r="AG760" i="50"/>
  <c r="AG752" i="50"/>
  <c r="AG744" i="50"/>
  <c r="AG736" i="50"/>
  <c r="AG728" i="50"/>
  <c r="AG720" i="50"/>
  <c r="AG712" i="50"/>
  <c r="AG704" i="50"/>
  <c r="AG696" i="50"/>
  <c r="AG688" i="50"/>
  <c r="AG673" i="50"/>
  <c r="AG641" i="50"/>
  <c r="AG609" i="50"/>
  <c r="AG577" i="50"/>
  <c r="AG545" i="50"/>
  <c r="AG513" i="50"/>
  <c r="AG481" i="50"/>
  <c r="AG449" i="50"/>
  <c r="AG393" i="50"/>
  <c r="AG329" i="50"/>
  <c r="AG265" i="50"/>
  <c r="AG201" i="50"/>
  <c r="AG137" i="50"/>
  <c r="AG73" i="50"/>
  <c r="AG9" i="50"/>
  <c r="AG790" i="50"/>
  <c r="AG782" i="50"/>
  <c r="AG774" i="50"/>
  <c r="AG766" i="50"/>
  <c r="AG758" i="50"/>
  <c r="AG750" i="50"/>
  <c r="AG742" i="50"/>
  <c r="AG734" i="50"/>
  <c r="AG726" i="50"/>
  <c r="AG718" i="50"/>
  <c r="AG710" i="50"/>
  <c r="AG702" i="50"/>
  <c r="AG694" i="50"/>
  <c r="AG686" i="50"/>
  <c r="AG665" i="50"/>
  <c r="AG633" i="50"/>
  <c r="AG601" i="50"/>
  <c r="AG569" i="50"/>
  <c r="AG537" i="50"/>
  <c r="AG505" i="50"/>
  <c r="AG473" i="50"/>
  <c r="AG441" i="50"/>
  <c r="AG377" i="50"/>
  <c r="AG313" i="50"/>
  <c r="AG249" i="50"/>
  <c r="AG185" i="50"/>
  <c r="AG121" i="50"/>
  <c r="AG57" i="50"/>
  <c r="AG789" i="50"/>
  <c r="AG781" i="50"/>
  <c r="AG773" i="50"/>
  <c r="AG765" i="50"/>
  <c r="AG757" i="50"/>
  <c r="AG749" i="50"/>
  <c r="AG741" i="50"/>
  <c r="AG733" i="50"/>
  <c r="AG725" i="50"/>
  <c r="AG717" i="50"/>
  <c r="AG709" i="50"/>
  <c r="AG701" i="50"/>
  <c r="AG693" i="50"/>
  <c r="AG685" i="50"/>
  <c r="AG660" i="50"/>
  <c r="AG628" i="50"/>
  <c r="AG596" i="50"/>
  <c r="AG564" i="50"/>
  <c r="AG532" i="50"/>
  <c r="AG500" i="50"/>
  <c r="AG468" i="50"/>
  <c r="AG433" i="50"/>
  <c r="AG369" i="50"/>
  <c r="AG305" i="50"/>
  <c r="AG241" i="50"/>
  <c r="AG177" i="50"/>
  <c r="AG113" i="50"/>
  <c r="AG49" i="50"/>
  <c r="AG770" i="50"/>
  <c r="AG783" i="50"/>
  <c r="AG775" i="50"/>
  <c r="AG767" i="50"/>
  <c r="AG759" i="50"/>
  <c r="AG751" i="50"/>
  <c r="AG743" i="50"/>
  <c r="AG735" i="50"/>
  <c r="AG727" i="50"/>
  <c r="AG719" i="50"/>
  <c r="AG711" i="50"/>
  <c r="AG703" i="50"/>
  <c r="AG695" i="50"/>
  <c r="AG687" i="50"/>
  <c r="AG668" i="50"/>
  <c r="AG636" i="50"/>
  <c r="AG604" i="50"/>
  <c r="AG572" i="50"/>
  <c r="AG540" i="50"/>
  <c r="AG508" i="50"/>
  <c r="AG476" i="50"/>
  <c r="AG444" i="50"/>
  <c r="AG385" i="50"/>
  <c r="AG321" i="50"/>
  <c r="AG257" i="50"/>
  <c r="AG193" i="50"/>
  <c r="AG129" i="50"/>
  <c r="AG65" i="50"/>
  <c r="AH766" i="50"/>
  <c r="C701" i="50"/>
  <c r="AF789" i="50"/>
  <c r="AF781" i="50"/>
  <c r="AF773" i="50"/>
  <c r="AF765" i="50"/>
  <c r="AF757" i="50"/>
  <c r="AF749" i="50"/>
  <c r="AF741" i="50"/>
  <c r="AF733" i="50"/>
  <c r="AF725" i="50"/>
  <c r="AF717" i="50"/>
  <c r="AF709" i="50"/>
  <c r="AF701" i="50"/>
  <c r="AF693" i="50"/>
  <c r="AF685" i="50"/>
  <c r="AF677" i="50"/>
  <c r="AF669" i="50"/>
  <c r="AF661" i="50"/>
  <c r="AF653" i="50"/>
  <c r="AF645" i="50"/>
  <c r="AF637" i="50"/>
  <c r="AF629" i="50"/>
  <c r="AF621" i="50"/>
  <c r="AF613" i="50"/>
  <c r="AF605" i="50"/>
  <c r="AF597" i="50"/>
  <c r="AF589" i="50"/>
  <c r="AF581" i="50"/>
  <c r="AF573" i="50"/>
  <c r="AF565" i="50"/>
  <c r="AF557" i="50"/>
  <c r="AF549" i="50"/>
  <c r="AF541" i="50"/>
  <c r="AF533" i="50"/>
  <c r="AF525" i="50"/>
  <c r="AF517" i="50"/>
  <c r="AF509" i="50"/>
  <c r="AF501" i="50"/>
  <c r="AF493" i="50"/>
  <c r="AF485" i="50"/>
  <c r="AF477" i="50"/>
  <c r="AF469" i="50"/>
  <c r="AF461" i="50"/>
  <c r="AF453" i="50"/>
  <c r="AF445" i="50"/>
  <c r="AF437" i="50"/>
  <c r="AF429" i="50"/>
  <c r="AF421" i="50"/>
  <c r="AF413" i="50"/>
  <c r="AF405" i="50"/>
  <c r="AF397" i="50"/>
  <c r="AF389" i="50"/>
  <c r="AF381" i="50"/>
  <c r="AF373" i="50"/>
  <c r="AF365" i="50"/>
  <c r="AF357" i="50"/>
  <c r="AF349" i="50"/>
  <c r="AF341" i="50"/>
  <c r="AF333" i="50"/>
  <c r="AF325" i="50"/>
  <c r="AF317" i="50"/>
  <c r="AF309" i="50"/>
  <c r="AF301" i="50"/>
  <c r="AF293" i="50"/>
  <c r="AF285" i="50"/>
  <c r="AF277" i="50"/>
  <c r="AF269" i="50"/>
  <c r="AF261" i="50"/>
  <c r="AF253" i="50"/>
  <c r="AF245" i="50"/>
  <c r="AF237" i="50"/>
  <c r="AF229" i="50"/>
  <c r="AF221" i="50"/>
  <c r="AF213" i="50"/>
  <c r="AF205" i="50"/>
  <c r="AF197" i="50"/>
  <c r="AF189" i="50"/>
  <c r="AF181" i="50"/>
  <c r="AF173" i="50"/>
  <c r="AF165" i="50"/>
  <c r="AF157" i="50"/>
  <c r="AF149" i="50"/>
  <c r="AF141" i="50"/>
  <c r="AF133" i="50"/>
  <c r="AF125" i="50"/>
  <c r="AF117" i="50"/>
  <c r="AF788" i="50"/>
  <c r="AF780" i="50"/>
  <c r="AF772" i="50"/>
  <c r="AF764" i="50"/>
  <c r="AF756" i="50"/>
  <c r="AF748" i="50"/>
  <c r="AF740" i="50"/>
  <c r="AF732" i="50"/>
  <c r="AF724" i="50"/>
  <c r="AF716" i="50"/>
  <c r="AF708" i="50"/>
  <c r="AF700" i="50"/>
  <c r="AF692" i="50"/>
  <c r="AF684" i="50"/>
  <c r="AF676" i="50"/>
  <c r="AF668" i="50"/>
  <c r="AF660" i="50"/>
  <c r="AF652" i="50"/>
  <c r="AF644" i="50"/>
  <c r="AF636" i="50"/>
  <c r="AF628" i="50"/>
  <c r="AF620" i="50"/>
  <c r="AF612" i="50"/>
  <c r="AF604" i="50"/>
  <c r="AF596" i="50"/>
  <c r="AF588" i="50"/>
  <c r="AF580" i="50"/>
  <c r="AF572" i="50"/>
  <c r="AF564" i="50"/>
  <c r="AF556" i="50"/>
  <c r="AF548" i="50"/>
  <c r="AF540" i="50"/>
  <c r="AF532" i="50"/>
  <c r="AF524" i="50"/>
  <c r="AF516" i="50"/>
  <c r="AF508" i="50"/>
  <c r="AF500" i="50"/>
  <c r="AF492" i="50"/>
  <c r="AF484" i="50"/>
  <c r="AF476" i="50"/>
  <c r="AF468" i="50"/>
  <c r="AF460" i="50"/>
  <c r="AF452" i="50"/>
  <c r="AF444" i="50"/>
  <c r="AF436" i="50"/>
  <c r="AF428" i="50"/>
  <c r="AF420" i="50"/>
  <c r="AF412" i="50"/>
  <c r="AF404" i="50"/>
  <c r="AF396" i="50"/>
  <c r="AF388" i="50"/>
  <c r="AF380" i="50"/>
  <c r="AF372" i="50"/>
  <c r="AF364" i="50"/>
  <c r="AF356" i="50"/>
  <c r="AF348" i="50"/>
  <c r="AF340" i="50"/>
  <c r="AF332" i="50"/>
  <c r="AF324" i="50"/>
  <c r="AF316" i="50"/>
  <c r="AF308" i="50"/>
  <c r="AF300" i="50"/>
  <c r="AF292" i="50"/>
  <c r="AF284" i="50"/>
  <c r="AF276" i="50"/>
  <c r="AF268" i="50"/>
  <c r="AF260" i="50"/>
  <c r="AF252" i="50"/>
  <c r="AF244" i="50"/>
  <c r="AF236" i="50"/>
  <c r="AF228" i="50"/>
  <c r="AF220" i="50"/>
  <c r="AF212" i="50"/>
  <c r="AF204" i="50"/>
  <c r="AF196" i="50"/>
  <c r="AF188" i="50"/>
  <c r="AF180" i="50"/>
  <c r="AF172" i="50"/>
  <c r="AF164" i="50"/>
  <c r="AF156" i="50"/>
  <c r="AF148" i="50"/>
  <c r="AF140" i="50"/>
  <c r="AF132" i="50"/>
  <c r="AF124" i="50"/>
  <c r="AF116" i="50"/>
  <c r="AF787" i="50"/>
  <c r="AF779" i="50"/>
  <c r="AF771" i="50"/>
  <c r="AF763" i="50"/>
  <c r="AF755" i="50"/>
  <c r="AF747" i="50"/>
  <c r="AF739" i="50"/>
  <c r="AF731" i="50"/>
  <c r="AF723" i="50"/>
  <c r="AF715" i="50"/>
  <c r="AF707" i="50"/>
  <c r="AF699" i="50"/>
  <c r="AF691" i="50"/>
  <c r="AF683" i="50"/>
  <c r="AF675" i="50"/>
  <c r="AF667" i="50"/>
  <c r="AF659" i="50"/>
  <c r="AF651" i="50"/>
  <c r="AF643" i="50"/>
  <c r="AF635" i="50"/>
  <c r="AF627" i="50"/>
  <c r="AF619" i="50"/>
  <c r="AF611" i="50"/>
  <c r="AF603" i="50"/>
  <c r="AF595" i="50"/>
  <c r="AF587" i="50"/>
  <c r="AF579" i="50"/>
  <c r="AF571" i="50"/>
  <c r="AF563" i="50"/>
  <c r="AF555" i="50"/>
  <c r="AF547" i="50"/>
  <c r="AF539" i="50"/>
  <c r="AF531" i="50"/>
  <c r="AF523" i="50"/>
  <c r="AF515" i="50"/>
  <c r="AF507" i="50"/>
  <c r="AF499" i="50"/>
  <c r="AF491" i="50"/>
  <c r="AF483" i="50"/>
  <c r="AF475" i="50"/>
  <c r="AF467" i="50"/>
  <c r="AF459" i="50"/>
  <c r="AF451" i="50"/>
  <c r="AF443" i="50"/>
  <c r="AF435" i="50"/>
  <c r="AF427" i="50"/>
  <c r="AF419" i="50"/>
  <c r="AF411" i="50"/>
  <c r="AF403" i="50"/>
  <c r="AF395" i="50"/>
  <c r="AF387" i="50"/>
  <c r="AF379" i="50"/>
  <c r="AF371" i="50"/>
  <c r="AF363" i="50"/>
  <c r="AF355" i="50"/>
  <c r="AF347" i="50"/>
  <c r="AF339" i="50"/>
  <c r="AF331" i="50"/>
  <c r="AF323" i="50"/>
  <c r="AF315" i="50"/>
  <c r="AF307" i="50"/>
  <c r="AF299" i="50"/>
  <c r="AF291" i="50"/>
  <c r="AF283" i="50"/>
  <c r="AF275" i="50"/>
  <c r="AF267" i="50"/>
  <c r="AF259" i="50"/>
  <c r="AF251" i="50"/>
  <c r="AF243" i="50"/>
  <c r="AF235" i="50"/>
  <c r="AF227" i="50"/>
  <c r="AF219" i="50"/>
  <c r="AF211" i="50"/>
  <c r="AF203" i="50"/>
  <c r="AF195" i="50"/>
  <c r="AF187" i="50"/>
  <c r="AF179" i="50"/>
  <c r="AF171" i="50"/>
  <c r="AF163" i="50"/>
  <c r="AF155" i="50"/>
  <c r="AF147" i="50"/>
  <c r="AF139" i="50"/>
  <c r="AF131" i="50"/>
  <c r="AF123" i="50"/>
  <c r="AF115" i="50"/>
  <c r="AF784" i="50"/>
  <c r="AF776" i="50"/>
  <c r="AF768" i="50"/>
  <c r="AF760" i="50"/>
  <c r="AF752" i="50"/>
  <c r="AF744" i="50"/>
  <c r="AF736" i="50"/>
  <c r="AF728" i="50"/>
  <c r="AF720" i="50"/>
  <c r="AF712" i="50"/>
  <c r="AF704" i="50"/>
  <c r="AF696" i="50"/>
  <c r="AF688" i="50"/>
  <c r="AF680" i="50"/>
  <c r="AF672" i="50"/>
  <c r="AF664" i="50"/>
  <c r="AF656" i="50"/>
  <c r="AF648" i="50"/>
  <c r="AF640" i="50"/>
  <c r="AF632" i="50"/>
  <c r="AF624" i="50"/>
  <c r="AF616" i="50"/>
  <c r="AF608" i="50"/>
  <c r="AF600" i="50"/>
  <c r="AF592" i="50"/>
  <c r="AF584" i="50"/>
  <c r="AF576" i="50"/>
  <c r="AF568" i="50"/>
  <c r="AF560" i="50"/>
  <c r="AF552" i="50"/>
  <c r="AF544" i="50"/>
  <c r="AF536" i="50"/>
  <c r="AF528" i="50"/>
  <c r="AF520" i="50"/>
  <c r="AF512" i="50"/>
  <c r="AF504" i="50"/>
  <c r="AF496" i="50"/>
  <c r="AF488" i="50"/>
  <c r="AF480" i="50"/>
  <c r="AF472" i="50"/>
  <c r="AF464" i="50"/>
  <c r="AF456" i="50"/>
  <c r="AF448" i="50"/>
  <c r="AF440" i="50"/>
  <c r="AF432" i="50"/>
  <c r="AF424" i="50"/>
  <c r="AF416" i="50"/>
  <c r="AF408" i="50"/>
  <c r="AF400" i="50"/>
  <c r="AF392" i="50"/>
  <c r="AF384" i="50"/>
  <c r="AF376" i="50"/>
  <c r="AF368" i="50"/>
  <c r="AF360" i="50"/>
  <c r="AF352" i="50"/>
  <c r="AF344" i="50"/>
  <c r="AF336" i="50"/>
  <c r="AF328" i="50"/>
  <c r="AF320" i="50"/>
  <c r="AF312" i="50"/>
  <c r="AF304" i="50"/>
  <c r="AF296" i="50"/>
  <c r="AF288" i="50"/>
  <c r="AF280" i="50"/>
  <c r="AF272" i="50"/>
  <c r="AF264" i="50"/>
  <c r="AF256" i="50"/>
  <c r="AF248" i="50"/>
  <c r="AF240" i="50"/>
  <c r="AF232" i="50"/>
  <c r="AF224" i="50"/>
  <c r="AF216" i="50"/>
  <c r="AF208" i="50"/>
  <c r="AF200" i="50"/>
  <c r="AF192" i="50"/>
  <c r="AF184" i="50"/>
  <c r="AF176" i="50"/>
  <c r="AF168" i="50"/>
  <c r="AF160" i="50"/>
  <c r="AF152" i="50"/>
  <c r="AF144" i="50"/>
  <c r="AF136" i="50"/>
  <c r="AF128" i="50"/>
  <c r="AF120" i="50"/>
  <c r="AF112" i="50"/>
  <c r="AF783" i="50"/>
  <c r="AF775" i="50"/>
  <c r="AF767" i="50"/>
  <c r="AF759" i="50"/>
  <c r="AF751" i="50"/>
  <c r="AF743" i="50"/>
  <c r="AF735" i="50"/>
  <c r="AF727" i="50"/>
  <c r="AF719" i="50"/>
  <c r="AF711" i="50"/>
  <c r="AF703" i="50"/>
  <c r="AF695" i="50"/>
  <c r="AF687" i="50"/>
  <c r="AF679" i="50"/>
  <c r="AF671" i="50"/>
  <c r="AF663" i="50"/>
  <c r="AF655" i="50"/>
  <c r="AF647" i="50"/>
  <c r="AF639" i="50"/>
  <c r="AF631" i="50"/>
  <c r="AF623" i="50"/>
  <c r="AF615" i="50"/>
  <c r="AF607" i="50"/>
  <c r="AF599" i="50"/>
  <c r="AF591" i="50"/>
  <c r="AF583" i="50"/>
  <c r="AF575" i="50"/>
  <c r="AF567" i="50"/>
  <c r="AF559" i="50"/>
  <c r="AF551" i="50"/>
  <c r="AF543" i="50"/>
  <c r="AF535" i="50"/>
  <c r="AF527" i="50"/>
  <c r="AF519" i="50"/>
  <c r="AF511" i="50"/>
  <c r="AF503" i="50"/>
  <c r="AF495" i="50"/>
  <c r="AF487" i="50"/>
  <c r="AF479" i="50"/>
  <c r="AF471" i="50"/>
  <c r="AF463" i="50"/>
  <c r="AF455" i="50"/>
  <c r="AF447" i="50"/>
  <c r="AF439" i="50"/>
  <c r="AF431" i="50"/>
  <c r="AF423" i="50"/>
  <c r="AF415" i="50"/>
  <c r="AF407" i="50"/>
  <c r="AF399" i="50"/>
  <c r="AF391" i="50"/>
  <c r="AF383" i="50"/>
  <c r="AF375" i="50"/>
  <c r="AF367" i="50"/>
  <c r="AF359" i="50"/>
  <c r="AF351" i="50"/>
  <c r="AF343" i="50"/>
  <c r="AF335" i="50"/>
  <c r="AF327" i="50"/>
  <c r="AF319" i="50"/>
  <c r="AF311" i="50"/>
  <c r="AF303" i="50"/>
  <c r="AF295" i="50"/>
  <c r="AF287" i="50"/>
  <c r="AF279" i="50"/>
  <c r="AF271" i="50"/>
  <c r="AF263" i="50"/>
  <c r="AF255" i="50"/>
  <c r="AF247" i="50"/>
  <c r="AF239" i="50"/>
  <c r="AF231" i="50"/>
  <c r="AF223" i="50"/>
  <c r="AF215" i="50"/>
  <c r="AF207" i="50"/>
  <c r="AF199" i="50"/>
  <c r="AF191" i="50"/>
  <c r="AF782" i="50"/>
  <c r="AF774" i="50"/>
  <c r="AF766" i="50"/>
  <c r="AF758" i="50"/>
  <c r="AF750" i="50"/>
  <c r="AF742" i="50"/>
  <c r="AF734" i="50"/>
  <c r="AF726" i="50"/>
  <c r="AF718" i="50"/>
  <c r="AF710" i="50"/>
  <c r="AF702" i="50"/>
  <c r="AF694" i="50"/>
  <c r="AF686" i="50"/>
  <c r="AF678" i="50"/>
  <c r="AF670" i="50"/>
  <c r="AF662" i="50"/>
  <c r="AF654" i="50"/>
  <c r="AF646" i="50"/>
  <c r="AF638" i="50"/>
  <c r="AF630" i="50"/>
  <c r="AF622" i="50"/>
  <c r="AF614" i="50"/>
  <c r="AF606" i="50"/>
  <c r="AF598" i="50"/>
  <c r="AF590" i="50"/>
  <c r="AF582" i="50"/>
  <c r="AF574" i="50"/>
  <c r="AF566" i="50"/>
  <c r="AF558" i="50"/>
  <c r="AF550" i="50"/>
  <c r="AF542" i="50"/>
  <c r="AF534" i="50"/>
  <c r="AF526" i="50"/>
  <c r="AF518" i="50"/>
  <c r="AF510" i="50"/>
  <c r="AF502" i="50"/>
  <c r="AF494" i="50"/>
  <c r="AF486" i="50"/>
  <c r="AF478" i="50"/>
  <c r="AF470" i="50"/>
  <c r="AF462" i="50"/>
  <c r="AF454" i="50"/>
  <c r="AF446" i="50"/>
  <c r="AF438" i="50"/>
  <c r="AF430" i="50"/>
  <c r="AF422" i="50"/>
  <c r="AF414" i="50"/>
  <c r="AF406" i="50"/>
  <c r="AF398" i="50"/>
  <c r="AF390" i="50"/>
  <c r="AF382" i="50"/>
  <c r="AF374" i="50"/>
  <c r="AF366" i="50"/>
  <c r="AF358" i="50"/>
  <c r="AF350" i="50"/>
  <c r="AF342" i="50"/>
  <c r="AF334" i="50"/>
  <c r="AF326" i="50"/>
  <c r="AF318" i="50"/>
  <c r="AF310" i="50"/>
  <c r="AF302" i="50"/>
  <c r="AF294" i="50"/>
  <c r="AF286" i="50"/>
  <c r="AF278" i="50"/>
  <c r="AF270" i="50"/>
  <c r="AF262" i="50"/>
  <c r="AF254" i="50"/>
  <c r="AF246" i="50"/>
  <c r="AF238" i="50"/>
  <c r="AF230" i="50"/>
  <c r="AF222" i="50"/>
  <c r="AF214" i="50"/>
  <c r="AF206" i="50"/>
  <c r="AF198" i="50"/>
  <c r="AF190" i="50"/>
  <c r="AF182" i="50"/>
  <c r="AF174" i="50"/>
  <c r="AF166" i="50"/>
  <c r="AF158" i="50"/>
  <c r="AF150" i="50"/>
  <c r="AF142" i="50"/>
  <c r="AF134" i="50"/>
  <c r="AF126" i="50"/>
  <c r="AF118" i="50"/>
  <c r="AF110" i="50"/>
  <c r="AF786" i="50"/>
  <c r="AF754" i="50"/>
  <c r="AF722" i="50"/>
  <c r="AF690" i="50"/>
  <c r="AF658" i="50"/>
  <c r="AF626" i="50"/>
  <c r="AF594" i="50"/>
  <c r="AF562" i="50"/>
  <c r="AF530" i="50"/>
  <c r="AF498" i="50"/>
  <c r="AF466" i="50"/>
  <c r="AF434" i="50"/>
  <c r="AF402" i="50"/>
  <c r="AF370" i="50"/>
  <c r="AF338" i="50"/>
  <c r="AF306" i="50"/>
  <c r="AF274" i="50"/>
  <c r="AF242" i="50"/>
  <c r="AF210" i="50"/>
  <c r="AF183" i="50"/>
  <c r="AF161" i="50"/>
  <c r="AF138" i="50"/>
  <c r="AF119" i="50"/>
  <c r="AF105" i="50"/>
  <c r="AF97" i="50"/>
  <c r="AF89" i="50"/>
  <c r="AF81" i="50"/>
  <c r="AF73" i="50"/>
  <c r="AF65" i="50"/>
  <c r="AF57" i="50"/>
  <c r="AF49" i="50"/>
  <c r="AF41" i="50"/>
  <c r="AF33" i="50"/>
  <c r="AF25" i="50"/>
  <c r="AF17" i="50"/>
  <c r="AF9" i="50"/>
  <c r="AF790" i="50"/>
  <c r="AF738" i="50"/>
  <c r="AF578" i="50"/>
  <c r="AF482" i="50"/>
  <c r="AF418" i="50"/>
  <c r="AF354" i="50"/>
  <c r="AF226" i="50"/>
  <c r="AF129" i="50"/>
  <c r="AF93" i="50"/>
  <c r="AF69" i="50"/>
  <c r="AF37" i="50"/>
  <c r="AF5" i="50"/>
  <c r="AF785" i="50"/>
  <c r="AF753" i="50"/>
  <c r="AF721" i="50"/>
  <c r="AF689" i="50"/>
  <c r="AF657" i="50"/>
  <c r="AF625" i="50"/>
  <c r="AF593" i="50"/>
  <c r="AF561" i="50"/>
  <c r="AF529" i="50"/>
  <c r="AF497" i="50"/>
  <c r="AF465" i="50"/>
  <c r="AF433" i="50"/>
  <c r="AF401" i="50"/>
  <c r="AF369" i="50"/>
  <c r="AF337" i="50"/>
  <c r="AF305" i="50"/>
  <c r="AF273" i="50"/>
  <c r="AF241" i="50"/>
  <c r="AF209" i="50"/>
  <c r="AF178" i="50"/>
  <c r="AF159" i="50"/>
  <c r="AF137" i="50"/>
  <c r="AF114" i="50"/>
  <c r="AF104" i="50"/>
  <c r="AF96" i="50"/>
  <c r="AF88" i="50"/>
  <c r="AF80" i="50"/>
  <c r="AF72" i="50"/>
  <c r="AF64" i="50"/>
  <c r="AF56" i="50"/>
  <c r="AF48" i="50"/>
  <c r="AF40" i="50"/>
  <c r="AF32" i="50"/>
  <c r="AF24" i="50"/>
  <c r="AF16" i="50"/>
  <c r="AF8" i="50"/>
  <c r="AF778" i="50"/>
  <c r="AF746" i="50"/>
  <c r="AF714" i="50"/>
  <c r="AF682" i="50"/>
  <c r="AF650" i="50"/>
  <c r="AF618" i="50"/>
  <c r="AF586" i="50"/>
  <c r="AF554" i="50"/>
  <c r="AF522" i="50"/>
  <c r="AF490" i="50"/>
  <c r="AF458" i="50"/>
  <c r="AF426" i="50"/>
  <c r="AF394" i="50"/>
  <c r="AF362" i="50"/>
  <c r="AF330" i="50"/>
  <c r="AF298" i="50"/>
  <c r="AF266" i="50"/>
  <c r="AF234" i="50"/>
  <c r="AF202" i="50"/>
  <c r="AF177" i="50"/>
  <c r="AF154" i="50"/>
  <c r="AF135" i="50"/>
  <c r="AF113" i="50"/>
  <c r="AF103" i="50"/>
  <c r="AF95" i="50"/>
  <c r="AF87" i="50"/>
  <c r="AF79" i="50"/>
  <c r="AF71" i="50"/>
  <c r="AF63" i="50"/>
  <c r="AF55" i="50"/>
  <c r="AF47" i="50"/>
  <c r="AF39" i="50"/>
  <c r="AF31" i="50"/>
  <c r="AF23" i="50"/>
  <c r="AF15" i="50"/>
  <c r="AF7" i="50"/>
  <c r="AF770" i="50"/>
  <c r="AF706" i="50"/>
  <c r="AF674" i="50"/>
  <c r="AF642" i="50"/>
  <c r="AF610" i="50"/>
  <c r="AF546" i="50"/>
  <c r="AF450" i="50"/>
  <c r="AF386" i="50"/>
  <c r="AF322" i="50"/>
  <c r="AF258" i="50"/>
  <c r="AF170" i="50"/>
  <c r="AF109" i="50"/>
  <c r="AF85" i="50"/>
  <c r="AF61" i="50"/>
  <c r="AF45" i="50"/>
  <c r="AF21" i="50"/>
  <c r="AF769" i="50"/>
  <c r="AF737" i="50"/>
  <c r="AF705" i="50"/>
  <c r="AF673" i="50"/>
  <c r="AF641" i="50"/>
  <c r="AF609" i="50"/>
  <c r="AF577" i="50"/>
  <c r="AF513" i="50"/>
  <c r="AF481" i="50"/>
  <c r="AF449" i="50"/>
  <c r="AF417" i="50"/>
  <c r="AF353" i="50"/>
  <c r="AF321" i="50"/>
  <c r="AF257" i="50"/>
  <c r="AF193" i="50"/>
  <c r="AF146" i="50"/>
  <c r="AF777" i="50"/>
  <c r="AF745" i="50"/>
  <c r="AF713" i="50"/>
  <c r="AF681" i="50"/>
  <c r="AF649" i="50"/>
  <c r="AF617" i="50"/>
  <c r="AF585" i="50"/>
  <c r="AF553" i="50"/>
  <c r="AF521" i="50"/>
  <c r="AF489" i="50"/>
  <c r="AF457" i="50"/>
  <c r="AF425" i="50"/>
  <c r="AF393" i="50"/>
  <c r="AF361" i="50"/>
  <c r="AF329" i="50"/>
  <c r="AF297" i="50"/>
  <c r="AF265" i="50"/>
  <c r="AF233" i="50"/>
  <c r="AF201" i="50"/>
  <c r="AF175" i="50"/>
  <c r="AF153" i="50"/>
  <c r="AF130" i="50"/>
  <c r="AF111" i="50"/>
  <c r="AF102" i="50"/>
  <c r="AF94" i="50"/>
  <c r="AF86" i="50"/>
  <c r="AF78" i="50"/>
  <c r="AF70" i="50"/>
  <c r="AF62" i="50"/>
  <c r="AF54" i="50"/>
  <c r="AF46" i="50"/>
  <c r="AF38" i="50"/>
  <c r="AF30" i="50"/>
  <c r="AF22" i="50"/>
  <c r="AF14" i="50"/>
  <c r="AF6" i="50"/>
  <c r="AF762" i="50"/>
  <c r="AF730" i="50"/>
  <c r="AF698" i="50"/>
  <c r="AF666" i="50"/>
  <c r="AF634" i="50"/>
  <c r="AF602" i="50"/>
  <c r="AF570" i="50"/>
  <c r="AF538" i="50"/>
  <c r="AF506" i="50"/>
  <c r="AF474" i="50"/>
  <c r="AF442" i="50"/>
  <c r="AF410" i="50"/>
  <c r="AF378" i="50"/>
  <c r="AF346" i="50"/>
  <c r="AF314" i="50"/>
  <c r="AF282" i="50"/>
  <c r="AF250" i="50"/>
  <c r="AF218" i="50"/>
  <c r="AF186" i="50"/>
  <c r="AF167" i="50"/>
  <c r="AF145" i="50"/>
  <c r="AF122" i="50"/>
  <c r="AF107" i="50"/>
  <c r="AF99" i="50"/>
  <c r="AF91" i="50"/>
  <c r="AF83" i="50"/>
  <c r="AF75" i="50"/>
  <c r="AF67" i="50"/>
  <c r="AF59" i="50"/>
  <c r="AF51" i="50"/>
  <c r="AF43" i="50"/>
  <c r="AF35" i="50"/>
  <c r="AF27" i="50"/>
  <c r="AF19" i="50"/>
  <c r="AF11" i="50"/>
  <c r="AF3" i="50"/>
  <c r="AF761" i="50"/>
  <c r="AF729" i="50"/>
  <c r="AF697" i="50"/>
  <c r="AF665" i="50"/>
  <c r="AF633" i="50"/>
  <c r="AF601" i="50"/>
  <c r="AF569" i="50"/>
  <c r="AF537" i="50"/>
  <c r="AF505" i="50"/>
  <c r="AF473" i="50"/>
  <c r="AF441" i="50"/>
  <c r="AF409" i="50"/>
  <c r="AF377" i="50"/>
  <c r="AF345" i="50"/>
  <c r="AF313" i="50"/>
  <c r="AF281" i="50"/>
  <c r="AF249" i="50"/>
  <c r="AF217" i="50"/>
  <c r="AF185" i="50"/>
  <c r="AF162" i="50"/>
  <c r="AF143" i="50"/>
  <c r="AF121" i="50"/>
  <c r="AF106" i="50"/>
  <c r="AF98" i="50"/>
  <c r="AF90" i="50"/>
  <c r="AF82" i="50"/>
  <c r="AF74" i="50"/>
  <c r="AF66" i="50"/>
  <c r="AF58" i="50"/>
  <c r="AF50" i="50"/>
  <c r="AF42" i="50"/>
  <c r="AF34" i="50"/>
  <c r="AF26" i="50"/>
  <c r="AF18" i="50"/>
  <c r="AF10" i="50"/>
  <c r="AF514" i="50"/>
  <c r="AF290" i="50"/>
  <c r="AF194" i="50"/>
  <c r="AF151" i="50"/>
  <c r="AF101" i="50"/>
  <c r="AF77" i="50"/>
  <c r="AF53" i="50"/>
  <c r="AF29" i="50"/>
  <c r="AF13" i="50"/>
  <c r="AF545" i="50"/>
  <c r="AF385" i="50"/>
  <c r="AF289" i="50"/>
  <c r="AF225" i="50"/>
  <c r="AF100" i="50"/>
  <c r="AF44" i="50"/>
  <c r="AF108" i="50"/>
  <c r="AF127" i="50"/>
  <c r="AF4" i="50"/>
  <c r="AF68" i="50"/>
  <c r="AF12" i="50"/>
  <c r="AF76" i="50"/>
  <c r="AF20" i="50"/>
  <c r="AF84" i="50"/>
  <c r="AF28" i="50"/>
  <c r="AF92" i="50"/>
  <c r="AF52" i="50"/>
  <c r="AF60" i="50"/>
  <c r="AF169" i="50"/>
  <c r="AH22" i="50"/>
  <c r="AH46" i="50"/>
  <c r="AH54" i="50"/>
  <c r="AH78" i="50"/>
  <c r="AH94" i="50"/>
  <c r="AH132" i="50"/>
  <c r="AH174" i="50"/>
  <c r="AH238" i="50"/>
  <c r="AH414" i="50"/>
  <c r="AH15" i="50"/>
  <c r="AH31" i="50"/>
  <c r="AH47" i="50"/>
  <c r="AH63" i="50"/>
  <c r="AH87" i="50"/>
  <c r="AH103" i="50"/>
  <c r="AH134" i="50"/>
  <c r="AH179" i="50"/>
  <c r="AH220" i="50"/>
  <c r="AH262" i="50"/>
  <c r="AH284" i="50"/>
  <c r="AH326" i="50"/>
  <c r="AH390" i="50"/>
  <c r="AH419" i="50"/>
  <c r="AH542" i="50"/>
  <c r="AH606" i="50"/>
  <c r="AH670" i="50"/>
  <c r="AH8" i="50"/>
  <c r="AH16" i="50"/>
  <c r="AH24" i="50"/>
  <c r="AH32" i="50"/>
  <c r="AH40" i="50"/>
  <c r="AH48" i="50"/>
  <c r="AH56" i="50"/>
  <c r="AH64" i="50"/>
  <c r="AH72" i="50"/>
  <c r="AH80" i="50"/>
  <c r="AH88" i="50"/>
  <c r="AH96" i="50"/>
  <c r="AH104" i="50"/>
  <c r="AH116" i="50"/>
  <c r="AH139" i="50"/>
  <c r="AH158" i="50"/>
  <c r="AH180" i="50"/>
  <c r="AH203" i="50"/>
  <c r="AH222" i="50"/>
  <c r="AH244" i="50"/>
  <c r="AH267" i="50"/>
  <c r="AH286" i="50"/>
  <c r="AH308" i="50"/>
  <c r="AH331" i="50"/>
  <c r="AH350" i="50"/>
  <c r="AH372" i="50"/>
  <c r="AH395" i="50"/>
  <c r="AH422" i="50"/>
  <c r="AH486" i="50"/>
  <c r="AH550" i="50"/>
  <c r="AH614" i="50"/>
  <c r="AH678" i="50"/>
  <c r="AH742" i="50"/>
  <c r="AH9" i="50"/>
  <c r="AH17" i="50"/>
  <c r="AH25" i="50"/>
  <c r="AH33" i="50"/>
  <c r="AH41" i="50"/>
  <c r="AH49" i="50"/>
  <c r="AH57" i="50"/>
  <c r="AH65" i="50"/>
  <c r="AH73" i="50"/>
  <c r="AH81" i="50"/>
  <c r="AH89" i="50"/>
  <c r="AH97" i="50"/>
  <c r="AH105" i="50"/>
  <c r="AH118" i="50"/>
  <c r="AH140" i="50"/>
  <c r="AH163" i="50"/>
  <c r="AH182" i="50"/>
  <c r="AH204" i="50"/>
  <c r="AH227" i="50"/>
  <c r="AH246" i="50"/>
  <c r="AH268" i="50"/>
  <c r="AH291" i="50"/>
  <c r="AH310" i="50"/>
  <c r="AH332" i="50"/>
  <c r="AH355" i="50"/>
  <c r="AH374" i="50"/>
  <c r="AH396" i="50"/>
  <c r="AH430" i="50"/>
  <c r="AH494" i="50"/>
  <c r="AH558" i="50"/>
  <c r="AH622" i="50"/>
  <c r="AH686" i="50"/>
  <c r="AH750" i="50"/>
  <c r="AH14" i="50"/>
  <c r="AH38" i="50"/>
  <c r="AH62" i="50"/>
  <c r="AH86" i="50"/>
  <c r="AH102" i="50"/>
  <c r="AH155" i="50"/>
  <c r="AH196" i="50"/>
  <c r="AH219" i="50"/>
  <c r="AH260" i="50"/>
  <c r="AH283" i="50"/>
  <c r="AH324" i="50"/>
  <c r="AH347" i="50"/>
  <c r="AH366" i="50"/>
  <c r="AH388" i="50"/>
  <c r="AH470" i="50"/>
  <c r="AH534" i="50"/>
  <c r="AH598" i="50"/>
  <c r="AH662" i="50"/>
  <c r="AH726" i="50"/>
  <c r="AH7" i="50"/>
  <c r="AH23" i="50"/>
  <c r="AH39" i="50"/>
  <c r="AH55" i="50"/>
  <c r="AH71" i="50"/>
  <c r="AH79" i="50"/>
  <c r="AH95" i="50"/>
  <c r="AH115" i="50"/>
  <c r="AH156" i="50"/>
  <c r="AH198" i="50"/>
  <c r="AH243" i="50"/>
  <c r="AH307" i="50"/>
  <c r="AH348" i="50"/>
  <c r="AH371" i="50"/>
  <c r="AH478" i="50"/>
  <c r="AH734" i="50"/>
  <c r="AH10" i="50"/>
  <c r="AH18" i="50"/>
  <c r="AH26" i="50"/>
  <c r="AH34" i="50"/>
  <c r="AH42" i="50"/>
  <c r="AH50" i="50"/>
  <c r="AH58" i="50"/>
  <c r="AH66" i="50"/>
  <c r="AH74" i="50"/>
  <c r="AH82" i="50"/>
  <c r="AH90" i="50"/>
  <c r="AH98" i="50"/>
  <c r="AH106" i="50"/>
  <c r="AH123" i="50"/>
  <c r="AH142" i="50"/>
  <c r="AH164" i="50"/>
  <c r="AH187" i="50"/>
  <c r="AH206" i="50"/>
  <c r="AH228" i="50"/>
  <c r="AH251" i="50"/>
  <c r="AH270" i="50"/>
  <c r="AH292" i="50"/>
  <c r="AH315" i="50"/>
  <c r="AH334" i="50"/>
  <c r="AH356" i="50"/>
  <c r="AH379" i="50"/>
  <c r="AH398" i="50"/>
  <c r="AH438" i="50"/>
  <c r="AH502" i="50"/>
  <c r="AH566" i="50"/>
  <c r="AH630" i="50"/>
  <c r="AH694" i="50"/>
  <c r="AH758" i="50"/>
  <c r="AH11" i="50"/>
  <c r="AH19" i="50"/>
  <c r="AH27" i="50"/>
  <c r="AH35" i="50"/>
  <c r="AH43" i="50"/>
  <c r="AH51" i="50"/>
  <c r="AH59" i="50"/>
  <c r="AH67" i="50"/>
  <c r="AH75" i="50"/>
  <c r="AH83" i="50"/>
  <c r="AH91" i="50"/>
  <c r="AH99" i="50"/>
  <c r="AH107" i="50"/>
  <c r="AH124" i="50"/>
  <c r="AH147" i="50"/>
  <c r="AH166" i="50"/>
  <c r="AH188" i="50"/>
  <c r="AH211" i="50"/>
  <c r="AH230" i="50"/>
  <c r="AH252" i="50"/>
  <c r="AH275" i="50"/>
  <c r="AH294" i="50"/>
  <c r="AH316" i="50"/>
  <c r="AH339" i="50"/>
  <c r="AH358" i="50"/>
  <c r="AH380" i="50"/>
  <c r="AH403" i="50"/>
  <c r="AH446" i="50"/>
  <c r="AH510" i="50"/>
  <c r="AH574" i="50"/>
  <c r="AH638" i="50"/>
  <c r="AH702" i="50"/>
  <c r="AL2" i="50"/>
  <c r="AH789" i="50"/>
  <c r="AH781" i="50"/>
  <c r="AH773" i="50"/>
  <c r="AH765" i="50"/>
  <c r="AH757" i="50"/>
  <c r="AH749" i="50"/>
  <c r="AH741" i="50"/>
  <c r="AH733" i="50"/>
  <c r="AH725" i="50"/>
  <c r="AH717" i="50"/>
  <c r="AH709" i="50"/>
  <c r="AH701" i="50"/>
  <c r="AH693" i="50"/>
  <c r="AH685" i="50"/>
  <c r="AH677" i="50"/>
  <c r="AH669" i="50"/>
  <c r="AH661" i="50"/>
  <c r="AH653" i="50"/>
  <c r="AH645" i="50"/>
  <c r="AH637" i="50"/>
  <c r="AH629" i="50"/>
  <c r="AH621" i="50"/>
  <c r="AH613" i="50"/>
  <c r="AH605" i="50"/>
  <c r="AH597" i="50"/>
  <c r="AH589" i="50"/>
  <c r="AH581" i="50"/>
  <c r="AH573" i="50"/>
  <c r="AH565" i="50"/>
  <c r="AH557" i="50"/>
  <c r="AH549" i="50"/>
  <c r="AH541" i="50"/>
  <c r="AH533" i="50"/>
  <c r="AH525" i="50"/>
  <c r="AH517" i="50"/>
  <c r="AH509" i="50"/>
  <c r="AH501" i="50"/>
  <c r="AH493" i="50"/>
  <c r="AH485" i="50"/>
  <c r="AH477" i="50"/>
  <c r="AH469" i="50"/>
  <c r="AH461" i="50"/>
  <c r="AH453" i="50"/>
  <c r="AH445" i="50"/>
  <c r="AH437" i="50"/>
  <c r="AH429" i="50"/>
  <c r="AH421" i="50"/>
  <c r="AH413" i="50"/>
  <c r="AH405" i="50"/>
  <c r="AH397" i="50"/>
  <c r="AH389" i="50"/>
  <c r="AH381" i="50"/>
  <c r="AH373" i="50"/>
  <c r="AH365" i="50"/>
  <c r="AH357" i="50"/>
  <c r="AH349" i="50"/>
  <c r="AH341" i="50"/>
  <c r="AH333" i="50"/>
  <c r="AH325" i="50"/>
  <c r="AH317" i="50"/>
  <c r="AH309" i="50"/>
  <c r="AH301" i="50"/>
  <c r="AH293" i="50"/>
  <c r="AH285" i="50"/>
  <c r="AH277" i="50"/>
  <c r="AH269" i="50"/>
  <c r="AH261" i="50"/>
  <c r="AH253" i="50"/>
  <c r="AH245" i="50"/>
  <c r="AH237" i="50"/>
  <c r="AH229" i="50"/>
  <c r="AH221" i="50"/>
  <c r="AH213" i="50"/>
  <c r="AH205" i="50"/>
  <c r="AH197" i="50"/>
  <c r="AH189" i="50"/>
  <c r="AH181" i="50"/>
  <c r="AH173" i="50"/>
  <c r="AH165" i="50"/>
  <c r="AH157" i="50"/>
  <c r="AH149" i="50"/>
  <c r="AH141" i="50"/>
  <c r="AH133" i="50"/>
  <c r="AH125" i="50"/>
  <c r="AH117" i="50"/>
  <c r="AH788" i="50"/>
  <c r="AH780" i="50"/>
  <c r="AH772" i="50"/>
  <c r="AH764" i="50"/>
  <c r="AH756" i="50"/>
  <c r="AH748" i="50"/>
  <c r="AH740" i="50"/>
  <c r="AH732" i="50"/>
  <c r="AH724" i="50"/>
  <c r="AH716" i="50"/>
  <c r="AH708" i="50"/>
  <c r="AH700" i="50"/>
  <c r="AH692" i="50"/>
  <c r="AH684" i="50"/>
  <c r="AH676" i="50"/>
  <c r="AH668" i="50"/>
  <c r="AH660" i="50"/>
  <c r="AH652" i="50"/>
  <c r="AH644" i="50"/>
  <c r="AH636" i="50"/>
  <c r="AH628" i="50"/>
  <c r="AH620" i="50"/>
  <c r="AH612" i="50"/>
  <c r="AH604" i="50"/>
  <c r="AH596" i="50"/>
  <c r="AH588" i="50"/>
  <c r="AH580" i="50"/>
  <c r="AH572" i="50"/>
  <c r="AH564" i="50"/>
  <c r="AH556" i="50"/>
  <c r="AH548" i="50"/>
  <c r="AH540" i="50"/>
  <c r="AH532" i="50"/>
  <c r="AH524" i="50"/>
  <c r="AH516" i="50"/>
  <c r="AH508" i="50"/>
  <c r="AH500" i="50"/>
  <c r="AH492" i="50"/>
  <c r="AH484" i="50"/>
  <c r="AH476" i="50"/>
  <c r="AH468" i="50"/>
  <c r="AH460" i="50"/>
  <c r="AH452" i="50"/>
  <c r="AH444" i="50"/>
  <c r="AH436" i="50"/>
  <c r="AH428" i="50"/>
  <c r="AH420" i="50"/>
  <c r="AH412" i="50"/>
  <c r="AH404" i="50"/>
  <c r="AH787" i="50"/>
  <c r="AH779" i="50"/>
  <c r="AH771" i="50"/>
  <c r="AH763" i="50"/>
  <c r="AH755" i="50"/>
  <c r="AH747" i="50"/>
  <c r="AH739" i="50"/>
  <c r="AH731" i="50"/>
  <c r="AH723" i="50"/>
  <c r="AH715" i="50"/>
  <c r="AH707" i="50"/>
  <c r="AH699" i="50"/>
  <c r="AH691" i="50"/>
  <c r="AH683" i="50"/>
  <c r="AH675" i="50"/>
  <c r="AH667" i="50"/>
  <c r="AH659" i="50"/>
  <c r="AH651" i="50"/>
  <c r="AH643" i="50"/>
  <c r="AH635" i="50"/>
  <c r="AH627" i="50"/>
  <c r="AH619" i="50"/>
  <c r="AH611" i="50"/>
  <c r="AH603" i="50"/>
  <c r="AH595" i="50"/>
  <c r="AH587" i="50"/>
  <c r="AH579" i="50"/>
  <c r="AH571" i="50"/>
  <c r="AH563" i="50"/>
  <c r="AH555" i="50"/>
  <c r="AH547" i="50"/>
  <c r="AH539" i="50"/>
  <c r="AH531" i="50"/>
  <c r="AH523" i="50"/>
  <c r="AH515" i="50"/>
  <c r="AH507" i="50"/>
  <c r="AH499" i="50"/>
  <c r="AH491" i="50"/>
  <c r="AH483" i="50"/>
  <c r="AH475" i="50"/>
  <c r="AH467" i="50"/>
  <c r="AH459" i="50"/>
  <c r="AH451" i="50"/>
  <c r="AH443" i="50"/>
  <c r="AH435" i="50"/>
  <c r="AH427" i="50"/>
  <c r="AH786" i="50"/>
  <c r="AH778" i="50"/>
  <c r="AH770" i="50"/>
  <c r="AH762" i="50"/>
  <c r="AH754" i="50"/>
  <c r="AH746" i="50"/>
  <c r="AH738" i="50"/>
  <c r="AH730" i="50"/>
  <c r="AH722" i="50"/>
  <c r="AH714" i="50"/>
  <c r="AH706" i="50"/>
  <c r="AH698" i="50"/>
  <c r="AH690" i="50"/>
  <c r="AH682" i="50"/>
  <c r="AH674" i="50"/>
  <c r="AH666" i="50"/>
  <c r="AH658" i="50"/>
  <c r="AH650" i="50"/>
  <c r="AH642" i="50"/>
  <c r="AH634" i="50"/>
  <c r="AH626" i="50"/>
  <c r="AH618" i="50"/>
  <c r="AH610" i="50"/>
  <c r="AH602" i="50"/>
  <c r="AH594" i="50"/>
  <c r="AH586" i="50"/>
  <c r="AH578" i="50"/>
  <c r="AH570" i="50"/>
  <c r="AH562" i="50"/>
  <c r="AH554" i="50"/>
  <c r="AH546" i="50"/>
  <c r="AH538" i="50"/>
  <c r="AH530" i="50"/>
  <c r="AH522" i="50"/>
  <c r="AH514" i="50"/>
  <c r="AH506" i="50"/>
  <c r="AH498" i="50"/>
  <c r="AH490" i="50"/>
  <c r="AH482" i="50"/>
  <c r="AH474" i="50"/>
  <c r="AH466" i="50"/>
  <c r="AH458" i="50"/>
  <c r="AH450" i="50"/>
  <c r="AH442" i="50"/>
  <c r="AH434" i="50"/>
  <c r="AH426" i="50"/>
  <c r="AH418" i="50"/>
  <c r="AH410" i="50"/>
  <c r="AH402" i="50"/>
  <c r="AH394" i="50"/>
  <c r="AH386" i="50"/>
  <c r="AH378" i="50"/>
  <c r="AH370" i="50"/>
  <c r="AH362" i="50"/>
  <c r="AH354" i="50"/>
  <c r="AH346" i="50"/>
  <c r="AH338" i="50"/>
  <c r="AH330" i="50"/>
  <c r="AH322" i="50"/>
  <c r="AH314" i="50"/>
  <c r="AH306" i="50"/>
  <c r="AH298" i="50"/>
  <c r="AH290" i="50"/>
  <c r="AH282" i="50"/>
  <c r="AH274" i="50"/>
  <c r="AH266" i="50"/>
  <c r="AH258" i="50"/>
  <c r="AH250" i="50"/>
  <c r="AH242" i="50"/>
  <c r="AH234" i="50"/>
  <c r="AH226" i="50"/>
  <c r="AH218" i="50"/>
  <c r="AH210" i="50"/>
  <c r="AH202" i="50"/>
  <c r="AH194" i="50"/>
  <c r="AH186" i="50"/>
  <c r="AH178" i="50"/>
  <c r="AH170" i="50"/>
  <c r="AH162" i="50"/>
  <c r="AH154" i="50"/>
  <c r="AH146" i="50"/>
  <c r="AH138" i="50"/>
  <c r="AH130" i="50"/>
  <c r="AH122" i="50"/>
  <c r="AH114" i="50"/>
  <c r="AH785" i="50"/>
  <c r="AH777" i="50"/>
  <c r="AH769" i="50"/>
  <c r="AH761" i="50"/>
  <c r="AH753" i="50"/>
  <c r="AH745" i="50"/>
  <c r="AH737" i="50"/>
  <c r="AH729" i="50"/>
  <c r="AH721" i="50"/>
  <c r="AH713" i="50"/>
  <c r="AH705" i="50"/>
  <c r="AH697" i="50"/>
  <c r="AH689" i="50"/>
  <c r="AH681" i="50"/>
  <c r="AH673" i="50"/>
  <c r="AH665" i="50"/>
  <c r="AH657" i="50"/>
  <c r="AH649" i="50"/>
  <c r="AH641" i="50"/>
  <c r="AH633" i="50"/>
  <c r="AH625" i="50"/>
  <c r="AH617" i="50"/>
  <c r="AH609" i="50"/>
  <c r="AH601" i="50"/>
  <c r="AH593" i="50"/>
  <c r="AH585" i="50"/>
  <c r="AH577" i="50"/>
  <c r="AH569" i="50"/>
  <c r="AH561" i="50"/>
  <c r="AH553" i="50"/>
  <c r="AH545" i="50"/>
  <c r="AH537" i="50"/>
  <c r="AH529" i="50"/>
  <c r="AH521" i="50"/>
  <c r="AH513" i="50"/>
  <c r="AH505" i="50"/>
  <c r="AH497" i="50"/>
  <c r="AH489" i="50"/>
  <c r="AH481" i="50"/>
  <c r="AH473" i="50"/>
  <c r="AH465" i="50"/>
  <c r="AH457" i="50"/>
  <c r="AH449" i="50"/>
  <c r="AH441" i="50"/>
  <c r="AH433" i="50"/>
  <c r="AH425" i="50"/>
  <c r="AH417" i="50"/>
  <c r="AH409" i="50"/>
  <c r="AH401" i="50"/>
  <c r="AH393" i="50"/>
  <c r="AH385" i="50"/>
  <c r="AH377" i="50"/>
  <c r="AH369" i="50"/>
  <c r="AH361" i="50"/>
  <c r="AH353" i="50"/>
  <c r="AH345" i="50"/>
  <c r="AH337" i="50"/>
  <c r="AH329" i="50"/>
  <c r="AH321" i="50"/>
  <c r="AH313" i="50"/>
  <c r="AH305" i="50"/>
  <c r="AH297" i="50"/>
  <c r="AH289" i="50"/>
  <c r="AH281" i="50"/>
  <c r="AH273" i="50"/>
  <c r="AH265" i="50"/>
  <c r="AH257" i="50"/>
  <c r="AH249" i="50"/>
  <c r="AH241" i="50"/>
  <c r="AH233" i="50"/>
  <c r="AH225" i="50"/>
  <c r="AH217" i="50"/>
  <c r="AH209" i="50"/>
  <c r="AH201" i="50"/>
  <c r="AH193" i="50"/>
  <c r="AH185" i="50"/>
  <c r="AH177" i="50"/>
  <c r="AH169" i="50"/>
  <c r="AH161" i="50"/>
  <c r="AH153" i="50"/>
  <c r="AH145" i="50"/>
  <c r="AH137" i="50"/>
  <c r="AH129" i="50"/>
  <c r="AH121" i="50"/>
  <c r="AH113" i="50"/>
  <c r="AH784" i="50"/>
  <c r="AH776" i="50"/>
  <c r="AH768" i="50"/>
  <c r="AH760" i="50"/>
  <c r="AH752" i="50"/>
  <c r="AH744" i="50"/>
  <c r="AH736" i="50"/>
  <c r="AH728" i="50"/>
  <c r="AH720" i="50"/>
  <c r="AH712" i="50"/>
  <c r="AH704" i="50"/>
  <c r="AH696" i="50"/>
  <c r="AH688" i="50"/>
  <c r="AH680" i="50"/>
  <c r="AH672" i="50"/>
  <c r="AH664" i="50"/>
  <c r="AH656" i="50"/>
  <c r="AH648" i="50"/>
  <c r="AH640" i="50"/>
  <c r="AH632" i="50"/>
  <c r="AH624" i="50"/>
  <c r="AH616" i="50"/>
  <c r="AH608" i="50"/>
  <c r="AH600" i="50"/>
  <c r="AH592" i="50"/>
  <c r="AH584" i="50"/>
  <c r="AH576" i="50"/>
  <c r="AH568" i="50"/>
  <c r="AH560" i="50"/>
  <c r="AH552" i="50"/>
  <c r="AH544" i="50"/>
  <c r="AH536" i="50"/>
  <c r="AH528" i="50"/>
  <c r="AH520" i="50"/>
  <c r="AH512" i="50"/>
  <c r="AH504" i="50"/>
  <c r="AH496" i="50"/>
  <c r="AH488" i="50"/>
  <c r="AH480" i="50"/>
  <c r="AH472" i="50"/>
  <c r="AH464" i="50"/>
  <c r="AH456" i="50"/>
  <c r="AH448" i="50"/>
  <c r="AH440" i="50"/>
  <c r="AH432" i="50"/>
  <c r="AH424" i="50"/>
  <c r="AH416" i="50"/>
  <c r="AH408" i="50"/>
  <c r="AH400" i="50"/>
  <c r="AH392" i="50"/>
  <c r="AH384" i="50"/>
  <c r="AH376" i="50"/>
  <c r="AH368" i="50"/>
  <c r="AH360" i="50"/>
  <c r="AH352" i="50"/>
  <c r="AH344" i="50"/>
  <c r="AH336" i="50"/>
  <c r="AH328" i="50"/>
  <c r="AH320" i="50"/>
  <c r="AH312" i="50"/>
  <c r="AH304" i="50"/>
  <c r="AH296" i="50"/>
  <c r="AH288" i="50"/>
  <c r="AH280" i="50"/>
  <c r="AH272" i="50"/>
  <c r="AH264" i="50"/>
  <c r="AH256" i="50"/>
  <c r="AH248" i="50"/>
  <c r="AH240" i="50"/>
  <c r="AH232" i="50"/>
  <c r="AH224" i="50"/>
  <c r="AH216" i="50"/>
  <c r="AH208" i="50"/>
  <c r="AH200" i="50"/>
  <c r="AH192" i="50"/>
  <c r="AH184" i="50"/>
  <c r="AH176" i="50"/>
  <c r="AH168" i="50"/>
  <c r="AH160" i="50"/>
  <c r="AH152" i="50"/>
  <c r="AH144" i="50"/>
  <c r="AH136" i="50"/>
  <c r="AH128" i="50"/>
  <c r="AH120" i="50"/>
  <c r="AH112" i="50"/>
  <c r="AH783" i="50"/>
  <c r="AH775" i="50"/>
  <c r="AH767" i="50"/>
  <c r="AH759" i="50"/>
  <c r="AH751" i="50"/>
  <c r="AH743" i="50"/>
  <c r="AH735" i="50"/>
  <c r="AH727" i="50"/>
  <c r="AH719" i="50"/>
  <c r="AH711" i="50"/>
  <c r="AH703" i="50"/>
  <c r="AH695" i="50"/>
  <c r="AH687" i="50"/>
  <c r="AH679" i="50"/>
  <c r="AH671" i="50"/>
  <c r="AH663" i="50"/>
  <c r="AH655" i="50"/>
  <c r="AH647" i="50"/>
  <c r="AH639" i="50"/>
  <c r="AH631" i="50"/>
  <c r="AH623" i="50"/>
  <c r="AH615" i="50"/>
  <c r="AH607" i="50"/>
  <c r="AH599" i="50"/>
  <c r="AH591" i="50"/>
  <c r="AH583" i="50"/>
  <c r="AH575" i="50"/>
  <c r="AH567" i="50"/>
  <c r="AH559" i="50"/>
  <c r="AH551" i="50"/>
  <c r="AH543" i="50"/>
  <c r="AH535" i="50"/>
  <c r="AH527" i="50"/>
  <c r="AH519" i="50"/>
  <c r="AH511" i="50"/>
  <c r="AH503" i="50"/>
  <c r="AH495" i="50"/>
  <c r="AH487" i="50"/>
  <c r="AH479" i="50"/>
  <c r="AH471" i="50"/>
  <c r="AH463" i="50"/>
  <c r="AH455" i="50"/>
  <c r="AH447" i="50"/>
  <c r="AH439" i="50"/>
  <c r="AH431" i="50"/>
  <c r="AH423" i="50"/>
  <c r="AH415" i="50"/>
  <c r="AH407" i="50"/>
  <c r="AH399" i="50"/>
  <c r="AH391" i="50"/>
  <c r="AH383" i="50"/>
  <c r="AH375" i="50"/>
  <c r="AH367" i="50"/>
  <c r="AH359" i="50"/>
  <c r="AH351" i="50"/>
  <c r="AH343" i="50"/>
  <c r="AH335" i="50"/>
  <c r="AH327" i="50"/>
  <c r="AH319" i="50"/>
  <c r="AH311" i="50"/>
  <c r="AH303" i="50"/>
  <c r="AH295" i="50"/>
  <c r="AH287" i="50"/>
  <c r="AH279" i="50"/>
  <c r="AH271" i="50"/>
  <c r="AH263" i="50"/>
  <c r="AH255" i="50"/>
  <c r="AH247" i="50"/>
  <c r="AH239" i="50"/>
  <c r="AH231" i="50"/>
  <c r="AH223" i="50"/>
  <c r="AH215" i="50"/>
  <c r="AH207" i="50"/>
  <c r="AH199" i="50"/>
  <c r="AH191" i="50"/>
  <c r="AH183" i="50"/>
  <c r="AH175" i="50"/>
  <c r="AH167" i="50"/>
  <c r="AH159" i="50"/>
  <c r="AH151" i="50"/>
  <c r="AH143" i="50"/>
  <c r="AH135" i="50"/>
  <c r="AH127" i="50"/>
  <c r="AH119" i="50"/>
  <c r="AH111" i="50"/>
  <c r="AH12" i="50"/>
  <c r="AH20" i="50"/>
  <c r="AH28" i="50"/>
  <c r="AH36" i="50"/>
  <c r="AH44" i="50"/>
  <c r="AH52" i="50"/>
  <c r="AH60" i="50"/>
  <c r="AH68" i="50"/>
  <c r="AH76" i="50"/>
  <c r="AH84" i="50"/>
  <c r="AH92" i="50"/>
  <c r="AH100" i="50"/>
  <c r="AH108" i="50"/>
  <c r="AH126" i="50"/>
  <c r="AH148" i="50"/>
  <c r="AH171" i="50"/>
  <c r="AH190" i="50"/>
  <c r="AH212" i="50"/>
  <c r="AH235" i="50"/>
  <c r="AH254" i="50"/>
  <c r="AH276" i="50"/>
  <c r="AH299" i="50"/>
  <c r="AH318" i="50"/>
  <c r="AH340" i="50"/>
  <c r="AH363" i="50"/>
  <c r="AH382" i="50"/>
  <c r="AH406" i="50"/>
  <c r="AH454" i="50"/>
  <c r="AH518" i="50"/>
  <c r="AH582" i="50"/>
  <c r="AH646" i="50"/>
  <c r="AH710" i="50"/>
  <c r="AH774" i="50"/>
  <c r="AH30" i="50"/>
  <c r="AH70" i="50"/>
  <c r="AH110" i="50"/>
  <c r="AH302" i="50"/>
  <c r="H396" i="50"/>
  <c r="AH13" i="50"/>
  <c r="AH21" i="50"/>
  <c r="AH29" i="50"/>
  <c r="AH37" i="50"/>
  <c r="AH45" i="50"/>
  <c r="AH53" i="50"/>
  <c r="AH61" i="50"/>
  <c r="AH69" i="50"/>
  <c r="AH77" i="50"/>
  <c r="AH85" i="50"/>
  <c r="AH93" i="50"/>
  <c r="AH101" i="50"/>
  <c r="AH109" i="50"/>
  <c r="AH131" i="50"/>
  <c r="AH150" i="50"/>
  <c r="AH172" i="50"/>
  <c r="AH195" i="50"/>
  <c r="AH214" i="50"/>
  <c r="AH236" i="50"/>
  <c r="AH259" i="50"/>
  <c r="AH278" i="50"/>
  <c r="AH300" i="50"/>
  <c r="AH323" i="50"/>
  <c r="AH342" i="50"/>
  <c r="AH364" i="50"/>
  <c r="AH387" i="50"/>
  <c r="AH411" i="50"/>
  <c r="AH462" i="50"/>
  <c r="AH526" i="50"/>
  <c r="AH590" i="50"/>
  <c r="AH654" i="50"/>
  <c r="AH718" i="50"/>
  <c r="AH782" i="50"/>
  <c r="C786" i="50"/>
  <c r="C770" i="50"/>
  <c r="C746" i="50"/>
  <c r="C730" i="50"/>
  <c r="C706" i="50"/>
  <c r="C698" i="50"/>
  <c r="C674" i="50"/>
  <c r="C650" i="50"/>
  <c r="C632" i="50"/>
  <c r="C613" i="50"/>
  <c r="C574" i="50"/>
  <c r="C564" i="50"/>
  <c r="C532" i="50"/>
  <c r="C510" i="50"/>
  <c r="C468" i="50"/>
  <c r="C425" i="50"/>
  <c r="C397" i="50"/>
  <c r="C361" i="50"/>
  <c r="C322" i="50"/>
  <c r="G790" i="50"/>
  <c r="G785" i="50"/>
  <c r="G777" i="50"/>
  <c r="H755" i="50"/>
  <c r="H747" i="50"/>
  <c r="G742" i="50"/>
  <c r="H731" i="50"/>
  <c r="H723" i="50"/>
  <c r="G718" i="50"/>
  <c r="H688" i="50"/>
  <c r="H672" i="50"/>
  <c r="G664" i="50"/>
  <c r="G653" i="50"/>
  <c r="L646" i="50"/>
  <c r="G630" i="50"/>
  <c r="L616" i="50"/>
  <c r="L593" i="50"/>
  <c r="G569" i="50"/>
  <c r="C781" i="50"/>
  <c r="C765" i="50"/>
  <c r="C741" i="50"/>
  <c r="C310" i="50"/>
  <c r="C318" i="50"/>
  <c r="C326" i="50"/>
  <c r="C334" i="50"/>
  <c r="C342" i="50"/>
  <c r="C350" i="50"/>
  <c r="C358" i="50"/>
  <c r="C366" i="50"/>
  <c r="C374" i="50"/>
  <c r="C382" i="50"/>
  <c r="C390" i="50"/>
  <c r="C398" i="50"/>
  <c r="C406" i="50"/>
  <c r="C414" i="50"/>
  <c r="C422" i="50"/>
  <c r="C430" i="50"/>
  <c r="C303" i="50"/>
  <c r="C311" i="50"/>
  <c r="C319" i="50"/>
  <c r="C327" i="50"/>
  <c r="C335" i="50"/>
  <c r="C343" i="50"/>
  <c r="C351" i="50"/>
  <c r="C359" i="50"/>
  <c r="C367" i="50"/>
  <c r="C375" i="50"/>
  <c r="C383" i="50"/>
  <c r="C391" i="50"/>
  <c r="C399" i="50"/>
  <c r="C407" i="50"/>
  <c r="C415" i="50"/>
  <c r="C423" i="50"/>
  <c r="C431" i="50"/>
  <c r="C439" i="50"/>
  <c r="C447" i="50"/>
  <c r="C455" i="50"/>
  <c r="C463" i="50"/>
  <c r="C471" i="50"/>
  <c r="C479" i="50"/>
  <c r="C487" i="50"/>
  <c r="C495" i="50"/>
  <c r="C503" i="50"/>
  <c r="C511" i="50"/>
  <c r="C519" i="50"/>
  <c r="C527" i="50"/>
  <c r="C535" i="50"/>
  <c r="C543" i="50"/>
  <c r="C551" i="50"/>
  <c r="C559" i="50"/>
  <c r="C567" i="50"/>
  <c r="C575" i="50"/>
  <c r="C583" i="50"/>
  <c r="C591" i="50"/>
  <c r="C599" i="50"/>
  <c r="C607" i="50"/>
  <c r="C615" i="50"/>
  <c r="C623" i="50"/>
  <c r="C631" i="50"/>
  <c r="C639" i="50"/>
  <c r="C647" i="50"/>
  <c r="C304" i="50"/>
  <c r="C312" i="50"/>
  <c r="C320" i="50"/>
  <c r="C328" i="50"/>
  <c r="C336" i="50"/>
  <c r="C344" i="50"/>
  <c r="C352" i="50"/>
  <c r="C360" i="50"/>
  <c r="C368" i="50"/>
  <c r="C376" i="50"/>
  <c r="C384" i="50"/>
  <c r="C392" i="50"/>
  <c r="C400" i="50"/>
  <c r="C408" i="50"/>
  <c r="C416" i="50"/>
  <c r="C424" i="50"/>
  <c r="C432" i="50"/>
  <c r="C440" i="50"/>
  <c r="C448" i="50"/>
  <c r="C456" i="50"/>
  <c r="C464" i="50"/>
  <c r="C472" i="50"/>
  <c r="C480" i="50"/>
  <c r="C488" i="50"/>
  <c r="C496" i="50"/>
  <c r="C504" i="50"/>
  <c r="C512" i="50"/>
  <c r="C520" i="50"/>
  <c r="C528" i="50"/>
  <c r="C536" i="50"/>
  <c r="C544" i="50"/>
  <c r="C552" i="50"/>
  <c r="C560" i="50"/>
  <c r="C568" i="50"/>
  <c r="C576" i="50"/>
  <c r="C584" i="50"/>
  <c r="C778" i="50"/>
  <c r="C754" i="50"/>
  <c r="C738" i="50"/>
  <c r="C714" i="50"/>
  <c r="C690" i="50"/>
  <c r="C666" i="50"/>
  <c r="C658" i="50"/>
  <c r="C622" i="50"/>
  <c r="C604" i="50"/>
  <c r="C586" i="50"/>
  <c r="C554" i="50"/>
  <c r="C522" i="50"/>
  <c r="C500" i="50"/>
  <c r="C478" i="50"/>
  <c r="C458" i="50"/>
  <c r="C436" i="50"/>
  <c r="C411" i="50"/>
  <c r="C372" i="50"/>
  <c r="C347" i="50"/>
  <c r="C308" i="50"/>
  <c r="H772" i="50"/>
  <c r="G758" i="50"/>
  <c r="G750" i="50"/>
  <c r="H739" i="50"/>
  <c r="G734" i="50"/>
  <c r="G726" i="50"/>
  <c r="H715" i="50"/>
  <c r="H704" i="50"/>
  <c r="H696" i="50"/>
  <c r="H680" i="50"/>
  <c r="M669" i="50"/>
  <c r="M661" i="50"/>
  <c r="L640" i="50"/>
  <c r="L634" i="50"/>
  <c r="L584" i="50"/>
  <c r="C789" i="50"/>
  <c r="C773" i="50"/>
  <c r="C757" i="50"/>
  <c r="C749" i="50"/>
  <c r="C733" i="50"/>
  <c r="C725" i="50"/>
  <c r="C717" i="50"/>
  <c r="C709" i="50"/>
  <c r="C693" i="50"/>
  <c r="C685" i="50"/>
  <c r="C677" i="50"/>
  <c r="C669" i="50"/>
  <c r="C661" i="50"/>
  <c r="C653" i="50"/>
  <c r="C644" i="50"/>
  <c r="C635" i="50"/>
  <c r="C626" i="50"/>
  <c r="C617" i="50"/>
  <c r="C608" i="50"/>
  <c r="C598" i="50"/>
  <c r="C589" i="50"/>
  <c r="C579" i="50"/>
  <c r="C569" i="50"/>
  <c r="C557" i="50"/>
  <c r="C547" i="50"/>
  <c r="C537" i="50"/>
  <c r="C525" i="50"/>
  <c r="C515" i="50"/>
  <c r="C505" i="50"/>
  <c r="C493" i="50"/>
  <c r="C483" i="50"/>
  <c r="C788" i="50"/>
  <c r="C780" i="50"/>
  <c r="C772" i="50"/>
  <c r="C764" i="50"/>
  <c r="C756" i="50"/>
  <c r="C748" i="50"/>
  <c r="C740" i="50"/>
  <c r="C732" i="50"/>
  <c r="C724" i="50"/>
  <c r="C716" i="50"/>
  <c r="C708" i="50"/>
  <c r="C700" i="50"/>
  <c r="C692" i="50"/>
  <c r="C684" i="50"/>
  <c r="C676" i="50"/>
  <c r="C668" i="50"/>
  <c r="C660" i="50"/>
  <c r="C652" i="50"/>
  <c r="C643" i="50"/>
  <c r="C634" i="50"/>
  <c r="C625" i="50"/>
  <c r="C616" i="50"/>
  <c r="C606" i="50"/>
  <c r="C597" i="50"/>
  <c r="C588" i="50"/>
  <c r="C578" i="50"/>
  <c r="C566" i="50"/>
  <c r="C556" i="50"/>
  <c r="C546" i="50"/>
  <c r="C534" i="50"/>
  <c r="C524" i="50"/>
  <c r="C514" i="50"/>
  <c r="C502" i="50"/>
  <c r="C492" i="50"/>
  <c r="C482" i="50"/>
  <c r="C470" i="50"/>
  <c r="C460" i="50"/>
  <c r="C450" i="50"/>
  <c r="C438" i="50"/>
  <c r="C427" i="50"/>
  <c r="C413" i="50"/>
  <c r="C402" i="50"/>
  <c r="C388" i="50"/>
  <c r="C377" i="50"/>
  <c r="C363" i="50"/>
  <c r="C349" i="50"/>
  <c r="C338" i="50"/>
  <c r="C324" i="50"/>
  <c r="C313" i="50"/>
  <c r="G787" i="50"/>
  <c r="H782" i="50"/>
  <c r="G779" i="50"/>
  <c r="H774" i="50"/>
  <c r="G771" i="50"/>
  <c r="G769" i="50"/>
  <c r="G767" i="50"/>
  <c r="G765" i="50"/>
  <c r="G763" i="50"/>
  <c r="G761" i="50"/>
  <c r="G756" i="50"/>
  <c r="H753" i="50"/>
  <c r="G748" i="50"/>
  <c r="H745" i="50"/>
  <c r="G740" i="50"/>
  <c r="H737" i="50"/>
  <c r="G732" i="50"/>
  <c r="H729" i="50"/>
  <c r="G724" i="50"/>
  <c r="H721" i="50"/>
  <c r="G716" i="50"/>
  <c r="G713" i="50"/>
  <c r="H702" i="50"/>
  <c r="H694" i="50"/>
  <c r="H686" i="50"/>
  <c r="H678" i="50"/>
  <c r="G670" i="50"/>
  <c r="M667" i="50"/>
  <c r="G662" i="50"/>
  <c r="M659" i="50"/>
  <c r="M656" i="50"/>
  <c r="L653" i="50"/>
  <c r="L641" i="50"/>
  <c r="M631" i="50"/>
  <c r="M626" i="50"/>
  <c r="L617" i="50"/>
  <c r="L608" i="50"/>
  <c r="L585" i="50"/>
  <c r="H555" i="50"/>
  <c r="H535" i="50"/>
  <c r="M497" i="50"/>
  <c r="M447" i="50"/>
  <c r="C787" i="50"/>
  <c r="C779" i="50"/>
  <c r="C771" i="50"/>
  <c r="C763" i="50"/>
  <c r="C755" i="50"/>
  <c r="C747" i="50"/>
  <c r="C739" i="50"/>
  <c r="C731" i="50"/>
  <c r="C723" i="50"/>
  <c r="C715" i="50"/>
  <c r="C707" i="50"/>
  <c r="C699" i="50"/>
  <c r="C691" i="50"/>
  <c r="C683" i="50"/>
  <c r="C675" i="50"/>
  <c r="C667" i="50"/>
  <c r="C659" i="50"/>
  <c r="C651" i="50"/>
  <c r="C642" i="50"/>
  <c r="C633" i="50"/>
  <c r="C624" i="50"/>
  <c r="C614" i="50"/>
  <c r="C605" i="50"/>
  <c r="C596" i="50"/>
  <c r="C587" i="50"/>
  <c r="C577" i="50"/>
  <c r="C565" i="50"/>
  <c r="C555" i="50"/>
  <c r="C545" i="50"/>
  <c r="C533" i="50"/>
  <c r="C523" i="50"/>
  <c r="C513" i="50"/>
  <c r="C501" i="50"/>
  <c r="C491" i="50"/>
  <c r="C481" i="50"/>
  <c r="C469" i="50"/>
  <c r="C459" i="50"/>
  <c r="C449" i="50"/>
  <c r="C437" i="50"/>
  <c r="C426" i="50"/>
  <c r="C412" i="50"/>
  <c r="C401" i="50"/>
  <c r="C387" i="50"/>
  <c r="C373" i="50"/>
  <c r="C362" i="50"/>
  <c r="C348" i="50"/>
  <c r="C337" i="50"/>
  <c r="C323" i="50"/>
  <c r="C309" i="50"/>
  <c r="H790" i="50"/>
  <c r="H785" i="50"/>
  <c r="G782" i="50"/>
  <c r="H777" i="50"/>
  <c r="G774" i="50"/>
  <c r="H758" i="50"/>
  <c r="G753" i="50"/>
  <c r="H750" i="50"/>
  <c r="G745" i="50"/>
  <c r="H742" i="50"/>
  <c r="G737" i="50"/>
  <c r="H734" i="50"/>
  <c r="G729" i="50"/>
  <c r="H726" i="50"/>
  <c r="G721" i="50"/>
  <c r="H718" i="50"/>
  <c r="G710" i="50"/>
  <c r="H707" i="50"/>
  <c r="H699" i="50"/>
  <c r="H691" i="50"/>
  <c r="H683" i="50"/>
  <c r="H675" i="50"/>
  <c r="G667" i="50"/>
  <c r="M664" i="50"/>
  <c r="G659" i="50"/>
  <c r="L656" i="50"/>
  <c r="H653" i="50"/>
  <c r="G650" i="50"/>
  <c r="G638" i="50"/>
  <c r="M634" i="50"/>
  <c r="M630" i="50"/>
  <c r="L626" i="50"/>
  <c r="L605" i="50"/>
  <c r="L596" i="50"/>
  <c r="M513" i="50"/>
  <c r="L497" i="50"/>
  <c r="C785" i="50"/>
  <c r="C777" i="50"/>
  <c r="C769" i="50"/>
  <c r="C761" i="50"/>
  <c r="C753" i="50"/>
  <c r="C745" i="50"/>
  <c r="C737" i="50"/>
  <c r="C729" i="50"/>
  <c r="C721" i="50"/>
  <c r="C713" i="50"/>
  <c r="C705" i="50"/>
  <c r="C697" i="50"/>
  <c r="C689" i="50"/>
  <c r="C681" i="50"/>
  <c r="C673" i="50"/>
  <c r="C665" i="50"/>
  <c r="C657" i="50"/>
  <c r="C649" i="50"/>
  <c r="C640" i="50"/>
  <c r="C630" i="50"/>
  <c r="C621" i="50"/>
  <c r="C612" i="50"/>
  <c r="C603" i="50"/>
  <c r="C594" i="50"/>
  <c r="C585" i="50"/>
  <c r="C573" i="50"/>
  <c r="C563" i="50"/>
  <c r="C553" i="50"/>
  <c r="C541" i="50"/>
  <c r="C531" i="50"/>
  <c r="C521" i="50"/>
  <c r="C509" i="50"/>
  <c r="C499" i="50"/>
  <c r="C489" i="50"/>
  <c r="C477" i="50"/>
  <c r="C467" i="50"/>
  <c r="C457" i="50"/>
  <c r="C445" i="50"/>
  <c r="C435" i="50"/>
  <c r="C421" i="50"/>
  <c r="C410" i="50"/>
  <c r="C396" i="50"/>
  <c r="C385" i="50"/>
  <c r="C371" i="50"/>
  <c r="C357" i="50"/>
  <c r="C346" i="50"/>
  <c r="C332" i="50"/>
  <c r="C321" i="50"/>
  <c r="C307" i="50"/>
  <c r="G788" i="50"/>
  <c r="H783" i="50"/>
  <c r="G780" i="50"/>
  <c r="H775" i="50"/>
  <c r="G772" i="50"/>
  <c r="H770" i="50"/>
  <c r="H768" i="50"/>
  <c r="H766" i="50"/>
  <c r="H764" i="50"/>
  <c r="H762" i="50"/>
  <c r="H760" i="50"/>
  <c r="G755" i="50"/>
  <c r="H752" i="50"/>
  <c r="G747" i="50"/>
  <c r="H744" i="50"/>
  <c r="G739" i="50"/>
  <c r="H736" i="50"/>
  <c r="G731" i="50"/>
  <c r="H728" i="50"/>
  <c r="G723" i="50"/>
  <c r="H720" i="50"/>
  <c r="G715" i="50"/>
  <c r="G712" i="50"/>
  <c r="H701" i="50"/>
  <c r="H693" i="50"/>
  <c r="H685" i="50"/>
  <c r="H677" i="50"/>
  <c r="G669" i="50"/>
  <c r="M666" i="50"/>
  <c r="G661" i="50"/>
  <c r="M658" i="50"/>
  <c r="L655" i="50"/>
  <c r="M649" i="50"/>
  <c r="G643" i="50"/>
  <c r="G637" i="50"/>
  <c r="M633" i="50"/>
  <c r="L613" i="50"/>
  <c r="L604" i="50"/>
  <c r="L580" i="50"/>
  <c r="L568" i="50"/>
  <c r="G511" i="50"/>
  <c r="G491" i="50"/>
  <c r="H428" i="50"/>
  <c r="C762" i="50"/>
  <c r="C722" i="50"/>
  <c r="C682" i="50"/>
  <c r="C641" i="50"/>
  <c r="C595" i="50"/>
  <c r="C542" i="50"/>
  <c r="C490" i="50"/>
  <c r="C446" i="50"/>
  <c r="C386" i="50"/>
  <c r="C333" i="50"/>
  <c r="H788" i="50"/>
  <c r="H780" i="50"/>
  <c r="C760" i="50"/>
  <c r="C582" i="50"/>
  <c r="C572" i="50"/>
  <c r="C562" i="50"/>
  <c r="C550" i="50"/>
  <c r="C540" i="50"/>
  <c r="C530" i="50"/>
  <c r="C518" i="50"/>
  <c r="C508" i="50"/>
  <c r="C498" i="50"/>
  <c r="C486" i="50"/>
  <c r="C476" i="50"/>
  <c r="C466" i="50"/>
  <c r="C454" i="50"/>
  <c r="C444" i="50"/>
  <c r="C434" i="50"/>
  <c r="C420" i="50"/>
  <c r="C409" i="50"/>
  <c r="C395" i="50"/>
  <c r="C381" i="50"/>
  <c r="C370" i="50"/>
  <c r="C356" i="50"/>
  <c r="C345" i="50"/>
  <c r="C331" i="50"/>
  <c r="C317" i="50"/>
  <c r="C306" i="50"/>
  <c r="H786" i="50"/>
  <c r="G783" i="50"/>
  <c r="H778" i="50"/>
  <c r="G775" i="50"/>
  <c r="G770" i="50"/>
  <c r="G768" i="50"/>
  <c r="G766" i="50"/>
  <c r="G764" i="50"/>
  <c r="G762" i="50"/>
  <c r="G760" i="50"/>
  <c r="H757" i="50"/>
  <c r="G752" i="50"/>
  <c r="H749" i="50"/>
  <c r="G744" i="50"/>
  <c r="H741" i="50"/>
  <c r="G736" i="50"/>
  <c r="H733" i="50"/>
  <c r="G728" i="50"/>
  <c r="H725" i="50"/>
  <c r="G720" i="50"/>
  <c r="H717" i="50"/>
  <c r="G709" i="50"/>
  <c r="H706" i="50"/>
  <c r="H698" i="50"/>
  <c r="H690" i="50"/>
  <c r="H682" i="50"/>
  <c r="H674" i="50"/>
  <c r="G666" i="50"/>
  <c r="M663" i="50"/>
  <c r="G658" i="50"/>
  <c r="G652" i="50"/>
  <c r="G646" i="50"/>
  <c r="M639" i="50"/>
  <c r="M623" i="50"/>
  <c r="L601" i="50"/>
  <c r="L592" i="50"/>
  <c r="H547" i="50"/>
  <c r="G507" i="50"/>
  <c r="M489" i="50"/>
  <c r="G467" i="50"/>
  <c r="M412" i="50"/>
  <c r="C783" i="50"/>
  <c r="C775" i="50"/>
  <c r="C767" i="50"/>
  <c r="C759" i="50"/>
  <c r="C751" i="50"/>
  <c r="C743" i="50"/>
  <c r="C735" i="50"/>
  <c r="C727" i="50"/>
  <c r="C719" i="50"/>
  <c r="C711" i="50"/>
  <c r="C703" i="50"/>
  <c r="C695" i="50"/>
  <c r="C687" i="50"/>
  <c r="C679" i="50"/>
  <c r="C671" i="50"/>
  <c r="C663" i="50"/>
  <c r="C655" i="50"/>
  <c r="C646" i="50"/>
  <c r="C637" i="50"/>
  <c r="C628" i="50"/>
  <c r="C619" i="50"/>
  <c r="C610" i="50"/>
  <c r="C601" i="50"/>
  <c r="C592" i="50"/>
  <c r="C581" i="50"/>
  <c r="C571" i="50"/>
  <c r="C561" i="50"/>
  <c r="C549" i="50"/>
  <c r="C539" i="50"/>
  <c r="C529" i="50"/>
  <c r="C517" i="50"/>
  <c r="C507" i="50"/>
  <c r="C497" i="50"/>
  <c r="C485" i="50"/>
  <c r="C475" i="50"/>
  <c r="C465" i="50"/>
  <c r="C453" i="50"/>
  <c r="C443" i="50"/>
  <c r="C433" i="50"/>
  <c r="C419" i="50"/>
  <c r="C405" i="50"/>
  <c r="C394" i="50"/>
  <c r="C380" i="50"/>
  <c r="C369" i="50"/>
  <c r="C355" i="50"/>
  <c r="C341" i="50"/>
  <c r="C330" i="50"/>
  <c r="C316" i="50"/>
  <c r="C305" i="50"/>
  <c r="H789" i="50"/>
  <c r="G786" i="50"/>
  <c r="H781" i="50"/>
  <c r="G778" i="50"/>
  <c r="H773" i="50"/>
  <c r="G757" i="50"/>
  <c r="H754" i="50"/>
  <c r="G749" i="50"/>
  <c r="H746" i="50"/>
  <c r="G741" i="50"/>
  <c r="H738" i="50"/>
  <c r="G733" i="50"/>
  <c r="H730" i="50"/>
  <c r="G725" i="50"/>
  <c r="H722" i="50"/>
  <c r="G717" i="50"/>
  <c r="H714" i="50"/>
  <c r="H703" i="50"/>
  <c r="H695" i="50"/>
  <c r="H687" i="50"/>
  <c r="H679" i="50"/>
  <c r="G671" i="50"/>
  <c r="M668" i="50"/>
  <c r="G663" i="50"/>
  <c r="M660" i="50"/>
  <c r="M654" i="50"/>
  <c r="L648" i="50"/>
  <c r="M642" i="50"/>
  <c r="G633" i="50"/>
  <c r="M628" i="50"/>
  <c r="L621" i="50"/>
  <c r="L612" i="50"/>
  <c r="L589" i="50"/>
  <c r="M525" i="50"/>
  <c r="L505" i="50"/>
  <c r="M485" i="50"/>
  <c r="H465" i="50"/>
  <c r="J585" i="50"/>
  <c r="G303" i="50"/>
  <c r="G304" i="50"/>
  <c r="G305" i="50"/>
  <c r="G306" i="50"/>
  <c r="G307" i="50"/>
  <c r="G308" i="50"/>
  <c r="G309" i="50"/>
  <c r="G310" i="50"/>
  <c r="G311" i="50"/>
  <c r="G312" i="50"/>
  <c r="G313" i="50"/>
  <c r="G314" i="50"/>
  <c r="G315" i="50"/>
  <c r="G316" i="50"/>
  <c r="G317" i="50"/>
  <c r="G318" i="50"/>
  <c r="G319" i="50"/>
  <c r="G320" i="50"/>
  <c r="G321" i="50"/>
  <c r="G322" i="50"/>
  <c r="G323" i="50"/>
  <c r="G324" i="50"/>
  <c r="G325" i="50"/>
  <c r="G326" i="50"/>
  <c r="G327" i="50"/>
  <c r="G328" i="50"/>
  <c r="G329" i="50"/>
  <c r="G330" i="50"/>
  <c r="G331" i="50"/>
  <c r="G332" i="50"/>
  <c r="G333" i="50"/>
  <c r="G334" i="50"/>
  <c r="G335" i="50"/>
  <c r="G336" i="50"/>
  <c r="G337" i="50"/>
  <c r="G338" i="50"/>
  <c r="G339" i="50"/>
  <c r="G340" i="50"/>
  <c r="G341" i="50"/>
  <c r="G342" i="50"/>
  <c r="G343" i="50"/>
  <c r="G344" i="50"/>
  <c r="G345" i="50"/>
  <c r="G346" i="50"/>
  <c r="G347" i="50"/>
  <c r="G348" i="50"/>
  <c r="G349" i="50"/>
  <c r="G350" i="50"/>
  <c r="G351" i="50"/>
  <c r="G352" i="50"/>
  <c r="G353" i="50"/>
  <c r="G354" i="50"/>
  <c r="G355" i="50"/>
  <c r="G356" i="50"/>
  <c r="G357" i="50"/>
  <c r="G358" i="50"/>
  <c r="G359" i="50"/>
  <c r="G360" i="50"/>
  <c r="G361" i="50"/>
  <c r="G362" i="50"/>
  <c r="G363" i="50"/>
  <c r="G364" i="50"/>
  <c r="G365" i="50"/>
  <c r="G366" i="50"/>
  <c r="G367" i="50"/>
  <c r="G368" i="50"/>
  <c r="G369" i="50"/>
  <c r="G370" i="50"/>
  <c r="G371" i="50"/>
  <c r="L166" i="50"/>
  <c r="M303" i="50"/>
  <c r="H305" i="50"/>
  <c r="M307" i="50"/>
  <c r="H309" i="50"/>
  <c r="M311" i="50"/>
  <c r="H313" i="50"/>
  <c r="L149" i="50"/>
  <c r="L306" i="50"/>
  <c r="L310" i="50"/>
  <c r="L314" i="50"/>
  <c r="L318" i="50"/>
  <c r="L322" i="50"/>
  <c r="L326" i="50"/>
  <c r="L330" i="50"/>
  <c r="L334" i="50"/>
  <c r="L338" i="50"/>
  <c r="L342" i="50"/>
  <c r="L346" i="50"/>
  <c r="L350" i="50"/>
  <c r="L354" i="50"/>
  <c r="L358" i="50"/>
  <c r="L362" i="50"/>
  <c r="L366" i="50"/>
  <c r="L370" i="50"/>
  <c r="E379" i="50"/>
  <c r="H303" i="50"/>
  <c r="M305" i="50"/>
  <c r="H307" i="50"/>
  <c r="M309" i="50"/>
  <c r="H311" i="50"/>
  <c r="M313" i="50"/>
  <c r="H315" i="50"/>
  <c r="M317" i="50"/>
  <c r="H319" i="50"/>
  <c r="M321" i="50"/>
  <c r="H323" i="50"/>
  <c r="M325" i="50"/>
  <c r="H327" i="50"/>
  <c r="M329" i="50"/>
  <c r="H331" i="50"/>
  <c r="M333" i="50"/>
  <c r="H335" i="50"/>
  <c r="M337" i="50"/>
  <c r="H339" i="50"/>
  <c r="L304" i="50"/>
  <c r="L308" i="50"/>
  <c r="L312" i="50"/>
  <c r="L316" i="50"/>
  <c r="L320" i="50"/>
  <c r="L324" i="50"/>
  <c r="L328" i="50"/>
  <c r="L332" i="50"/>
  <c r="L336" i="50"/>
  <c r="L340" i="50"/>
  <c r="L344" i="50"/>
  <c r="L348" i="50"/>
  <c r="L352" i="50"/>
  <c r="L356" i="50"/>
  <c r="L360" i="50"/>
  <c r="L364" i="50"/>
  <c r="L368" i="50"/>
  <c r="M304" i="50"/>
  <c r="H306" i="50"/>
  <c r="M308" i="50"/>
  <c r="H310" i="50"/>
  <c r="M312" i="50"/>
  <c r="H314" i="50"/>
  <c r="M316" i="50"/>
  <c r="H308" i="50"/>
  <c r="L311" i="50"/>
  <c r="M314" i="50"/>
  <c r="L319" i="50"/>
  <c r="L321" i="50"/>
  <c r="M323" i="50"/>
  <c r="H326" i="50"/>
  <c r="H328" i="50"/>
  <c r="M336" i="50"/>
  <c r="M338" i="50"/>
  <c r="M340" i="50"/>
  <c r="H346" i="50"/>
  <c r="M347" i="50"/>
  <c r="L349" i="50"/>
  <c r="H353" i="50"/>
  <c r="M356" i="50"/>
  <c r="H362" i="50"/>
  <c r="M363" i="50"/>
  <c r="L365" i="50"/>
  <c r="H369" i="50"/>
  <c r="M373" i="50"/>
  <c r="G375" i="50"/>
  <c r="M377" i="50"/>
  <c r="G379" i="50"/>
  <c r="M381" i="50"/>
  <c r="G383" i="50"/>
  <c r="M385" i="50"/>
  <c r="G387" i="50"/>
  <c r="M389" i="50"/>
  <c r="G391" i="50"/>
  <c r="M393" i="50"/>
  <c r="G395" i="50"/>
  <c r="M397" i="50"/>
  <c r="H312" i="50"/>
  <c r="L317" i="50"/>
  <c r="M319" i="50"/>
  <c r="H322" i="50"/>
  <c r="H324" i="50"/>
  <c r="M332" i="50"/>
  <c r="M334" i="50"/>
  <c r="M342" i="50"/>
  <c r="H348" i="50"/>
  <c r="M349" i="50"/>
  <c r="L351" i="50"/>
  <c r="H355" i="50"/>
  <c r="M358" i="50"/>
  <c r="H364" i="50"/>
  <c r="M365" i="50"/>
  <c r="L367" i="50"/>
  <c r="H371" i="50"/>
  <c r="L372" i="50"/>
  <c r="H375" i="50"/>
  <c r="L376" i="50"/>
  <c r="H379" i="50"/>
  <c r="L380" i="50"/>
  <c r="H383" i="50"/>
  <c r="L384" i="50"/>
  <c r="H387" i="50"/>
  <c r="L388" i="50"/>
  <c r="H391" i="50"/>
  <c r="L392" i="50"/>
  <c r="H395" i="50"/>
  <c r="L396" i="50"/>
  <c r="L315" i="50"/>
  <c r="H318" i="50"/>
  <c r="H320" i="50"/>
  <c r="M328" i="50"/>
  <c r="M330" i="50"/>
  <c r="H337" i="50"/>
  <c r="H341" i="50"/>
  <c r="M344" i="50"/>
  <c r="H350" i="50"/>
  <c r="M351" i="50"/>
  <c r="L353" i="50"/>
  <c r="H357" i="50"/>
  <c r="M360" i="50"/>
  <c r="H366" i="50"/>
  <c r="M367" i="50"/>
  <c r="L369" i="50"/>
  <c r="M372" i="50"/>
  <c r="G374" i="50"/>
  <c r="M376" i="50"/>
  <c r="G378" i="50"/>
  <c r="M380" i="50"/>
  <c r="G382" i="50"/>
  <c r="M384" i="50"/>
  <c r="G386" i="50"/>
  <c r="M388" i="50"/>
  <c r="G390" i="50"/>
  <c r="M392" i="50"/>
  <c r="G394" i="50"/>
  <c r="M396" i="50"/>
  <c r="G399" i="50"/>
  <c r="G400" i="50"/>
  <c r="G401" i="50"/>
  <c r="G402" i="50"/>
  <c r="G403" i="50"/>
  <c r="G404" i="50"/>
  <c r="G405" i="50"/>
  <c r="G406" i="50"/>
  <c r="G407" i="50"/>
  <c r="G408" i="50"/>
  <c r="G409" i="50"/>
  <c r="G410" i="50"/>
  <c r="G411" i="50"/>
  <c r="G412" i="50"/>
  <c r="G413" i="50"/>
  <c r="G414" i="50"/>
  <c r="G415" i="50"/>
  <c r="G416" i="50"/>
  <c r="G417" i="50"/>
  <c r="G418" i="50"/>
  <c r="G419" i="50"/>
  <c r="G420" i="50"/>
  <c r="G421" i="50"/>
  <c r="G422" i="50"/>
  <c r="G423" i="50"/>
  <c r="G424" i="50"/>
  <c r="G425" i="50"/>
  <c r="G426" i="50"/>
  <c r="G427" i="50"/>
  <c r="G428" i="50"/>
  <c r="G429" i="50"/>
  <c r="G430" i="50"/>
  <c r="M80" i="50"/>
  <c r="L309" i="50"/>
  <c r="H316" i="50"/>
  <c r="M320" i="50"/>
  <c r="M322" i="50"/>
  <c r="H329" i="50"/>
  <c r="L335" i="50"/>
  <c r="L337" i="50"/>
  <c r="M339" i="50"/>
  <c r="L341" i="50"/>
  <c r="H345" i="50"/>
  <c r="M348" i="50"/>
  <c r="H354" i="50"/>
  <c r="M355" i="50"/>
  <c r="L357" i="50"/>
  <c r="H361" i="50"/>
  <c r="M364" i="50"/>
  <c r="H370" i="50"/>
  <c r="M371" i="50"/>
  <c r="G373" i="50"/>
  <c r="M375" i="50"/>
  <c r="G377" i="50"/>
  <c r="M379" i="50"/>
  <c r="G381" i="50"/>
  <c r="M383" i="50"/>
  <c r="G385" i="50"/>
  <c r="M387" i="50"/>
  <c r="G389" i="50"/>
  <c r="M391" i="50"/>
  <c r="G393" i="50"/>
  <c r="M395" i="50"/>
  <c r="G397" i="50"/>
  <c r="H398" i="50"/>
  <c r="M306" i="50"/>
  <c r="L313" i="50"/>
  <c r="M318" i="50"/>
  <c r="H325" i="50"/>
  <c r="L331" i="50"/>
  <c r="L333" i="50"/>
  <c r="M335" i="50"/>
  <c r="H338" i="50"/>
  <c r="H340" i="50"/>
  <c r="M341" i="50"/>
  <c r="L343" i="50"/>
  <c r="H347" i="50"/>
  <c r="M350" i="50"/>
  <c r="H356" i="50"/>
  <c r="M357" i="50"/>
  <c r="L359" i="50"/>
  <c r="H363" i="50"/>
  <c r="M366" i="50"/>
  <c r="H373" i="50"/>
  <c r="L374" i="50"/>
  <c r="H377" i="50"/>
  <c r="L378" i="50"/>
  <c r="H381" i="50"/>
  <c r="L382" i="50"/>
  <c r="H385" i="50"/>
  <c r="L386" i="50"/>
  <c r="H389" i="50"/>
  <c r="L390" i="50"/>
  <c r="H393" i="50"/>
  <c r="L394" i="50"/>
  <c r="H397" i="50"/>
  <c r="H304" i="50"/>
  <c r="L325" i="50"/>
  <c r="M331" i="50"/>
  <c r="H352" i="50"/>
  <c r="L361" i="50"/>
  <c r="M370" i="50"/>
  <c r="M374" i="50"/>
  <c r="H378" i="50"/>
  <c r="L381" i="50"/>
  <c r="H392" i="50"/>
  <c r="G396" i="50"/>
  <c r="H399" i="50"/>
  <c r="M401" i="50"/>
  <c r="L404" i="50"/>
  <c r="H407" i="50"/>
  <c r="M409" i="50"/>
  <c r="M411" i="50"/>
  <c r="L413" i="50"/>
  <c r="M416" i="50"/>
  <c r="H420" i="50"/>
  <c r="L421" i="50"/>
  <c r="M424" i="50"/>
  <c r="H429" i="50"/>
  <c r="M315" i="50"/>
  <c r="L327" i="50"/>
  <c r="H333" i="50"/>
  <c r="M343" i="50"/>
  <c r="H358" i="50"/>
  <c r="M362" i="50"/>
  <c r="H367" i="50"/>
  <c r="G372" i="50"/>
  <c r="L375" i="50"/>
  <c r="M382" i="50"/>
  <c r="H386" i="50"/>
  <c r="L389" i="50"/>
  <c r="M399" i="50"/>
  <c r="L402" i="50"/>
  <c r="H405" i="50"/>
  <c r="M407" i="50"/>
  <c r="H414" i="50"/>
  <c r="L415" i="50"/>
  <c r="M418" i="50"/>
  <c r="H422" i="50"/>
  <c r="L423" i="50"/>
  <c r="M426" i="50"/>
  <c r="L430" i="50"/>
  <c r="L431" i="50"/>
  <c r="L432" i="50"/>
  <c r="L433" i="50"/>
  <c r="L434" i="50"/>
  <c r="L435" i="50"/>
  <c r="L436" i="50"/>
  <c r="L437" i="50"/>
  <c r="L438" i="50"/>
  <c r="L439" i="50"/>
  <c r="L440" i="50"/>
  <c r="L441" i="50"/>
  <c r="L442" i="50"/>
  <c r="L443" i="50"/>
  <c r="L444" i="50"/>
  <c r="L445" i="50"/>
  <c r="L446" i="50"/>
  <c r="L447" i="50"/>
  <c r="L448" i="50"/>
  <c r="L449" i="50"/>
  <c r="L450" i="50"/>
  <c r="L451" i="50"/>
  <c r="L452" i="50"/>
  <c r="L453" i="50"/>
  <c r="L454" i="50"/>
  <c r="L455" i="50"/>
  <c r="L456" i="50"/>
  <c r="L457" i="50"/>
  <c r="L458" i="50"/>
  <c r="L459" i="50"/>
  <c r="M460" i="50"/>
  <c r="M461" i="50"/>
  <c r="M462" i="50"/>
  <c r="M463" i="50"/>
  <c r="M464" i="50"/>
  <c r="M465" i="50"/>
  <c r="M466" i="50"/>
  <c r="M467" i="50"/>
  <c r="M468" i="50"/>
  <c r="M469" i="50"/>
  <c r="M470" i="50"/>
  <c r="M471" i="50"/>
  <c r="M472" i="50"/>
  <c r="M473" i="50"/>
  <c r="M474" i="50"/>
  <c r="M475" i="50"/>
  <c r="M476" i="50"/>
  <c r="L307" i="50"/>
  <c r="M310" i="50"/>
  <c r="L323" i="50"/>
  <c r="L339" i="50"/>
  <c r="L345" i="50"/>
  <c r="H351" i="50"/>
  <c r="G376" i="50"/>
  <c r="H380" i="50"/>
  <c r="H390" i="50"/>
  <c r="M394" i="50"/>
  <c r="M398" i="50"/>
  <c r="M402" i="50"/>
  <c r="H406" i="50"/>
  <c r="L409" i="50"/>
  <c r="L412" i="50"/>
  <c r="L414" i="50"/>
  <c r="L416" i="50"/>
  <c r="H419" i="50"/>
  <c r="H421" i="50"/>
  <c r="H423" i="50"/>
  <c r="M430" i="50"/>
  <c r="H433" i="50"/>
  <c r="M434" i="50"/>
  <c r="H437" i="50"/>
  <c r="M438" i="50"/>
  <c r="H441" i="50"/>
  <c r="M442" i="50"/>
  <c r="H445" i="50"/>
  <c r="M446" i="50"/>
  <c r="H449" i="50"/>
  <c r="M450" i="50"/>
  <c r="H453" i="50"/>
  <c r="M454" i="50"/>
  <c r="H457" i="50"/>
  <c r="M458" i="50"/>
  <c r="G460" i="50"/>
  <c r="G464" i="50"/>
  <c r="G468" i="50"/>
  <c r="G472" i="50"/>
  <c r="G476" i="50"/>
  <c r="L527" i="50"/>
  <c r="L528" i="50"/>
  <c r="L529" i="50"/>
  <c r="L530" i="50"/>
  <c r="L531" i="50"/>
  <c r="L532" i="50"/>
  <c r="L533" i="50"/>
  <c r="L534" i="50"/>
  <c r="L535" i="50"/>
  <c r="L536" i="50"/>
  <c r="L537" i="50"/>
  <c r="L538" i="50"/>
  <c r="L539" i="50"/>
  <c r="L540" i="50"/>
  <c r="L541" i="50"/>
  <c r="L542" i="50"/>
  <c r="L543" i="50"/>
  <c r="L544" i="50"/>
  <c r="L545" i="50"/>
  <c r="L546" i="50"/>
  <c r="L547" i="50"/>
  <c r="L548" i="50"/>
  <c r="L549" i="50"/>
  <c r="L550" i="50"/>
  <c r="L551" i="50"/>
  <c r="L552" i="50"/>
  <c r="L553" i="50"/>
  <c r="L554" i="50"/>
  <c r="L555" i="50"/>
  <c r="L556" i="50"/>
  <c r="L557" i="50"/>
  <c r="L558" i="50"/>
  <c r="L559" i="50"/>
  <c r="L560" i="50"/>
  <c r="M561" i="50"/>
  <c r="M562" i="50"/>
  <c r="M563" i="50"/>
  <c r="M564" i="50"/>
  <c r="M565" i="50"/>
  <c r="M566" i="50"/>
  <c r="M567" i="50"/>
  <c r="M568" i="50"/>
  <c r="M569" i="50"/>
  <c r="M570" i="50"/>
  <c r="M571" i="50"/>
  <c r="M572" i="50"/>
  <c r="M573" i="50"/>
  <c r="M574" i="50"/>
  <c r="M575" i="50"/>
  <c r="M576" i="50"/>
  <c r="M577" i="50"/>
  <c r="M578" i="50"/>
  <c r="M579" i="50"/>
  <c r="M580" i="50"/>
  <c r="M581" i="50"/>
  <c r="M582" i="50"/>
  <c r="M583" i="50"/>
  <c r="M327" i="50"/>
  <c r="H342" i="50"/>
  <c r="H349" i="50"/>
  <c r="M354" i="50"/>
  <c r="H368" i="50"/>
  <c r="L377" i="50"/>
  <c r="L387" i="50"/>
  <c r="G392" i="50"/>
  <c r="M400" i="50"/>
  <c r="H404" i="50"/>
  <c r="H408" i="50"/>
  <c r="H411" i="50"/>
  <c r="M415" i="50"/>
  <c r="M417" i="50"/>
  <c r="M419" i="50"/>
  <c r="H431" i="50"/>
  <c r="M432" i="50"/>
  <c r="H435" i="50"/>
  <c r="M436" i="50"/>
  <c r="H439" i="50"/>
  <c r="M440" i="50"/>
  <c r="H443" i="50"/>
  <c r="M444" i="50"/>
  <c r="H447" i="50"/>
  <c r="M448" i="50"/>
  <c r="H451" i="50"/>
  <c r="M452" i="50"/>
  <c r="H455" i="50"/>
  <c r="M456" i="50"/>
  <c r="H459" i="50"/>
  <c r="G462" i="50"/>
  <c r="G466" i="50"/>
  <c r="G470" i="50"/>
  <c r="G474" i="50"/>
  <c r="G527" i="50"/>
  <c r="G528" i="50"/>
  <c r="G529" i="50"/>
  <c r="G530" i="50"/>
  <c r="G531" i="50"/>
  <c r="G532" i="50"/>
  <c r="G533" i="50"/>
  <c r="G534" i="50"/>
  <c r="G535" i="50"/>
  <c r="G536" i="50"/>
  <c r="G537" i="50"/>
  <c r="G538" i="50"/>
  <c r="G539" i="50"/>
  <c r="G540" i="50"/>
  <c r="G541" i="50"/>
  <c r="G542" i="50"/>
  <c r="G543" i="50"/>
  <c r="G544" i="50"/>
  <c r="G545" i="50"/>
  <c r="G546" i="50"/>
  <c r="G547" i="50"/>
  <c r="G548" i="50"/>
  <c r="G549" i="50"/>
  <c r="G550" i="50"/>
  <c r="G551" i="50"/>
  <c r="G552" i="50"/>
  <c r="G553" i="50"/>
  <c r="G554" i="50"/>
  <c r="G555" i="50"/>
  <c r="G556" i="50"/>
  <c r="G557" i="50"/>
  <c r="G558" i="50"/>
  <c r="G559" i="50"/>
  <c r="G560" i="50"/>
  <c r="G561" i="50"/>
  <c r="H562" i="50"/>
  <c r="H563" i="50"/>
  <c r="H564" i="50"/>
  <c r="H565" i="50"/>
  <c r="H566" i="50"/>
  <c r="H567" i="50"/>
  <c r="H568" i="50"/>
  <c r="H569" i="50"/>
  <c r="H570" i="50"/>
  <c r="H571" i="50"/>
  <c r="H572" i="50"/>
  <c r="H573" i="50"/>
  <c r="H574" i="50"/>
  <c r="H575" i="50"/>
  <c r="H576" i="50"/>
  <c r="H577" i="50"/>
  <c r="H578" i="50"/>
  <c r="H579" i="50"/>
  <c r="H580" i="50"/>
  <c r="H581" i="50"/>
  <c r="H582" i="50"/>
  <c r="H583" i="50"/>
  <c r="H584" i="50"/>
  <c r="M346" i="50"/>
  <c r="L355" i="50"/>
  <c r="L363" i="50"/>
  <c r="H372" i="50"/>
  <c r="M378" i="50"/>
  <c r="H384" i="50"/>
  <c r="L397" i="50"/>
  <c r="H402" i="50"/>
  <c r="M406" i="50"/>
  <c r="M422" i="50"/>
  <c r="M425" i="50"/>
  <c r="L428" i="50"/>
  <c r="H432" i="50"/>
  <c r="G434" i="50"/>
  <c r="M437" i="50"/>
  <c r="G441" i="50"/>
  <c r="H448" i="50"/>
  <c r="G450" i="50"/>
  <c r="M453" i="50"/>
  <c r="G457" i="50"/>
  <c r="L462" i="50"/>
  <c r="H466" i="50"/>
  <c r="L471" i="50"/>
  <c r="H473" i="50"/>
  <c r="G475" i="50"/>
  <c r="M479" i="50"/>
  <c r="G481" i="50"/>
  <c r="M483" i="50"/>
  <c r="G485" i="50"/>
  <c r="M487" i="50"/>
  <c r="G489" i="50"/>
  <c r="M491" i="50"/>
  <c r="G493" i="50"/>
  <c r="M495" i="50"/>
  <c r="G497" i="50"/>
  <c r="M499" i="50"/>
  <c r="G501" i="50"/>
  <c r="M503" i="50"/>
  <c r="G505" i="50"/>
  <c r="M507" i="50"/>
  <c r="G509" i="50"/>
  <c r="M511" i="50"/>
  <c r="G513" i="50"/>
  <c r="M515" i="50"/>
  <c r="G517" i="50"/>
  <c r="M519" i="50"/>
  <c r="G521" i="50"/>
  <c r="M523" i="50"/>
  <c r="G525" i="50"/>
  <c r="H529" i="50"/>
  <c r="H533" i="50"/>
  <c r="H537" i="50"/>
  <c r="H541" i="50"/>
  <c r="H545" i="50"/>
  <c r="H549" i="50"/>
  <c r="H553" i="50"/>
  <c r="H557" i="50"/>
  <c r="H561" i="50"/>
  <c r="L562" i="50"/>
  <c r="L566" i="50"/>
  <c r="L570" i="50"/>
  <c r="L574" i="50"/>
  <c r="L578" i="50"/>
  <c r="L582" i="50"/>
  <c r="G585" i="50"/>
  <c r="G586" i="50"/>
  <c r="G587" i="50"/>
  <c r="G588" i="50"/>
  <c r="G589" i="50"/>
  <c r="G590" i="50"/>
  <c r="G591" i="50"/>
  <c r="G592" i="50"/>
  <c r="G593" i="50"/>
  <c r="G594" i="50"/>
  <c r="G595" i="50"/>
  <c r="G596" i="50"/>
  <c r="G597" i="50"/>
  <c r="G598" i="50"/>
  <c r="G599" i="50"/>
  <c r="G600" i="50"/>
  <c r="G601" i="50"/>
  <c r="G602" i="50"/>
  <c r="G603" i="50"/>
  <c r="G604" i="50"/>
  <c r="G605" i="50"/>
  <c r="G606" i="50"/>
  <c r="G607" i="50"/>
  <c r="G608" i="50"/>
  <c r="G609" i="50"/>
  <c r="G610" i="50"/>
  <c r="G611" i="50"/>
  <c r="G612" i="50"/>
  <c r="G613" i="50"/>
  <c r="G614" i="50"/>
  <c r="G615" i="50"/>
  <c r="G616" i="50"/>
  <c r="G617" i="50"/>
  <c r="G618" i="50"/>
  <c r="G619" i="50"/>
  <c r="G620" i="50"/>
  <c r="G621" i="50"/>
  <c r="G622" i="50"/>
  <c r="G623" i="50"/>
  <c r="G624" i="50"/>
  <c r="G625" i="50"/>
  <c r="G626" i="50"/>
  <c r="G627" i="50"/>
  <c r="L329" i="50"/>
  <c r="L347" i="50"/>
  <c r="H365" i="50"/>
  <c r="L379" i="50"/>
  <c r="L385" i="50"/>
  <c r="L391" i="50"/>
  <c r="G398" i="50"/>
  <c r="H403" i="50"/>
  <c r="L407" i="50"/>
  <c r="L411" i="50"/>
  <c r="M414" i="50"/>
  <c r="L417" i="50"/>
  <c r="L420" i="50"/>
  <c r="H426" i="50"/>
  <c r="M428" i="50"/>
  <c r="H434" i="50"/>
  <c r="G436" i="50"/>
  <c r="M439" i="50"/>
  <c r="G443" i="50"/>
  <c r="H450" i="50"/>
  <c r="G452" i="50"/>
  <c r="M455" i="50"/>
  <c r="G459" i="50"/>
  <c r="G461" i="50"/>
  <c r="L464" i="50"/>
  <c r="H468" i="50"/>
  <c r="L473" i="50"/>
  <c r="H475" i="50"/>
  <c r="G477" i="50"/>
  <c r="L478" i="50"/>
  <c r="H481" i="50"/>
  <c r="L482" i="50"/>
  <c r="H485" i="50"/>
  <c r="L486" i="50"/>
  <c r="H489" i="50"/>
  <c r="L490" i="50"/>
  <c r="H493" i="50"/>
  <c r="L494" i="50"/>
  <c r="H497" i="50"/>
  <c r="L498" i="50"/>
  <c r="H501" i="50"/>
  <c r="L502" i="50"/>
  <c r="H505" i="50"/>
  <c r="L506" i="50"/>
  <c r="H509" i="50"/>
  <c r="L510" i="50"/>
  <c r="H513" i="50"/>
  <c r="L514" i="50"/>
  <c r="H517" i="50"/>
  <c r="L518" i="50"/>
  <c r="H521" i="50"/>
  <c r="L522" i="50"/>
  <c r="H525" i="50"/>
  <c r="L526" i="50"/>
  <c r="M530" i="50"/>
  <c r="M534" i="50"/>
  <c r="M538" i="50"/>
  <c r="M542" i="50"/>
  <c r="M546" i="50"/>
  <c r="M550" i="50"/>
  <c r="M554" i="50"/>
  <c r="M558" i="50"/>
  <c r="G564" i="50"/>
  <c r="G568" i="50"/>
  <c r="G572" i="50"/>
  <c r="G576" i="50"/>
  <c r="G580" i="50"/>
  <c r="G584" i="50"/>
  <c r="H585" i="50"/>
  <c r="H586" i="50"/>
  <c r="H587" i="50"/>
  <c r="H588" i="50"/>
  <c r="H589" i="50"/>
  <c r="H590" i="50"/>
  <c r="H591" i="50"/>
  <c r="H592" i="50"/>
  <c r="H593" i="50"/>
  <c r="H594" i="50"/>
  <c r="H595" i="50"/>
  <c r="H596" i="50"/>
  <c r="H597" i="50"/>
  <c r="H598" i="50"/>
  <c r="H599" i="50"/>
  <c r="H600" i="50"/>
  <c r="H601" i="50"/>
  <c r="H602" i="50"/>
  <c r="H603" i="50"/>
  <c r="H604" i="50"/>
  <c r="H605" i="50"/>
  <c r="H606" i="50"/>
  <c r="H607" i="50"/>
  <c r="H608" i="50"/>
  <c r="H609" i="50"/>
  <c r="H610" i="50"/>
  <c r="H611" i="50"/>
  <c r="H612" i="50"/>
  <c r="H613" i="50"/>
  <c r="H614" i="50"/>
  <c r="H615" i="50"/>
  <c r="H616" i="50"/>
  <c r="H617" i="50"/>
  <c r="H618" i="50"/>
  <c r="H619" i="50"/>
  <c r="H620" i="50"/>
  <c r="H621" i="50"/>
  <c r="H622" i="50"/>
  <c r="H623" i="50"/>
  <c r="H624" i="50"/>
  <c r="H625" i="50"/>
  <c r="H626" i="50"/>
  <c r="L303" i="50"/>
  <c r="H321" i="50"/>
  <c r="H330" i="50"/>
  <c r="L373" i="50"/>
  <c r="G380" i="50"/>
  <c r="M386" i="50"/>
  <c r="L398" i="50"/>
  <c r="L403" i="50"/>
  <c r="L408" i="50"/>
  <c r="H412" i="50"/>
  <c r="H415" i="50"/>
  <c r="H418" i="50"/>
  <c r="M420" i="50"/>
  <c r="M423" i="50"/>
  <c r="L426" i="50"/>
  <c r="H436" i="50"/>
  <c r="G438" i="50"/>
  <c r="M441" i="50"/>
  <c r="G445" i="50"/>
  <c r="H452" i="50"/>
  <c r="G454" i="50"/>
  <c r="M457" i="50"/>
  <c r="H461" i="50"/>
  <c r="G463" i="50"/>
  <c r="L466" i="50"/>
  <c r="H470" i="50"/>
  <c r="L475" i="50"/>
  <c r="H477" i="50"/>
  <c r="M478" i="50"/>
  <c r="G480" i="50"/>
  <c r="M482" i="50"/>
  <c r="G484" i="50"/>
  <c r="M486" i="50"/>
  <c r="G488" i="50"/>
  <c r="M490" i="50"/>
  <c r="G492" i="50"/>
  <c r="M494" i="50"/>
  <c r="G496" i="50"/>
  <c r="M498" i="50"/>
  <c r="G500" i="50"/>
  <c r="M502" i="50"/>
  <c r="G504" i="50"/>
  <c r="M506" i="50"/>
  <c r="G508" i="50"/>
  <c r="M510" i="50"/>
  <c r="G512" i="50"/>
  <c r="M514" i="50"/>
  <c r="G516" i="50"/>
  <c r="M518" i="50"/>
  <c r="G520" i="50"/>
  <c r="M522" i="50"/>
  <c r="G524" i="50"/>
  <c r="H528" i="50"/>
  <c r="H532" i="50"/>
  <c r="H536" i="50"/>
  <c r="H540" i="50"/>
  <c r="H544" i="50"/>
  <c r="H548" i="50"/>
  <c r="H552" i="50"/>
  <c r="H556" i="50"/>
  <c r="H560" i="50"/>
  <c r="L565" i="50"/>
  <c r="L569" i="50"/>
  <c r="L573" i="50"/>
  <c r="L577" i="50"/>
  <c r="L581" i="50"/>
  <c r="L305" i="50"/>
  <c r="H332" i="50"/>
  <c r="H359" i="50"/>
  <c r="H374" i="50"/>
  <c r="L393" i="50"/>
  <c r="L399" i="50"/>
  <c r="M403" i="50"/>
  <c r="H334" i="50"/>
  <c r="H343" i="50"/>
  <c r="M359" i="50"/>
  <c r="M368" i="50"/>
  <c r="G388" i="50"/>
  <c r="H394" i="50"/>
  <c r="H400" i="50"/>
  <c r="M404" i="50"/>
  <c r="H409" i="50"/>
  <c r="H413" i="50"/>
  <c r="H416" i="50"/>
  <c r="L418" i="50"/>
  <c r="L429" i="50"/>
  <c r="G433" i="50"/>
  <c r="H440" i="50"/>
  <c r="G442" i="50"/>
  <c r="M445" i="50"/>
  <c r="G449" i="50"/>
  <c r="H456" i="50"/>
  <c r="G458" i="50"/>
  <c r="H336" i="50"/>
  <c r="M353" i="50"/>
  <c r="M361" i="50"/>
  <c r="M369" i="50"/>
  <c r="L383" i="50"/>
  <c r="L395" i="50"/>
  <c r="H401" i="50"/>
  <c r="M405" i="50"/>
  <c r="L410" i="50"/>
  <c r="M413" i="50"/>
  <c r="H425" i="50"/>
  <c r="M427" i="50"/>
  <c r="M433" i="50"/>
  <c r="G437" i="50"/>
  <c r="H444" i="50"/>
  <c r="G446" i="50"/>
  <c r="M449" i="50"/>
  <c r="G453" i="50"/>
  <c r="H462" i="50"/>
  <c r="L467" i="50"/>
  <c r="H469" i="50"/>
  <c r="G471" i="50"/>
  <c r="L474" i="50"/>
  <c r="G478" i="50"/>
  <c r="M480" i="50"/>
  <c r="G482" i="50"/>
  <c r="M484" i="50"/>
  <c r="G486" i="50"/>
  <c r="M488" i="50"/>
  <c r="G490" i="50"/>
  <c r="M492" i="50"/>
  <c r="G494" i="50"/>
  <c r="M496" i="50"/>
  <c r="G498" i="50"/>
  <c r="M500" i="50"/>
  <c r="G502" i="50"/>
  <c r="M504" i="50"/>
  <c r="G506" i="50"/>
  <c r="M508" i="50"/>
  <c r="G510" i="50"/>
  <c r="M512" i="50"/>
  <c r="G514" i="50"/>
  <c r="M516" i="50"/>
  <c r="G518" i="50"/>
  <c r="M520" i="50"/>
  <c r="G522" i="50"/>
  <c r="M524" i="50"/>
  <c r="G526" i="50"/>
  <c r="H530" i="50"/>
  <c r="H534" i="50"/>
  <c r="H538" i="50"/>
  <c r="H542" i="50"/>
  <c r="H546" i="50"/>
  <c r="H550" i="50"/>
  <c r="H554" i="50"/>
  <c r="H558" i="50"/>
  <c r="L563" i="50"/>
  <c r="L567" i="50"/>
  <c r="L571" i="50"/>
  <c r="L575" i="50"/>
  <c r="L579" i="50"/>
  <c r="L583" i="50"/>
  <c r="M345" i="50"/>
  <c r="L401" i="50"/>
  <c r="M421" i="50"/>
  <c r="M443" i="50"/>
  <c r="G448" i="50"/>
  <c r="L465" i="50"/>
  <c r="G469" i="50"/>
  <c r="L472" i="50"/>
  <c r="H476" i="50"/>
  <c r="H479" i="50"/>
  <c r="L484" i="50"/>
  <c r="H487" i="50"/>
  <c r="L492" i="50"/>
  <c r="H495" i="50"/>
  <c r="L500" i="50"/>
  <c r="H503" i="50"/>
  <c r="L508" i="50"/>
  <c r="H511" i="50"/>
  <c r="L516" i="50"/>
  <c r="H519" i="50"/>
  <c r="L524" i="50"/>
  <c r="M532" i="50"/>
  <c r="M540" i="50"/>
  <c r="M548" i="50"/>
  <c r="M556" i="50"/>
  <c r="G562" i="50"/>
  <c r="G570" i="50"/>
  <c r="G578" i="50"/>
  <c r="M585" i="50"/>
  <c r="M587" i="50"/>
  <c r="M589" i="50"/>
  <c r="M591" i="50"/>
  <c r="M593" i="50"/>
  <c r="M595" i="50"/>
  <c r="M597" i="50"/>
  <c r="M599" i="50"/>
  <c r="M601" i="50"/>
  <c r="M603" i="50"/>
  <c r="M605" i="50"/>
  <c r="M607" i="50"/>
  <c r="M609" i="50"/>
  <c r="M611" i="50"/>
  <c r="M613" i="50"/>
  <c r="M615" i="50"/>
  <c r="M617" i="50"/>
  <c r="M619" i="50"/>
  <c r="M621" i="50"/>
  <c r="M352" i="50"/>
  <c r="H382" i="50"/>
  <c r="L405" i="50"/>
  <c r="L422" i="50"/>
  <c r="M429" i="50"/>
  <c r="G439" i="50"/>
  <c r="G444" i="50"/>
  <c r="H458" i="50"/>
  <c r="L469" i="50"/>
  <c r="G473" i="50"/>
  <c r="L476" i="50"/>
  <c r="L479" i="50"/>
  <c r="H482" i="50"/>
  <c r="L487" i="50"/>
  <c r="H490" i="50"/>
  <c r="L495" i="50"/>
  <c r="H498" i="50"/>
  <c r="L503" i="50"/>
  <c r="H506" i="50"/>
  <c r="L511" i="50"/>
  <c r="H514" i="50"/>
  <c r="L519" i="50"/>
  <c r="H522" i="50"/>
  <c r="M527" i="50"/>
  <c r="M535" i="50"/>
  <c r="M543" i="50"/>
  <c r="M551" i="50"/>
  <c r="M559" i="50"/>
  <c r="G565" i="50"/>
  <c r="G573" i="50"/>
  <c r="G581" i="50"/>
  <c r="L625" i="50"/>
  <c r="H628" i="50"/>
  <c r="H629" i="50"/>
  <c r="H630" i="50"/>
  <c r="H631" i="50"/>
  <c r="H632" i="50"/>
  <c r="H633" i="50"/>
  <c r="H634" i="50"/>
  <c r="H635" i="50"/>
  <c r="H636" i="50"/>
  <c r="H637" i="50"/>
  <c r="H638" i="50"/>
  <c r="H639" i="50"/>
  <c r="H640" i="50"/>
  <c r="H641" i="50"/>
  <c r="H642" i="50"/>
  <c r="H643" i="50"/>
  <c r="H644" i="50"/>
  <c r="H645" i="50"/>
  <c r="H646" i="50"/>
  <c r="H647" i="50"/>
  <c r="H648" i="50"/>
  <c r="H317" i="50"/>
  <c r="G384" i="50"/>
  <c r="L406" i="50"/>
  <c r="H424" i="50"/>
  <c r="H430" i="50"/>
  <c r="G435" i="50"/>
  <c r="G440" i="50"/>
  <c r="H454" i="50"/>
  <c r="H463" i="50"/>
  <c r="L477" i="50"/>
  <c r="H480" i="50"/>
  <c r="L485" i="50"/>
  <c r="H488" i="50"/>
  <c r="L493" i="50"/>
  <c r="H496" i="50"/>
  <c r="L501" i="50"/>
  <c r="H504" i="50"/>
  <c r="L509" i="50"/>
  <c r="H512" i="50"/>
  <c r="L517" i="50"/>
  <c r="H520" i="50"/>
  <c r="L525" i="50"/>
  <c r="M533" i="50"/>
  <c r="M541" i="50"/>
  <c r="M549" i="50"/>
  <c r="M557" i="50"/>
  <c r="G563" i="50"/>
  <c r="G571" i="50"/>
  <c r="G579" i="50"/>
  <c r="M625" i="50"/>
  <c r="H627" i="50"/>
  <c r="M324" i="50"/>
  <c r="H360" i="50"/>
  <c r="H388" i="50"/>
  <c r="M408" i="50"/>
  <c r="H417" i="50"/>
  <c r="L424" i="50"/>
  <c r="G431" i="50"/>
  <c r="M435" i="50"/>
  <c r="L463" i="50"/>
  <c r="M326" i="50"/>
  <c r="M390" i="50"/>
  <c r="H410" i="50"/>
  <c r="L425" i="50"/>
  <c r="M431" i="50"/>
  <c r="G455" i="50"/>
  <c r="H460" i="50"/>
  <c r="H467" i="50"/>
  <c r="L480" i="50"/>
  <c r="H483" i="50"/>
  <c r="L488" i="50"/>
  <c r="H491" i="50"/>
  <c r="L496" i="50"/>
  <c r="H499" i="50"/>
  <c r="L504" i="50"/>
  <c r="H507" i="50"/>
  <c r="L512" i="50"/>
  <c r="H515" i="50"/>
  <c r="L520" i="50"/>
  <c r="H523" i="50"/>
  <c r="M528" i="50"/>
  <c r="M536" i="50"/>
  <c r="M544" i="50"/>
  <c r="M552" i="50"/>
  <c r="M560" i="50"/>
  <c r="G566" i="50"/>
  <c r="G574" i="50"/>
  <c r="G582" i="50"/>
  <c r="M584" i="50"/>
  <c r="M586" i="50"/>
  <c r="M588" i="50"/>
  <c r="M590" i="50"/>
  <c r="M592" i="50"/>
  <c r="M594" i="50"/>
  <c r="M596" i="50"/>
  <c r="M598" i="50"/>
  <c r="M600" i="50"/>
  <c r="M602" i="50"/>
  <c r="M604" i="50"/>
  <c r="M606" i="50"/>
  <c r="M608" i="50"/>
  <c r="M610" i="50"/>
  <c r="M612" i="50"/>
  <c r="M614" i="50"/>
  <c r="M616" i="50"/>
  <c r="M618" i="50"/>
  <c r="M620" i="50"/>
  <c r="M622" i="50"/>
  <c r="L624" i="50"/>
  <c r="L627" i="50"/>
  <c r="L628" i="50"/>
  <c r="L629" i="50"/>
  <c r="L630" i="50"/>
  <c r="L631" i="50"/>
  <c r="L632" i="50"/>
  <c r="M410" i="50"/>
  <c r="H427" i="50"/>
  <c r="G432" i="50"/>
  <c r="H446" i="50"/>
  <c r="G451" i="50"/>
  <c r="G456" i="50"/>
  <c r="L460" i="50"/>
  <c r="H464" i="50"/>
  <c r="H471" i="50"/>
  <c r="H478" i="50"/>
  <c r="L483" i="50"/>
  <c r="H486" i="50"/>
  <c r="L491" i="50"/>
  <c r="H494" i="50"/>
  <c r="L499" i="50"/>
  <c r="H502" i="50"/>
  <c r="L507" i="50"/>
  <c r="H510" i="50"/>
  <c r="L515" i="50"/>
  <c r="H518" i="50"/>
  <c r="L523" i="50"/>
  <c r="H526" i="50"/>
  <c r="M531" i="50"/>
  <c r="M539" i="50"/>
  <c r="M547" i="50"/>
  <c r="M555" i="50"/>
  <c r="H438" i="50"/>
  <c r="L470" i="50"/>
  <c r="G479" i="50"/>
  <c r="M493" i="50"/>
  <c r="H508" i="50"/>
  <c r="G515" i="50"/>
  <c r="M521" i="50"/>
  <c r="M529" i="50"/>
  <c r="H543" i="50"/>
  <c r="L564" i="50"/>
  <c r="L576" i="50"/>
  <c r="L586" i="50"/>
  <c r="L590" i="50"/>
  <c r="L594" i="50"/>
  <c r="L598" i="50"/>
  <c r="L602" i="50"/>
  <c r="L606" i="50"/>
  <c r="L610" i="50"/>
  <c r="L614" i="50"/>
  <c r="L618" i="50"/>
  <c r="L622" i="50"/>
  <c r="M627" i="50"/>
  <c r="G629" i="50"/>
  <c r="G635" i="50"/>
  <c r="L637" i="50"/>
  <c r="M638" i="50"/>
  <c r="G642" i="50"/>
  <c r="L645" i="50"/>
  <c r="M646" i="50"/>
  <c r="G649" i="50"/>
  <c r="H650" i="50"/>
  <c r="L652" i="50"/>
  <c r="M653" i="50"/>
  <c r="G657" i="50"/>
  <c r="H658" i="50"/>
  <c r="H659" i="50"/>
  <c r="H660" i="50"/>
  <c r="H661" i="50"/>
  <c r="H662" i="50"/>
  <c r="H663" i="50"/>
  <c r="H664" i="50"/>
  <c r="H665" i="50"/>
  <c r="H666" i="50"/>
  <c r="H667" i="50"/>
  <c r="H668" i="50"/>
  <c r="H669" i="50"/>
  <c r="H670" i="50"/>
  <c r="H671" i="50"/>
  <c r="L714" i="50"/>
  <c r="L715" i="50"/>
  <c r="L716" i="50"/>
  <c r="L717" i="50"/>
  <c r="L718" i="50"/>
  <c r="L719" i="50"/>
  <c r="L720" i="50"/>
  <c r="L721" i="50"/>
  <c r="L722" i="50"/>
  <c r="L723" i="50"/>
  <c r="L724" i="50"/>
  <c r="L725" i="50"/>
  <c r="L726" i="50"/>
  <c r="L727" i="50"/>
  <c r="L728" i="50"/>
  <c r="L729" i="50"/>
  <c r="L730" i="50"/>
  <c r="L731" i="50"/>
  <c r="L732" i="50"/>
  <c r="L733" i="50"/>
  <c r="L734" i="50"/>
  <c r="L735" i="50"/>
  <c r="L736" i="50"/>
  <c r="L737" i="50"/>
  <c r="L738" i="50"/>
  <c r="L739" i="50"/>
  <c r="L740" i="50"/>
  <c r="L741" i="50"/>
  <c r="L742" i="50"/>
  <c r="L743" i="50"/>
  <c r="L744" i="50"/>
  <c r="L745" i="50"/>
  <c r="L746" i="50"/>
  <c r="L747" i="50"/>
  <c r="L748" i="50"/>
  <c r="L749" i="50"/>
  <c r="L750" i="50"/>
  <c r="L751" i="50"/>
  <c r="L752" i="50"/>
  <c r="L753" i="50"/>
  <c r="L754" i="50"/>
  <c r="L755" i="50"/>
  <c r="L756" i="50"/>
  <c r="L757" i="50"/>
  <c r="L758" i="50"/>
  <c r="L759" i="50"/>
  <c r="L760" i="50"/>
  <c r="L761" i="50"/>
  <c r="L762" i="50"/>
  <c r="L763" i="50"/>
  <c r="L764" i="50"/>
  <c r="L765" i="50"/>
  <c r="L766" i="50"/>
  <c r="L767" i="50"/>
  <c r="L768" i="50"/>
  <c r="L769" i="50"/>
  <c r="L770" i="50"/>
  <c r="L771" i="50"/>
  <c r="L772" i="50"/>
  <c r="L773" i="50"/>
  <c r="L774" i="50"/>
  <c r="L775" i="50"/>
  <c r="L776" i="50"/>
  <c r="L777" i="50"/>
  <c r="L778" i="50"/>
  <c r="L779" i="50"/>
  <c r="L780" i="50"/>
  <c r="L781" i="50"/>
  <c r="L782" i="50"/>
  <c r="L783" i="50"/>
  <c r="L784" i="50"/>
  <c r="L785" i="50"/>
  <c r="L786" i="50"/>
  <c r="L787" i="50"/>
  <c r="L788" i="50"/>
  <c r="L789" i="50"/>
  <c r="M790" i="50"/>
  <c r="L419" i="50"/>
  <c r="H442" i="50"/>
  <c r="L461" i="50"/>
  <c r="H472" i="50"/>
  <c r="G487" i="50"/>
  <c r="M501" i="50"/>
  <c r="H516" i="50"/>
  <c r="G523" i="50"/>
  <c r="M537" i="50"/>
  <c r="H551" i="50"/>
  <c r="G577" i="50"/>
  <c r="M632" i="50"/>
  <c r="L636" i="50"/>
  <c r="M637" i="50"/>
  <c r="G641" i="50"/>
  <c r="L644" i="50"/>
  <c r="M645" i="50"/>
  <c r="H649" i="50"/>
  <c r="L651" i="50"/>
  <c r="M652" i="50"/>
  <c r="G656" i="50"/>
  <c r="H657" i="50"/>
  <c r="L709" i="50"/>
  <c r="L710" i="50"/>
  <c r="L711" i="50"/>
  <c r="L712" i="50"/>
  <c r="L713" i="50"/>
  <c r="M714" i="50"/>
  <c r="M715" i="50"/>
  <c r="M716" i="50"/>
  <c r="M717" i="50"/>
  <c r="M718" i="50"/>
  <c r="M719" i="50"/>
  <c r="M720" i="50"/>
  <c r="M721" i="50"/>
  <c r="M722" i="50"/>
  <c r="M723" i="50"/>
  <c r="M724" i="50"/>
  <c r="M725" i="50"/>
  <c r="M726" i="50"/>
  <c r="M727" i="50"/>
  <c r="M728" i="50"/>
  <c r="M729" i="50"/>
  <c r="M730" i="50"/>
  <c r="M731" i="50"/>
  <c r="M732" i="50"/>
  <c r="M733" i="50"/>
  <c r="M734" i="50"/>
  <c r="M735" i="50"/>
  <c r="M736" i="50"/>
  <c r="M737" i="50"/>
  <c r="M738" i="50"/>
  <c r="M739" i="50"/>
  <c r="M740" i="50"/>
  <c r="M741" i="50"/>
  <c r="M742" i="50"/>
  <c r="M743" i="50"/>
  <c r="M744" i="50"/>
  <c r="M745" i="50"/>
  <c r="M746" i="50"/>
  <c r="M747" i="50"/>
  <c r="M748" i="50"/>
  <c r="M749" i="50"/>
  <c r="M750" i="50"/>
  <c r="M751" i="50"/>
  <c r="M752" i="50"/>
  <c r="M753" i="50"/>
  <c r="M754" i="50"/>
  <c r="M755" i="50"/>
  <c r="M756" i="50"/>
  <c r="M757" i="50"/>
  <c r="M758" i="50"/>
  <c r="M759" i="50"/>
  <c r="M760" i="50"/>
  <c r="M761" i="50"/>
  <c r="M762" i="50"/>
  <c r="M763" i="50"/>
  <c r="M764" i="50"/>
  <c r="M765" i="50"/>
  <c r="M766" i="50"/>
  <c r="M767" i="50"/>
  <c r="M768" i="50"/>
  <c r="M769" i="50"/>
  <c r="M770" i="50"/>
  <c r="M771" i="50"/>
  <c r="M772" i="50"/>
  <c r="M773" i="50"/>
  <c r="M774" i="50"/>
  <c r="M775" i="50"/>
  <c r="M776" i="50"/>
  <c r="M777" i="50"/>
  <c r="M778" i="50"/>
  <c r="M779" i="50"/>
  <c r="M780" i="50"/>
  <c r="M781" i="50"/>
  <c r="M782" i="50"/>
  <c r="M783" i="50"/>
  <c r="M784" i="50"/>
  <c r="M785" i="50"/>
  <c r="M786" i="50"/>
  <c r="M787" i="50"/>
  <c r="M788" i="50"/>
  <c r="H344" i="50"/>
  <c r="L481" i="50"/>
  <c r="G495" i="50"/>
  <c r="M509" i="50"/>
  <c r="H524" i="50"/>
  <c r="H531" i="50"/>
  <c r="M545" i="50"/>
  <c r="H559" i="50"/>
  <c r="G567" i="50"/>
  <c r="G583" i="50"/>
  <c r="M629" i="50"/>
  <c r="G631" i="50"/>
  <c r="G634" i="50"/>
  <c r="L635" i="50"/>
  <c r="M636" i="50"/>
  <c r="G640" i="50"/>
  <c r="L643" i="50"/>
  <c r="M644" i="50"/>
  <c r="G648" i="50"/>
  <c r="L650" i="50"/>
  <c r="M651" i="50"/>
  <c r="G655" i="50"/>
  <c r="H656" i="50"/>
  <c r="L672" i="50"/>
  <c r="L673" i="50"/>
  <c r="L674" i="50"/>
  <c r="L675" i="50"/>
  <c r="L676" i="50"/>
  <c r="L677" i="50"/>
  <c r="L678" i="50"/>
  <c r="L679" i="50"/>
  <c r="L680" i="50"/>
  <c r="L681" i="50"/>
  <c r="L682" i="50"/>
  <c r="L683" i="50"/>
  <c r="L684" i="50"/>
  <c r="L685" i="50"/>
  <c r="L686" i="50"/>
  <c r="L687" i="50"/>
  <c r="L688" i="50"/>
  <c r="L689" i="50"/>
  <c r="L690" i="50"/>
  <c r="L691" i="50"/>
  <c r="L692" i="50"/>
  <c r="L693" i="50"/>
  <c r="L694" i="50"/>
  <c r="L695" i="50"/>
  <c r="L696" i="50"/>
  <c r="L697" i="50"/>
  <c r="L698" i="50"/>
  <c r="L699" i="50"/>
  <c r="L700" i="50"/>
  <c r="L701" i="50"/>
  <c r="L702" i="50"/>
  <c r="L703" i="50"/>
  <c r="L704" i="50"/>
  <c r="L705" i="50"/>
  <c r="L706" i="50"/>
  <c r="L707" i="50"/>
  <c r="L708" i="50"/>
  <c r="M709" i="50"/>
  <c r="M710" i="50"/>
  <c r="M711" i="50"/>
  <c r="M712" i="50"/>
  <c r="L371" i="50"/>
  <c r="L427" i="50"/>
  <c r="G447" i="50"/>
  <c r="G465" i="50"/>
  <c r="H474" i="50"/>
  <c r="M481" i="50"/>
  <c r="L489" i="50"/>
  <c r="G503" i="50"/>
  <c r="M517" i="50"/>
  <c r="H539" i="50"/>
  <c r="M553" i="50"/>
  <c r="L572" i="50"/>
  <c r="L587" i="50"/>
  <c r="L591" i="50"/>
  <c r="L595" i="50"/>
  <c r="L599" i="50"/>
  <c r="L603" i="50"/>
  <c r="L607" i="50"/>
  <c r="L611" i="50"/>
  <c r="L615" i="50"/>
  <c r="L619" i="50"/>
  <c r="L623" i="50"/>
  <c r="G628" i="50"/>
  <c r="M635" i="50"/>
  <c r="G639" i="50"/>
  <c r="L642" i="50"/>
  <c r="M643" i="50"/>
  <c r="G647" i="50"/>
  <c r="L649" i="50"/>
  <c r="M650" i="50"/>
  <c r="G654" i="50"/>
  <c r="H655" i="50"/>
  <c r="L657" i="50"/>
  <c r="L658" i="50"/>
  <c r="L659" i="50"/>
  <c r="L660" i="50"/>
  <c r="L661" i="50"/>
  <c r="L662" i="50"/>
  <c r="L663" i="50"/>
  <c r="L664" i="50"/>
  <c r="L665" i="50"/>
  <c r="L666" i="50"/>
  <c r="L667" i="50"/>
  <c r="L668" i="50"/>
  <c r="L669" i="50"/>
  <c r="L670" i="50"/>
  <c r="M671" i="50"/>
  <c r="M672" i="50"/>
  <c r="M673" i="50"/>
  <c r="M674" i="50"/>
  <c r="M675" i="50"/>
  <c r="M676" i="50"/>
  <c r="M677" i="50"/>
  <c r="M678" i="50"/>
  <c r="M679" i="50"/>
  <c r="M680" i="50"/>
  <c r="M681" i="50"/>
  <c r="M682" i="50"/>
  <c r="M683" i="50"/>
  <c r="M684" i="50"/>
  <c r="M685" i="50"/>
  <c r="M686" i="50"/>
  <c r="M687" i="50"/>
  <c r="M688" i="50"/>
  <c r="M689" i="50"/>
  <c r="M690" i="50"/>
  <c r="M691" i="50"/>
  <c r="M692" i="50"/>
  <c r="M693" i="50"/>
  <c r="M694" i="50"/>
  <c r="M695" i="50"/>
  <c r="M696" i="50"/>
  <c r="M697" i="50"/>
  <c r="M698" i="50"/>
  <c r="M699" i="50"/>
  <c r="M700" i="50"/>
  <c r="M701" i="50"/>
  <c r="M702" i="50"/>
  <c r="M703" i="50"/>
  <c r="M704" i="50"/>
  <c r="M705" i="50"/>
  <c r="M706" i="50"/>
  <c r="M707" i="50"/>
  <c r="L400" i="50"/>
  <c r="L468" i="50"/>
  <c r="M477" i="50"/>
  <c r="H492" i="50"/>
  <c r="G499" i="50"/>
  <c r="M505" i="50"/>
  <c r="L513" i="50"/>
  <c r="H527" i="50"/>
  <c r="G575" i="50"/>
  <c r="M624" i="50"/>
  <c r="L633" i="50"/>
  <c r="G636" i="50"/>
  <c r="L639" i="50"/>
  <c r="M640" i="50"/>
  <c r="G644" i="50"/>
  <c r="L647" i="50"/>
  <c r="G651" i="50"/>
  <c r="H652" i="50"/>
  <c r="L654" i="50"/>
  <c r="M655" i="50"/>
  <c r="G672" i="50"/>
  <c r="G673" i="50"/>
  <c r="G674" i="50"/>
  <c r="G675" i="50"/>
  <c r="G676" i="50"/>
  <c r="G677" i="50"/>
  <c r="G678" i="50"/>
  <c r="G679" i="50"/>
  <c r="G680" i="50"/>
  <c r="G681" i="50"/>
  <c r="G682" i="50"/>
  <c r="G683" i="50"/>
  <c r="G684" i="50"/>
  <c r="G685" i="50"/>
  <c r="G686" i="50"/>
  <c r="G687" i="50"/>
  <c r="G688" i="50"/>
  <c r="G689" i="50"/>
  <c r="G690" i="50"/>
  <c r="G691" i="50"/>
  <c r="G692" i="50"/>
  <c r="G693" i="50"/>
  <c r="G694" i="50"/>
  <c r="G695" i="50"/>
  <c r="G696" i="50"/>
  <c r="G697" i="50"/>
  <c r="G698" i="50"/>
  <c r="G699" i="50"/>
  <c r="G700" i="50"/>
  <c r="G701" i="50"/>
  <c r="G702" i="50"/>
  <c r="G703" i="50"/>
  <c r="G704" i="50"/>
  <c r="G705" i="50"/>
  <c r="G706" i="50"/>
  <c r="G707" i="50"/>
  <c r="G708" i="50"/>
  <c r="H709" i="50"/>
  <c r="H710" i="50"/>
  <c r="H711" i="50"/>
  <c r="H712" i="50"/>
  <c r="H713" i="50"/>
  <c r="C784" i="50"/>
  <c r="C776" i="50"/>
  <c r="C768" i="50"/>
  <c r="C752" i="50"/>
  <c r="C744" i="50"/>
  <c r="C736" i="50"/>
  <c r="C728" i="50"/>
  <c r="C720" i="50"/>
  <c r="C712" i="50"/>
  <c r="C704" i="50"/>
  <c r="C696" i="50"/>
  <c r="C688" i="50"/>
  <c r="C680" i="50"/>
  <c r="C672" i="50"/>
  <c r="C664" i="50"/>
  <c r="C656" i="50"/>
  <c r="C648" i="50"/>
  <c r="C638" i="50"/>
  <c r="C629" i="50"/>
  <c r="C620" i="50"/>
  <c r="C611" i="50"/>
  <c r="C602" i="50"/>
  <c r="C593" i="50"/>
  <c r="C790" i="50"/>
  <c r="C782" i="50"/>
  <c r="C774" i="50"/>
  <c r="C766" i="50"/>
  <c r="C758" i="50"/>
  <c r="C750" i="50"/>
  <c r="C742" i="50"/>
  <c r="C734" i="50"/>
  <c r="C726" i="50"/>
  <c r="C718" i="50"/>
  <c r="C710" i="50"/>
  <c r="C702" i="50"/>
  <c r="C694" i="50"/>
  <c r="C686" i="50"/>
  <c r="C678" i="50"/>
  <c r="C670" i="50"/>
  <c r="C662" i="50"/>
  <c r="C654" i="50"/>
  <c r="C645" i="50"/>
  <c r="C636" i="50"/>
  <c r="C627" i="50"/>
  <c r="C618" i="50"/>
  <c r="C609" i="50"/>
  <c r="C600" i="50"/>
  <c r="C590" i="50"/>
  <c r="C580" i="50"/>
  <c r="C570" i="50"/>
  <c r="C558" i="50"/>
  <c r="C548" i="50"/>
  <c r="C538" i="50"/>
  <c r="C526" i="50"/>
  <c r="C516" i="50"/>
  <c r="C506" i="50"/>
  <c r="C494" i="50"/>
  <c r="C484" i="50"/>
  <c r="C474" i="50"/>
  <c r="C462" i="50"/>
  <c r="C452" i="50"/>
  <c r="C442" i="50"/>
  <c r="C429" i="50"/>
  <c r="C418" i="50"/>
  <c r="C404" i="50"/>
  <c r="C393" i="50"/>
  <c r="C379" i="50"/>
  <c r="C365" i="50"/>
  <c r="C354" i="50"/>
  <c r="C340" i="50"/>
  <c r="C329" i="50"/>
  <c r="C315" i="50"/>
  <c r="L790" i="50"/>
  <c r="G789" i="50"/>
  <c r="H784" i="50"/>
  <c r="G781" i="50"/>
  <c r="H776" i="50"/>
  <c r="G773" i="50"/>
  <c r="H759" i="50"/>
  <c r="G754" i="50"/>
  <c r="H751" i="50"/>
  <c r="G746" i="50"/>
  <c r="H743" i="50"/>
  <c r="G738" i="50"/>
  <c r="H735" i="50"/>
  <c r="G730" i="50"/>
  <c r="H727" i="50"/>
  <c r="G722" i="50"/>
  <c r="H719" i="50"/>
  <c r="G714" i="50"/>
  <c r="G711" i="50"/>
  <c r="H708" i="50"/>
  <c r="H700" i="50"/>
  <c r="H692" i="50"/>
  <c r="H684" i="50"/>
  <c r="H676" i="50"/>
  <c r="G668" i="50"/>
  <c r="M665" i="50"/>
  <c r="G660" i="50"/>
  <c r="M657" i="50"/>
  <c r="H651" i="50"/>
  <c r="G645" i="50"/>
  <c r="G632" i="50"/>
  <c r="L609" i="50"/>
  <c r="L600" i="50"/>
  <c r="L521" i="50"/>
  <c r="H484" i="50"/>
  <c r="H376" i="50"/>
  <c r="C473" i="50"/>
  <c r="C461" i="50"/>
  <c r="C451" i="50"/>
  <c r="C441" i="50"/>
  <c r="C428" i="50"/>
  <c r="C417" i="50"/>
  <c r="C403" i="50"/>
  <c r="C389" i="50"/>
  <c r="C378" i="50"/>
  <c r="C364" i="50"/>
  <c r="C353" i="50"/>
  <c r="C339" i="50"/>
  <c r="C325" i="50"/>
  <c r="C314" i="50"/>
  <c r="H787" i="50"/>
  <c r="G784" i="50"/>
  <c r="H779" i="50"/>
  <c r="G776" i="50"/>
  <c r="H771" i="50"/>
  <c r="H769" i="50"/>
  <c r="H767" i="50"/>
  <c r="H765" i="50"/>
  <c r="H763" i="50"/>
  <c r="H761" i="50"/>
  <c r="G759" i="50"/>
  <c r="H756" i="50"/>
  <c r="G751" i="50"/>
  <c r="H748" i="50"/>
  <c r="G743" i="50"/>
  <c r="H740" i="50"/>
  <c r="G735" i="50"/>
  <c r="H732" i="50"/>
  <c r="G727" i="50"/>
  <c r="H724" i="50"/>
  <c r="G719" i="50"/>
  <c r="H716" i="50"/>
  <c r="H705" i="50"/>
  <c r="H697" i="50"/>
  <c r="H689" i="50"/>
  <c r="H681" i="50"/>
  <c r="H673" i="50"/>
  <c r="M670" i="50"/>
  <c r="G665" i="50"/>
  <c r="M662" i="50"/>
  <c r="H654" i="50"/>
  <c r="M647" i="50"/>
  <c r="M641" i="50"/>
  <c r="L638" i="50"/>
  <c r="L620" i="50"/>
  <c r="L597" i="50"/>
  <c r="L588" i="50"/>
  <c r="G519" i="50"/>
  <c r="H500" i="50"/>
  <c r="G483" i="50"/>
  <c r="M451" i="50"/>
  <c r="Q11" i="47"/>
  <c r="N8" i="47"/>
  <c r="Q16" i="47"/>
  <c r="BB9" i="50"/>
  <c r="G145" i="50"/>
  <c r="M12" i="50"/>
  <c r="G89" i="50"/>
  <c r="C213" i="50"/>
  <c r="H43" i="50"/>
  <c r="M90" i="50"/>
  <c r="H179" i="50"/>
  <c r="H278" i="50"/>
  <c r="M17" i="50"/>
  <c r="L48" i="50"/>
  <c r="L103" i="50"/>
  <c r="G208" i="50"/>
  <c r="AZ20" i="50"/>
  <c r="G49" i="50"/>
  <c r="M111" i="50"/>
  <c r="M37" i="50"/>
  <c r="H79" i="50"/>
  <c r="L42" i="50"/>
  <c r="M173" i="50"/>
  <c r="G7" i="50"/>
  <c r="H21" i="50"/>
  <c r="M58" i="50"/>
  <c r="G113" i="50"/>
  <c r="G8" i="50"/>
  <c r="G26" i="50"/>
  <c r="G68" i="50"/>
  <c r="H121" i="50"/>
  <c r="M69" i="50"/>
  <c r="G143" i="50"/>
  <c r="C4" i="50"/>
  <c r="H8" i="50"/>
  <c r="L10" i="50"/>
  <c r="G13" i="50"/>
  <c r="H18" i="50"/>
  <c r="M22" i="50"/>
  <c r="O28" i="50"/>
  <c r="L33" i="50"/>
  <c r="L38" i="50"/>
  <c r="G44" i="50"/>
  <c r="H51" i="50"/>
  <c r="G60" i="50"/>
  <c r="O69" i="50"/>
  <c r="G81" i="50"/>
  <c r="O90" i="50"/>
  <c r="M103" i="50"/>
  <c r="H113" i="50"/>
  <c r="C123" i="50"/>
  <c r="O136" i="50"/>
  <c r="H145" i="50"/>
  <c r="L157" i="50"/>
  <c r="M179" i="50"/>
  <c r="M209" i="50"/>
  <c r="C3" i="50"/>
  <c r="O32" i="50"/>
  <c r="O77" i="50"/>
  <c r="O98" i="50"/>
  <c r="O12" i="50"/>
  <c r="O37" i="50"/>
  <c r="O4" i="50"/>
  <c r="O8" i="50"/>
  <c r="BA10" i="50"/>
  <c r="G14" i="50"/>
  <c r="O22" i="50"/>
  <c r="C29" i="50"/>
  <c r="M33" i="50"/>
  <c r="H39" i="50"/>
  <c r="C45" i="50"/>
  <c r="H52" i="50"/>
  <c r="M61" i="50"/>
  <c r="H71" i="50"/>
  <c r="M82" i="50"/>
  <c r="H92" i="50"/>
  <c r="G105" i="50"/>
  <c r="O114" i="50"/>
  <c r="L127" i="50"/>
  <c r="O138" i="50"/>
  <c r="G147" i="50"/>
  <c r="C161" i="50"/>
  <c r="C185" i="50"/>
  <c r="M217" i="50"/>
  <c r="C131" i="50"/>
  <c r="C153" i="50"/>
  <c r="O201" i="50"/>
  <c r="O3" i="50"/>
  <c r="C10" i="50"/>
  <c r="O17" i="50"/>
  <c r="C22" i="50"/>
  <c r="O58" i="50"/>
  <c r="O122" i="50"/>
  <c r="O5" i="50"/>
  <c r="C9" i="50"/>
  <c r="C11" i="50"/>
  <c r="BA15" i="50"/>
  <c r="L19" i="50"/>
  <c r="H23" i="50"/>
  <c r="M29" i="50"/>
  <c r="H35" i="50"/>
  <c r="C41" i="50"/>
  <c r="O45" i="50"/>
  <c r="H54" i="50"/>
  <c r="H63" i="50"/>
  <c r="L74" i="50"/>
  <c r="H84" i="50"/>
  <c r="L95" i="50"/>
  <c r="O106" i="50"/>
  <c r="L119" i="50"/>
  <c r="G129" i="50"/>
  <c r="O140" i="50"/>
  <c r="H149" i="50"/>
  <c r="L165" i="50"/>
  <c r="H191" i="50"/>
  <c r="M225" i="50"/>
  <c r="C5" i="50"/>
  <c r="H15" i="50"/>
  <c r="G23" i="50"/>
  <c r="G35" i="50"/>
  <c r="H53" i="50"/>
  <c r="C73" i="50"/>
  <c r="C94" i="50"/>
  <c r="H105" i="50"/>
  <c r="C139" i="50"/>
  <c r="L147" i="50"/>
  <c r="O217" i="50"/>
  <c r="O6" i="50"/>
  <c r="H9" i="50"/>
  <c r="L11" i="50"/>
  <c r="M19" i="50"/>
  <c r="L24" i="50"/>
  <c r="G31" i="50"/>
  <c r="G36" i="50"/>
  <c r="M41" i="50"/>
  <c r="L46" i="50"/>
  <c r="M56" i="50"/>
  <c r="C65" i="50"/>
  <c r="G76" i="50"/>
  <c r="C86" i="50"/>
  <c r="G97" i="50"/>
  <c r="C107" i="50"/>
  <c r="M119" i="50"/>
  <c r="H129" i="50"/>
  <c r="G141" i="50"/>
  <c r="M149" i="50"/>
  <c r="M165" i="50"/>
  <c r="L196" i="50"/>
  <c r="H227" i="50"/>
  <c r="C33" i="50"/>
  <c r="O134" i="50"/>
  <c r="O156" i="50"/>
  <c r="BB10" i="50"/>
  <c r="C19" i="50"/>
  <c r="L29" i="50"/>
  <c r="G40" i="50"/>
  <c r="M45" i="50"/>
  <c r="O61" i="50"/>
  <c r="O82" i="50"/>
  <c r="C115" i="50"/>
  <c r="M127" i="50"/>
  <c r="L161" i="50"/>
  <c r="O185" i="50"/>
  <c r="C7" i="50"/>
  <c r="BA9" i="50"/>
  <c r="C12" i="50"/>
  <c r="C17" i="50"/>
  <c r="G20" i="50"/>
  <c r="O25" i="50"/>
  <c r="H31" i="50"/>
  <c r="C37" i="50"/>
  <c r="O41" i="50"/>
  <c r="G47" i="50"/>
  <c r="M57" i="50"/>
  <c r="L66" i="50"/>
  <c r="M77" i="50"/>
  <c r="L87" i="50"/>
  <c r="M98" i="50"/>
  <c r="L111" i="50"/>
  <c r="G121" i="50"/>
  <c r="O130" i="50"/>
  <c r="C143" i="50"/>
  <c r="O152" i="50"/>
  <c r="L169" i="50"/>
  <c r="C197" i="50"/>
  <c r="O233" i="50"/>
  <c r="H13" i="50"/>
  <c r="AZ13" i="50" a="1"/>
  <c r="AZ13" i="50" s="1"/>
  <c r="H14" i="50"/>
  <c r="BA14" i="50"/>
  <c r="O19" i="50"/>
  <c r="H20" i="50"/>
  <c r="C24" i="50"/>
  <c r="M24" i="50"/>
  <c r="G25" i="50"/>
  <c r="H26" i="50"/>
  <c r="L27" i="50"/>
  <c r="G28" i="50"/>
  <c r="O29" i="50"/>
  <c r="L30" i="50"/>
  <c r="G32" i="50"/>
  <c r="O33" i="50"/>
  <c r="L34" i="50"/>
  <c r="H36" i="50"/>
  <c r="C38" i="50"/>
  <c r="M38" i="50"/>
  <c r="H40" i="50"/>
  <c r="C42" i="50"/>
  <c r="M42" i="50"/>
  <c r="H44" i="50"/>
  <c r="C46" i="50"/>
  <c r="M46" i="50"/>
  <c r="H47" i="50"/>
  <c r="C48" i="50"/>
  <c r="M48" i="50"/>
  <c r="H49" i="50"/>
  <c r="H50" i="50"/>
  <c r="M54" i="50"/>
  <c r="M55" i="50"/>
  <c r="O56" i="50"/>
  <c r="C59" i="50"/>
  <c r="M63" i="50"/>
  <c r="H65" i="50"/>
  <c r="C67" i="50"/>
  <c r="M71" i="50"/>
  <c r="H73" i="50"/>
  <c r="C75" i="50"/>
  <c r="M79" i="50"/>
  <c r="M84" i="50"/>
  <c r="H86" i="50"/>
  <c r="C88" i="50"/>
  <c r="M92" i="50"/>
  <c r="H94" i="50"/>
  <c r="C96" i="50"/>
  <c r="O100" i="50"/>
  <c r="L105" i="50"/>
  <c r="G107" i="50"/>
  <c r="O108" i="50"/>
  <c r="L113" i="50"/>
  <c r="G115" i="50"/>
  <c r="O116" i="50"/>
  <c r="L121" i="50"/>
  <c r="G123" i="50"/>
  <c r="O124" i="50"/>
  <c r="L129" i="50"/>
  <c r="G131" i="50"/>
  <c r="O132" i="50"/>
  <c r="C135" i="50"/>
  <c r="G137" i="50"/>
  <c r="G139" i="50"/>
  <c r="H141" i="50"/>
  <c r="L143" i="50"/>
  <c r="L145" i="50"/>
  <c r="M147" i="50"/>
  <c r="L153" i="50"/>
  <c r="M157" i="50"/>
  <c r="G175" i="50"/>
  <c r="G186" i="50"/>
  <c r="G192" i="50"/>
  <c r="M197" i="50"/>
  <c r="H203" i="50"/>
  <c r="H211" i="50"/>
  <c r="H219" i="50"/>
  <c r="C252" i="50"/>
  <c r="BA8" i="50"/>
  <c r="M10" i="50"/>
  <c r="M11" i="50"/>
  <c r="BB15" i="50"/>
  <c r="L16" i="50"/>
  <c r="H6" i="50"/>
  <c r="BA7" i="50"/>
  <c r="BB8" i="50"/>
  <c r="L9" i="50"/>
  <c r="O10" i="50"/>
  <c r="O11" i="50"/>
  <c r="G12" i="50"/>
  <c r="BB14" i="50"/>
  <c r="L15" i="50"/>
  <c r="C16" i="50"/>
  <c r="M16" i="50"/>
  <c r="G17" i="50"/>
  <c r="L18" i="50"/>
  <c r="L21" i="50"/>
  <c r="G22" i="50"/>
  <c r="O24" i="50"/>
  <c r="H25" i="50"/>
  <c r="C27" i="50"/>
  <c r="M27" i="50"/>
  <c r="H28" i="50"/>
  <c r="C30" i="50"/>
  <c r="M30" i="50"/>
  <c r="H32" i="50"/>
  <c r="C34" i="50"/>
  <c r="M34" i="50"/>
  <c r="G37" i="50"/>
  <c r="O38" i="50"/>
  <c r="L39" i="50"/>
  <c r="G41" i="50"/>
  <c r="O42" i="50"/>
  <c r="L43" i="50"/>
  <c r="G45" i="50"/>
  <c r="O46" i="50"/>
  <c r="O48" i="50"/>
  <c r="M52" i="50"/>
  <c r="M53" i="50"/>
  <c r="O54" i="50"/>
  <c r="C58" i="50"/>
  <c r="M60" i="50"/>
  <c r="H62" i="50"/>
  <c r="C64" i="50"/>
  <c r="M68" i="50"/>
  <c r="H70" i="50"/>
  <c r="C72" i="50"/>
  <c r="M76" i="50"/>
  <c r="H78" i="50"/>
  <c r="C80" i="50"/>
  <c r="M81" i="50"/>
  <c r="H83" i="50"/>
  <c r="C85" i="50"/>
  <c r="M89" i="50"/>
  <c r="H91" i="50"/>
  <c r="C93" i="50"/>
  <c r="M97" i="50"/>
  <c r="H99" i="50"/>
  <c r="L102" i="50"/>
  <c r="G104" i="50"/>
  <c r="O105" i="50"/>
  <c r="L110" i="50"/>
  <c r="G112" i="50"/>
  <c r="O113" i="50"/>
  <c r="L118" i="50"/>
  <c r="G120" i="50"/>
  <c r="O121" i="50"/>
  <c r="L126" i="50"/>
  <c r="G128" i="50"/>
  <c r="O129" i="50"/>
  <c r="G133" i="50"/>
  <c r="G135" i="50"/>
  <c r="H137" i="50"/>
  <c r="L139" i="50"/>
  <c r="L141" i="50"/>
  <c r="M143" i="50"/>
  <c r="G150" i="50"/>
  <c r="G167" i="50"/>
  <c r="G171" i="50"/>
  <c r="H175" i="50"/>
  <c r="M181" i="50"/>
  <c r="L192" i="50"/>
  <c r="L198" i="50"/>
  <c r="C221" i="50"/>
  <c r="C229" i="50"/>
  <c r="M252" i="50"/>
  <c r="C15" i="50"/>
  <c r="M15" i="50"/>
  <c r="O16" i="50"/>
  <c r="H17" i="50"/>
  <c r="C18" i="50"/>
  <c r="M18" i="50"/>
  <c r="G19" i="50"/>
  <c r="C21" i="50"/>
  <c r="M21" i="50"/>
  <c r="H22" i="50"/>
  <c r="L23" i="50"/>
  <c r="O27" i="50"/>
  <c r="G29" i="50"/>
  <c r="O30" i="50"/>
  <c r="L31" i="50"/>
  <c r="G33" i="50"/>
  <c r="O34" i="50"/>
  <c r="L35" i="50"/>
  <c r="H37" i="50"/>
  <c r="C39" i="50"/>
  <c r="M39" i="50"/>
  <c r="H41" i="50"/>
  <c r="C43" i="50"/>
  <c r="M43" i="50"/>
  <c r="H45" i="50"/>
  <c r="M50" i="50"/>
  <c r="M51" i="50"/>
  <c r="O52" i="50"/>
  <c r="C56" i="50"/>
  <c r="C57" i="50"/>
  <c r="H59" i="50"/>
  <c r="C61" i="50"/>
  <c r="M65" i="50"/>
  <c r="H67" i="50"/>
  <c r="C69" i="50"/>
  <c r="M73" i="50"/>
  <c r="H75" i="50"/>
  <c r="C77" i="50"/>
  <c r="C82" i="50"/>
  <c r="M86" i="50"/>
  <c r="H88" i="50"/>
  <c r="C90" i="50"/>
  <c r="M94" i="50"/>
  <c r="H96" i="50"/>
  <c r="C98" i="50"/>
  <c r="G101" i="50"/>
  <c r="O102" i="50"/>
  <c r="L107" i="50"/>
  <c r="G109" i="50"/>
  <c r="O110" i="50"/>
  <c r="L115" i="50"/>
  <c r="G117" i="50"/>
  <c r="O118" i="50"/>
  <c r="L123" i="50"/>
  <c r="G125" i="50"/>
  <c r="O126" i="50"/>
  <c r="L131" i="50"/>
  <c r="H133" i="50"/>
  <c r="L135" i="50"/>
  <c r="L137" i="50"/>
  <c r="M139" i="50"/>
  <c r="G159" i="50"/>
  <c r="G163" i="50"/>
  <c r="H167" i="50"/>
  <c r="O181" i="50"/>
  <c r="M264" i="50"/>
  <c r="H7" i="50"/>
  <c r="H12" i="50"/>
  <c r="BA12" i="50"/>
  <c r="BA13" i="50"/>
  <c r="O302" i="50"/>
  <c r="O298" i="50"/>
  <c r="O294" i="50"/>
  <c r="O290" i="50"/>
  <c r="O286" i="50"/>
  <c r="O282" i="50"/>
  <c r="O278" i="50"/>
  <c r="O274" i="50"/>
  <c r="O270" i="50"/>
  <c r="O266" i="50"/>
  <c r="O262" i="50"/>
  <c r="O258" i="50"/>
  <c r="O254" i="50"/>
  <c r="O250" i="50"/>
  <c r="O246" i="50"/>
  <c r="C246" i="50"/>
  <c r="C242" i="50"/>
  <c r="C238" i="50"/>
  <c r="C302" i="50"/>
  <c r="C298" i="50"/>
  <c r="C294" i="50"/>
  <c r="C290" i="50"/>
  <c r="C286" i="50"/>
  <c r="C282" i="50"/>
  <c r="C278" i="50"/>
  <c r="C274" i="50"/>
  <c r="C270" i="50"/>
  <c r="C266" i="50"/>
  <c r="C262" i="50"/>
  <c r="C258" i="50"/>
  <c r="C254" i="50"/>
  <c r="C250" i="50"/>
  <c r="O245" i="50"/>
  <c r="O241" i="50"/>
  <c r="O237" i="50"/>
  <c r="O301" i="50"/>
  <c r="O297" i="50"/>
  <c r="O293" i="50"/>
  <c r="O289" i="50"/>
  <c r="O285" i="50"/>
  <c r="O281" i="50"/>
  <c r="O277" i="50"/>
  <c r="O273" i="50"/>
  <c r="O269" i="50"/>
  <c r="O265" i="50"/>
  <c r="O261" i="50"/>
  <c r="O257" i="50"/>
  <c r="O253" i="50"/>
  <c r="O249" i="50"/>
  <c r="C245" i="50"/>
  <c r="C241" i="50"/>
  <c r="C237" i="50"/>
  <c r="C301" i="50"/>
  <c r="C297" i="50"/>
  <c r="C293" i="50"/>
  <c r="C289" i="50"/>
  <c r="C285" i="50"/>
  <c r="C281" i="50"/>
  <c r="C277" i="50"/>
  <c r="C273" i="50"/>
  <c r="C269" i="50"/>
  <c r="C265" i="50"/>
  <c r="C261" i="50"/>
  <c r="C257" i="50"/>
  <c r="C253" i="50"/>
  <c r="C249" i="50"/>
  <c r="O244" i="50"/>
  <c r="O240" i="50"/>
  <c r="O236" i="50"/>
  <c r="O300" i="50"/>
  <c r="O296" i="50"/>
  <c r="O292" i="50"/>
  <c r="O288" i="50"/>
  <c r="O284" i="50"/>
  <c r="O280" i="50"/>
  <c r="O276" i="50"/>
  <c r="O272" i="50"/>
  <c r="O268" i="50"/>
  <c r="O264" i="50"/>
  <c r="O260" i="50"/>
  <c r="O256" i="50"/>
  <c r="O252" i="50"/>
  <c r="O248" i="50"/>
  <c r="C244" i="50"/>
  <c r="C240" i="50"/>
  <c r="C236" i="50"/>
  <c r="O299" i="50"/>
  <c r="O295" i="50"/>
  <c r="O291" i="50"/>
  <c r="O287" i="50"/>
  <c r="O283" i="50"/>
  <c r="O279" i="50"/>
  <c r="O275" i="50"/>
  <c r="O271" i="50"/>
  <c r="O267" i="50"/>
  <c r="O263" i="50"/>
  <c r="O259" i="50"/>
  <c r="O255" i="50"/>
  <c r="O251" i="50"/>
  <c r="O247" i="50"/>
  <c r="C243" i="50"/>
  <c r="C239" i="50"/>
  <c r="C235" i="50"/>
  <c r="C299" i="50"/>
  <c r="C295" i="50"/>
  <c r="C291" i="50"/>
  <c r="C287" i="50"/>
  <c r="C283" i="50"/>
  <c r="C279" i="50"/>
  <c r="C275" i="50"/>
  <c r="C271" i="50"/>
  <c r="C267" i="50"/>
  <c r="C263" i="50"/>
  <c r="C259" i="50"/>
  <c r="C255" i="50"/>
  <c r="C251" i="50"/>
  <c r="C247" i="50"/>
  <c r="O242" i="50"/>
  <c r="O238" i="50"/>
  <c r="O234" i="50"/>
  <c r="C296" i="50"/>
  <c r="C264" i="50"/>
  <c r="O232" i="50"/>
  <c r="O228" i="50"/>
  <c r="O224" i="50"/>
  <c r="O220" i="50"/>
  <c r="O216" i="50"/>
  <c r="O212" i="50"/>
  <c r="O208" i="50"/>
  <c r="O204" i="50"/>
  <c r="O200" i="50"/>
  <c r="O196" i="50"/>
  <c r="O192" i="50"/>
  <c r="O188" i="50"/>
  <c r="O184" i="50"/>
  <c r="O180" i="50"/>
  <c r="C180" i="50"/>
  <c r="C176" i="50"/>
  <c r="C172" i="50"/>
  <c r="C168" i="50"/>
  <c r="C164" i="50"/>
  <c r="C160" i="50"/>
  <c r="C156" i="50"/>
  <c r="C152" i="50"/>
  <c r="C276" i="50"/>
  <c r="O243" i="50"/>
  <c r="C232" i="50"/>
  <c r="C228" i="50"/>
  <c r="C224" i="50"/>
  <c r="C220" i="50"/>
  <c r="C216" i="50"/>
  <c r="C212" i="50"/>
  <c r="C208" i="50"/>
  <c r="C204" i="50"/>
  <c r="C200" i="50"/>
  <c r="C196" i="50"/>
  <c r="C192" i="50"/>
  <c r="C188" i="50"/>
  <c r="C184" i="50"/>
  <c r="O179" i="50"/>
  <c r="O175" i="50"/>
  <c r="O171" i="50"/>
  <c r="O167" i="50"/>
  <c r="O163" i="50"/>
  <c r="O159" i="50"/>
  <c r="O155" i="50"/>
  <c r="O151" i="50"/>
  <c r="C288" i="50"/>
  <c r="C256" i="50"/>
  <c r="O231" i="50"/>
  <c r="O227" i="50"/>
  <c r="O223" i="50"/>
  <c r="O219" i="50"/>
  <c r="O215" i="50"/>
  <c r="O211" i="50"/>
  <c r="O207" i="50"/>
  <c r="C300" i="50"/>
  <c r="C268" i="50"/>
  <c r="O235" i="50"/>
  <c r="C231" i="50"/>
  <c r="C227" i="50"/>
  <c r="C223" i="50"/>
  <c r="C219" i="50"/>
  <c r="C215" i="50"/>
  <c r="C211" i="50"/>
  <c r="C207" i="50"/>
  <c r="C203" i="50"/>
  <c r="C199" i="50"/>
  <c r="C195" i="50"/>
  <c r="C191" i="50"/>
  <c r="C187" i="50"/>
  <c r="C183" i="50"/>
  <c r="O178" i="50"/>
  <c r="O174" i="50"/>
  <c r="O170" i="50"/>
  <c r="O166" i="50"/>
  <c r="O162" i="50"/>
  <c r="O158" i="50"/>
  <c r="O154" i="50"/>
  <c r="O150" i="50"/>
  <c r="C280" i="50"/>
  <c r="C248" i="50"/>
  <c r="O230" i="50"/>
  <c r="O226" i="50"/>
  <c r="O222" i="50"/>
  <c r="O218" i="50"/>
  <c r="O214" i="50"/>
  <c r="O210" i="50"/>
  <c r="O206" i="50"/>
  <c r="O202" i="50"/>
  <c r="O198" i="50"/>
  <c r="O194" i="50"/>
  <c r="O190" i="50"/>
  <c r="O186" i="50"/>
  <c r="O182" i="50"/>
  <c r="C178" i="50"/>
  <c r="C174" i="50"/>
  <c r="C170" i="50"/>
  <c r="C166" i="50"/>
  <c r="C162" i="50"/>
  <c r="C158" i="50"/>
  <c r="C154" i="50"/>
  <c r="C292" i="50"/>
  <c r="C260" i="50"/>
  <c r="C234" i="50"/>
  <c r="C230" i="50"/>
  <c r="C226" i="50"/>
  <c r="C222" i="50"/>
  <c r="C218" i="50"/>
  <c r="C214" i="50"/>
  <c r="C210" i="50"/>
  <c r="C206" i="50"/>
  <c r="C202" i="50"/>
  <c r="C198" i="50"/>
  <c r="C194" i="50"/>
  <c r="C190" i="50"/>
  <c r="C186" i="50"/>
  <c r="C182" i="50"/>
  <c r="O177" i="50"/>
  <c r="C272" i="50"/>
  <c r="O229" i="50"/>
  <c r="O213" i="50"/>
  <c r="C205" i="50"/>
  <c r="O189" i="50"/>
  <c r="O187" i="50"/>
  <c r="C177" i="50"/>
  <c r="C175" i="50"/>
  <c r="C167" i="50"/>
  <c r="C159" i="50"/>
  <c r="C146" i="50"/>
  <c r="C142" i="50"/>
  <c r="C138" i="50"/>
  <c r="C134" i="50"/>
  <c r="C130" i="50"/>
  <c r="C126" i="50"/>
  <c r="C122" i="50"/>
  <c r="C118" i="50"/>
  <c r="C114" i="50"/>
  <c r="C110" i="50"/>
  <c r="C106" i="50"/>
  <c r="C102" i="50"/>
  <c r="O97" i="50"/>
  <c r="O93" i="50"/>
  <c r="O89" i="50"/>
  <c r="O85" i="50"/>
  <c r="O81" i="50"/>
  <c r="O76" i="50"/>
  <c r="O72" i="50"/>
  <c r="O68" i="50"/>
  <c r="O64" i="50"/>
  <c r="O60" i="50"/>
  <c r="C233" i="50"/>
  <c r="C217" i="50"/>
  <c r="O193" i="50"/>
  <c r="O191" i="50"/>
  <c r="C179" i="50"/>
  <c r="O176" i="50"/>
  <c r="O169" i="50"/>
  <c r="O161" i="50"/>
  <c r="O153" i="50"/>
  <c r="C151" i="50"/>
  <c r="C150" i="50"/>
  <c r="O145" i="50"/>
  <c r="O141" i="50"/>
  <c r="O137" i="50"/>
  <c r="O133" i="50"/>
  <c r="O239" i="50"/>
  <c r="O225" i="50"/>
  <c r="O209" i="50"/>
  <c r="O197" i="50"/>
  <c r="O195" i="50"/>
  <c r="C181" i="50"/>
  <c r="C173" i="50"/>
  <c r="C165" i="50"/>
  <c r="C157" i="50"/>
  <c r="O149" i="50"/>
  <c r="C149" i="50"/>
  <c r="C145" i="50"/>
  <c r="C141" i="50"/>
  <c r="C137" i="50"/>
  <c r="C133" i="50"/>
  <c r="C129" i="50"/>
  <c r="C125" i="50"/>
  <c r="C121" i="50"/>
  <c r="C117" i="50"/>
  <c r="C113" i="50"/>
  <c r="C109" i="50"/>
  <c r="C105" i="50"/>
  <c r="C101" i="50"/>
  <c r="O96" i="50"/>
  <c r="O92" i="50"/>
  <c r="O88" i="50"/>
  <c r="O84" i="50"/>
  <c r="O80" i="50"/>
  <c r="O79" i="50"/>
  <c r="O75" i="50"/>
  <c r="O71" i="50"/>
  <c r="O67" i="50"/>
  <c r="O63" i="50"/>
  <c r="O59" i="50"/>
  <c r="O57" i="50"/>
  <c r="O55" i="50"/>
  <c r="O53" i="50"/>
  <c r="O51" i="50"/>
  <c r="O49" i="50"/>
  <c r="O221" i="50"/>
  <c r="O205" i="50"/>
  <c r="O203" i="50"/>
  <c r="C189" i="50"/>
  <c r="C171" i="50"/>
  <c r="C163" i="50"/>
  <c r="C155" i="50"/>
  <c r="C148" i="50"/>
  <c r="C144" i="50"/>
  <c r="C140" i="50"/>
  <c r="C136" i="50"/>
  <c r="C132" i="50"/>
  <c r="C128" i="50"/>
  <c r="C124" i="50"/>
  <c r="C120" i="50"/>
  <c r="C116" i="50"/>
  <c r="C112" i="50"/>
  <c r="C108" i="50"/>
  <c r="C104" i="50"/>
  <c r="C100" i="50"/>
  <c r="O95" i="50"/>
  <c r="O91" i="50"/>
  <c r="O87" i="50"/>
  <c r="O83" i="50"/>
  <c r="O78" i="50"/>
  <c r="O74" i="50"/>
  <c r="O70" i="50"/>
  <c r="O66" i="50"/>
  <c r="O62" i="50"/>
  <c r="C284" i="50"/>
  <c r="C225" i="50"/>
  <c r="C209" i="50"/>
  <c r="C193" i="50"/>
  <c r="O173" i="50"/>
  <c r="O165" i="50"/>
  <c r="O157" i="50"/>
  <c r="O147" i="50"/>
  <c r="O143" i="50"/>
  <c r="O139" i="50"/>
  <c r="O135" i="50"/>
  <c r="O131" i="50"/>
  <c r="O127" i="50"/>
  <c r="O123" i="50"/>
  <c r="O119" i="50"/>
  <c r="O115" i="50"/>
  <c r="O111" i="50"/>
  <c r="O107" i="50"/>
  <c r="O103" i="50"/>
  <c r="O99" i="50"/>
  <c r="C99" i="50"/>
  <c r="C95" i="50"/>
  <c r="C91" i="50"/>
  <c r="C87" i="50"/>
  <c r="C83" i="50"/>
  <c r="C78" i="50"/>
  <c r="C74" i="50"/>
  <c r="C70" i="50"/>
  <c r="C66" i="50"/>
  <c r="C62" i="50"/>
  <c r="BB6" i="50"/>
  <c r="L7" i="50"/>
  <c r="C8" i="50"/>
  <c r="M8" i="50"/>
  <c r="O9" i="50"/>
  <c r="G10" i="50"/>
  <c r="G11" i="50"/>
  <c r="BB12" i="50"/>
  <c r="L13" i="50"/>
  <c r="BB13" i="50"/>
  <c r="L14" i="50"/>
  <c r="O15" i="50"/>
  <c r="O18" i="50"/>
  <c r="H19" i="50"/>
  <c r="L20" i="50"/>
  <c r="O21" i="50"/>
  <c r="C23" i="50"/>
  <c r="M23" i="50"/>
  <c r="G24" i="50"/>
  <c r="L26" i="50"/>
  <c r="H29" i="50"/>
  <c r="C31" i="50"/>
  <c r="M31" i="50"/>
  <c r="H33" i="50"/>
  <c r="C35" i="50"/>
  <c r="O35" i="50"/>
  <c r="L36" i="50"/>
  <c r="G38" i="50"/>
  <c r="O39" i="50"/>
  <c r="L40" i="50"/>
  <c r="G42" i="50"/>
  <c r="O43" i="50"/>
  <c r="L44" i="50"/>
  <c r="G46" i="50"/>
  <c r="L47" i="50"/>
  <c r="G48" i="50"/>
  <c r="M49" i="50"/>
  <c r="O50" i="50"/>
  <c r="C54" i="50"/>
  <c r="C55" i="50"/>
  <c r="L62" i="50"/>
  <c r="G64" i="50"/>
  <c r="O65" i="50"/>
  <c r="L70" i="50"/>
  <c r="G72" i="50"/>
  <c r="O73" i="50"/>
  <c r="L78" i="50"/>
  <c r="G80" i="50"/>
  <c r="L83" i="50"/>
  <c r="G85" i="50"/>
  <c r="O86" i="50"/>
  <c r="L91" i="50"/>
  <c r="G93" i="50"/>
  <c r="O94" i="50"/>
  <c r="M99" i="50"/>
  <c r="H101" i="50"/>
  <c r="C103" i="50"/>
  <c r="M107" i="50"/>
  <c r="H109" i="50"/>
  <c r="C111" i="50"/>
  <c r="M115" i="50"/>
  <c r="H117" i="50"/>
  <c r="C119" i="50"/>
  <c r="M123" i="50"/>
  <c r="H125" i="50"/>
  <c r="C127" i="50"/>
  <c r="M131" i="50"/>
  <c r="L133" i="50"/>
  <c r="M135" i="50"/>
  <c r="G151" i="50"/>
  <c r="G155" i="50"/>
  <c r="H159" i="50"/>
  <c r="H177" i="50"/>
  <c r="L182" i="50"/>
  <c r="G188" i="50"/>
  <c r="O199" i="50"/>
  <c r="L230" i="50"/>
  <c r="L8" i="50"/>
  <c r="M9" i="50"/>
  <c r="H10" i="50"/>
  <c r="H11" i="50"/>
  <c r="BA11" i="50"/>
  <c r="G16" i="50"/>
  <c r="C20" i="50"/>
  <c r="M20" i="50"/>
  <c r="O23" i="50"/>
  <c r="H24" i="50"/>
  <c r="L25" i="50"/>
  <c r="C26" i="50"/>
  <c r="M26" i="50"/>
  <c r="G27" i="50"/>
  <c r="L28" i="50"/>
  <c r="G30" i="50"/>
  <c r="O31" i="50"/>
  <c r="L32" i="50"/>
  <c r="G34" i="50"/>
  <c r="C36" i="50"/>
  <c r="M36" i="50"/>
  <c r="H38" i="50"/>
  <c r="C40" i="50"/>
  <c r="M40" i="50"/>
  <c r="H42" i="50"/>
  <c r="C44" i="50"/>
  <c r="M44" i="50"/>
  <c r="H46" i="50"/>
  <c r="C47" i="50"/>
  <c r="M47" i="50"/>
  <c r="H48" i="50"/>
  <c r="C49" i="50"/>
  <c r="C52" i="50"/>
  <c r="C53" i="50"/>
  <c r="H57" i="50"/>
  <c r="H58" i="50"/>
  <c r="M59" i="50"/>
  <c r="H61" i="50"/>
  <c r="C63" i="50"/>
  <c r="M67" i="50"/>
  <c r="H69" i="50"/>
  <c r="C71" i="50"/>
  <c r="M75" i="50"/>
  <c r="H77" i="50"/>
  <c r="C79" i="50"/>
  <c r="L80" i="50"/>
  <c r="H82" i="50"/>
  <c r="C84" i="50"/>
  <c r="M88" i="50"/>
  <c r="H90" i="50"/>
  <c r="C92" i="50"/>
  <c r="M96" i="50"/>
  <c r="H98" i="50"/>
  <c r="L101" i="50"/>
  <c r="G103" i="50"/>
  <c r="O104" i="50"/>
  <c r="L109" i="50"/>
  <c r="G111" i="50"/>
  <c r="O112" i="50"/>
  <c r="L117" i="50"/>
  <c r="G119" i="50"/>
  <c r="O120" i="50"/>
  <c r="L125" i="50"/>
  <c r="G127" i="50"/>
  <c r="O128" i="50"/>
  <c r="O146" i="50"/>
  <c r="O148" i="50"/>
  <c r="H151" i="50"/>
  <c r="O168" i="50"/>
  <c r="O172" i="50"/>
  <c r="L177" i="50"/>
  <c r="O183" i="50"/>
  <c r="L194" i="50"/>
  <c r="C201" i="50"/>
  <c r="L214" i="50"/>
  <c r="G301" i="50"/>
  <c r="L299" i="50"/>
  <c r="G297" i="50"/>
  <c r="L295" i="50"/>
  <c r="G293" i="50"/>
  <c r="L291" i="50"/>
  <c r="G289" i="50"/>
  <c r="L287" i="50"/>
  <c r="G285" i="50"/>
  <c r="L283" i="50"/>
  <c r="G281" i="50"/>
  <c r="L279" i="50"/>
  <c r="G277" i="50"/>
  <c r="L275" i="50"/>
  <c r="G273" i="50"/>
  <c r="L271" i="50"/>
  <c r="G269" i="50"/>
  <c r="L267" i="50"/>
  <c r="G265" i="50"/>
  <c r="L263" i="50"/>
  <c r="G261" i="50"/>
  <c r="L259" i="50"/>
  <c r="G257" i="50"/>
  <c r="L255" i="50"/>
  <c r="G253" i="50"/>
  <c r="L251" i="50"/>
  <c r="G249" i="50"/>
  <c r="L247" i="50"/>
  <c r="H244" i="50"/>
  <c r="M242" i="50"/>
  <c r="H240" i="50"/>
  <c r="M238" i="50"/>
  <c r="H236" i="50"/>
  <c r="M302" i="50"/>
  <c r="H300" i="50"/>
  <c r="M298" i="50"/>
  <c r="H296" i="50"/>
  <c r="M294" i="50"/>
  <c r="H292" i="50"/>
  <c r="M290" i="50"/>
  <c r="H288" i="50"/>
  <c r="M286" i="50"/>
  <c r="H284" i="50"/>
  <c r="M282" i="50"/>
  <c r="H280" i="50"/>
  <c r="M278" i="50"/>
  <c r="H276" i="50"/>
  <c r="M274" i="50"/>
  <c r="H272" i="50"/>
  <c r="M270" i="50"/>
  <c r="H268" i="50"/>
  <c r="M266" i="50"/>
  <c r="H264" i="50"/>
  <c r="M262" i="50"/>
  <c r="H260" i="50"/>
  <c r="M258" i="50"/>
  <c r="H256" i="50"/>
  <c r="M254" i="50"/>
  <c r="H252" i="50"/>
  <c r="M250" i="50"/>
  <c r="H248" i="50"/>
  <c r="L246" i="50"/>
  <c r="G244" i="50"/>
  <c r="L242" i="50"/>
  <c r="G240" i="50"/>
  <c r="L238" i="50"/>
  <c r="G236" i="50"/>
  <c r="L302" i="50"/>
  <c r="G300" i="50"/>
  <c r="L298" i="50"/>
  <c r="G296" i="50"/>
  <c r="L294" i="50"/>
  <c r="G292" i="50"/>
  <c r="L290" i="50"/>
  <c r="G288" i="50"/>
  <c r="L286" i="50"/>
  <c r="G284" i="50"/>
  <c r="L282" i="50"/>
  <c r="G280" i="50"/>
  <c r="L278" i="50"/>
  <c r="G276" i="50"/>
  <c r="L274" i="50"/>
  <c r="G272" i="50"/>
  <c r="L270" i="50"/>
  <c r="G268" i="50"/>
  <c r="L266" i="50"/>
  <c r="G264" i="50"/>
  <c r="L262" i="50"/>
  <c r="G260" i="50"/>
  <c r="L258" i="50"/>
  <c r="G256" i="50"/>
  <c r="L254" i="50"/>
  <c r="G252" i="50"/>
  <c r="L250" i="50"/>
  <c r="G248" i="50"/>
  <c r="M245" i="50"/>
  <c r="H243" i="50"/>
  <c r="M241" i="50"/>
  <c r="H239" i="50"/>
  <c r="M237" i="50"/>
  <c r="H235" i="50"/>
  <c r="M301" i="50"/>
  <c r="H299" i="50"/>
  <c r="M297" i="50"/>
  <c r="H295" i="50"/>
  <c r="M293" i="50"/>
  <c r="H291" i="50"/>
  <c r="M289" i="50"/>
  <c r="H287" i="50"/>
  <c r="M285" i="50"/>
  <c r="H283" i="50"/>
  <c r="M281" i="50"/>
  <c r="H279" i="50"/>
  <c r="M277" i="50"/>
  <c r="H275" i="50"/>
  <c r="M273" i="50"/>
  <c r="H271" i="50"/>
  <c r="M269" i="50"/>
  <c r="H267" i="50"/>
  <c r="M265" i="50"/>
  <c r="H263" i="50"/>
  <c r="M261" i="50"/>
  <c r="H259" i="50"/>
  <c r="M257" i="50"/>
  <c r="H255" i="50"/>
  <c r="M253" i="50"/>
  <c r="H251" i="50"/>
  <c r="M249" i="50"/>
  <c r="H247" i="50"/>
  <c r="L245" i="50"/>
  <c r="G243" i="50"/>
  <c r="L241" i="50"/>
  <c r="E240" i="50"/>
  <c r="G239" i="50"/>
  <c r="L237" i="50"/>
  <c r="G235" i="50"/>
  <c r="L301" i="50"/>
  <c r="G299" i="50"/>
  <c r="L297" i="50"/>
  <c r="G295" i="50"/>
  <c r="L293" i="50"/>
  <c r="G291" i="50"/>
  <c r="L289" i="50"/>
  <c r="G287" i="50"/>
  <c r="L285" i="50"/>
  <c r="G283" i="50"/>
  <c r="L281" i="50"/>
  <c r="G279" i="50"/>
  <c r="L277" i="50"/>
  <c r="G275" i="50"/>
  <c r="L273" i="50"/>
  <c r="G271" i="50"/>
  <c r="L269" i="50"/>
  <c r="G267" i="50"/>
  <c r="L265" i="50"/>
  <c r="G263" i="50"/>
  <c r="L261" i="50"/>
  <c r="G259" i="50"/>
  <c r="L257" i="50"/>
  <c r="G255" i="50"/>
  <c r="L253" i="50"/>
  <c r="G251" i="50"/>
  <c r="L249" i="50"/>
  <c r="G247" i="50"/>
  <c r="H246" i="50"/>
  <c r="H242" i="50"/>
  <c r="M240" i="50"/>
  <c r="H238" i="50"/>
  <c r="M236" i="50"/>
  <c r="G302" i="50"/>
  <c r="J301" i="50"/>
  <c r="L300" i="50"/>
  <c r="G298" i="50"/>
  <c r="L296" i="50"/>
  <c r="G294" i="50"/>
  <c r="L292" i="50"/>
  <c r="G290" i="50"/>
  <c r="L288" i="50"/>
  <c r="G286" i="50"/>
  <c r="L284" i="50"/>
  <c r="G282" i="50"/>
  <c r="L280" i="50"/>
  <c r="G278" i="50"/>
  <c r="L276" i="50"/>
  <c r="G274" i="50"/>
  <c r="L272" i="50"/>
  <c r="G270" i="50"/>
  <c r="L268" i="50"/>
  <c r="G266" i="50"/>
  <c r="L264" i="50"/>
  <c r="G262" i="50"/>
  <c r="L260" i="50"/>
  <c r="G258" i="50"/>
  <c r="L256" i="50"/>
  <c r="E255" i="50"/>
  <c r="G254" i="50"/>
  <c r="L252" i="50"/>
  <c r="G250" i="50"/>
  <c r="L248" i="50"/>
  <c r="H245" i="50"/>
  <c r="M243" i="50"/>
  <c r="H241" i="50"/>
  <c r="M239" i="50"/>
  <c r="H237" i="50"/>
  <c r="M235" i="50"/>
  <c r="H301" i="50"/>
  <c r="M299" i="50"/>
  <c r="H297" i="50"/>
  <c r="M295" i="50"/>
  <c r="H293" i="50"/>
  <c r="M291" i="50"/>
  <c r="H289" i="50"/>
  <c r="M287" i="50"/>
  <c r="H285" i="50"/>
  <c r="M283" i="50"/>
  <c r="H281" i="50"/>
  <c r="M279" i="50"/>
  <c r="H277" i="50"/>
  <c r="M275" i="50"/>
  <c r="H273" i="50"/>
  <c r="M271" i="50"/>
  <c r="H269" i="50"/>
  <c r="M267" i="50"/>
  <c r="H265" i="50"/>
  <c r="M263" i="50"/>
  <c r="H261" i="50"/>
  <c r="M259" i="50"/>
  <c r="H257" i="50"/>
  <c r="M255" i="50"/>
  <c r="H253" i="50"/>
  <c r="M251" i="50"/>
  <c r="H249" i="50"/>
  <c r="M247" i="50"/>
  <c r="G245" i="50"/>
  <c r="L243" i="50"/>
  <c r="G241" i="50"/>
  <c r="L239" i="50"/>
  <c r="G237" i="50"/>
  <c r="L235" i="50"/>
  <c r="H302" i="50"/>
  <c r="M276" i="50"/>
  <c r="H270" i="50"/>
  <c r="L244" i="50"/>
  <c r="G238" i="50"/>
  <c r="L233" i="50"/>
  <c r="G231" i="50"/>
  <c r="L229" i="50"/>
  <c r="G227" i="50"/>
  <c r="L225" i="50"/>
  <c r="G223" i="50"/>
  <c r="L221" i="50"/>
  <c r="G219" i="50"/>
  <c r="L217" i="50"/>
  <c r="G215" i="50"/>
  <c r="L213" i="50"/>
  <c r="G211" i="50"/>
  <c r="L209" i="50"/>
  <c r="G207" i="50"/>
  <c r="L205" i="50"/>
  <c r="G203" i="50"/>
  <c r="L201" i="50"/>
  <c r="G199" i="50"/>
  <c r="L197" i="50"/>
  <c r="G195" i="50"/>
  <c r="L193" i="50"/>
  <c r="G191" i="50"/>
  <c r="J190" i="50"/>
  <c r="L189" i="50"/>
  <c r="G187" i="50"/>
  <c r="L185" i="50"/>
  <c r="G183" i="50"/>
  <c r="L181" i="50"/>
  <c r="H178" i="50"/>
  <c r="M176" i="50"/>
  <c r="H174" i="50"/>
  <c r="M172" i="50"/>
  <c r="H170" i="50"/>
  <c r="M168" i="50"/>
  <c r="H166" i="50"/>
  <c r="M164" i="50"/>
  <c r="H162" i="50"/>
  <c r="M160" i="50"/>
  <c r="H158" i="50"/>
  <c r="M156" i="50"/>
  <c r="H154" i="50"/>
  <c r="M152" i="50"/>
  <c r="M288" i="50"/>
  <c r="H282" i="50"/>
  <c r="M256" i="50"/>
  <c r="H250" i="50"/>
  <c r="H234" i="50"/>
  <c r="M232" i="50"/>
  <c r="H230" i="50"/>
  <c r="M228" i="50"/>
  <c r="H226" i="50"/>
  <c r="M224" i="50"/>
  <c r="H222" i="50"/>
  <c r="M220" i="50"/>
  <c r="H218" i="50"/>
  <c r="M216" i="50"/>
  <c r="H214" i="50"/>
  <c r="M212" i="50"/>
  <c r="H210" i="50"/>
  <c r="M208" i="50"/>
  <c r="H206" i="50"/>
  <c r="M204" i="50"/>
  <c r="H202" i="50"/>
  <c r="M200" i="50"/>
  <c r="H198" i="50"/>
  <c r="M196" i="50"/>
  <c r="H194" i="50"/>
  <c r="M192" i="50"/>
  <c r="H190" i="50"/>
  <c r="M188" i="50"/>
  <c r="H186" i="50"/>
  <c r="M184" i="50"/>
  <c r="H182" i="50"/>
  <c r="L180" i="50"/>
  <c r="G178" i="50"/>
  <c r="L176" i="50"/>
  <c r="G174" i="50"/>
  <c r="L172" i="50"/>
  <c r="G170" i="50"/>
  <c r="L168" i="50"/>
  <c r="G166" i="50"/>
  <c r="L164" i="50"/>
  <c r="G162" i="50"/>
  <c r="L160" i="50"/>
  <c r="G158" i="50"/>
  <c r="L156" i="50"/>
  <c r="G154" i="50"/>
  <c r="L152" i="50"/>
  <c r="M300" i="50"/>
  <c r="H294" i="50"/>
  <c r="M268" i="50"/>
  <c r="H262" i="50"/>
  <c r="L236" i="50"/>
  <c r="G234" i="50"/>
  <c r="L232" i="50"/>
  <c r="G230" i="50"/>
  <c r="L228" i="50"/>
  <c r="G226" i="50"/>
  <c r="L224" i="50"/>
  <c r="G222" i="50"/>
  <c r="L220" i="50"/>
  <c r="G218" i="50"/>
  <c r="L216" i="50"/>
  <c r="G214" i="50"/>
  <c r="L212" i="50"/>
  <c r="G210" i="50"/>
  <c r="L208" i="50"/>
  <c r="G206" i="50"/>
  <c r="F287" i="50"/>
  <c r="M280" i="50"/>
  <c r="H274" i="50"/>
  <c r="M248" i="50"/>
  <c r="G242" i="50"/>
  <c r="H233" i="50"/>
  <c r="M231" i="50"/>
  <c r="H229" i="50"/>
  <c r="M227" i="50"/>
  <c r="H225" i="50"/>
  <c r="M223" i="50"/>
  <c r="H221" i="50"/>
  <c r="M219" i="50"/>
  <c r="H217" i="50"/>
  <c r="M215" i="50"/>
  <c r="H213" i="50"/>
  <c r="M211" i="50"/>
  <c r="H209" i="50"/>
  <c r="M207" i="50"/>
  <c r="H205" i="50"/>
  <c r="M203" i="50"/>
  <c r="H201" i="50"/>
  <c r="M199" i="50"/>
  <c r="H197" i="50"/>
  <c r="M195" i="50"/>
  <c r="H193" i="50"/>
  <c r="M191" i="50"/>
  <c r="H189" i="50"/>
  <c r="M187" i="50"/>
  <c r="H185" i="50"/>
  <c r="M183" i="50"/>
  <c r="H181" i="50"/>
  <c r="L179" i="50"/>
  <c r="G177" i="50"/>
  <c r="L175" i="50"/>
  <c r="G173" i="50"/>
  <c r="L171" i="50"/>
  <c r="G169" i="50"/>
  <c r="G165" i="50"/>
  <c r="L163" i="50"/>
  <c r="G161" i="50"/>
  <c r="L159" i="50"/>
  <c r="G157" i="50"/>
  <c r="L155" i="50"/>
  <c r="G153" i="50"/>
  <c r="L151" i="50"/>
  <c r="M292" i="50"/>
  <c r="H286" i="50"/>
  <c r="H254" i="50"/>
  <c r="G233" i="50"/>
  <c r="L231" i="50"/>
  <c r="G229" i="50"/>
  <c r="L227" i="50"/>
  <c r="G225" i="50"/>
  <c r="L223" i="50"/>
  <c r="G221" i="50"/>
  <c r="L219" i="50"/>
  <c r="G217" i="50"/>
  <c r="L215" i="50"/>
  <c r="G213" i="50"/>
  <c r="L211" i="50"/>
  <c r="G209" i="50"/>
  <c r="L207" i="50"/>
  <c r="G205" i="50"/>
  <c r="L203" i="50"/>
  <c r="G201" i="50"/>
  <c r="L199" i="50"/>
  <c r="G197" i="50"/>
  <c r="L195" i="50"/>
  <c r="G193" i="50"/>
  <c r="L191" i="50"/>
  <c r="G189" i="50"/>
  <c r="L187" i="50"/>
  <c r="G185" i="50"/>
  <c r="L183" i="50"/>
  <c r="G181" i="50"/>
  <c r="H180" i="50"/>
  <c r="M178" i="50"/>
  <c r="H176" i="50"/>
  <c r="M174" i="50"/>
  <c r="H172" i="50"/>
  <c r="M170" i="50"/>
  <c r="H168" i="50"/>
  <c r="M166" i="50"/>
  <c r="H164" i="50"/>
  <c r="M162" i="50"/>
  <c r="H160" i="50"/>
  <c r="M158" i="50"/>
  <c r="H156" i="50"/>
  <c r="M154" i="50"/>
  <c r="H152" i="50"/>
  <c r="M150" i="50"/>
  <c r="H298" i="50"/>
  <c r="M272" i="50"/>
  <c r="H266" i="50"/>
  <c r="L240" i="50"/>
  <c r="M234" i="50"/>
  <c r="H232" i="50"/>
  <c r="M230" i="50"/>
  <c r="H228" i="50"/>
  <c r="M226" i="50"/>
  <c r="H224" i="50"/>
  <c r="M222" i="50"/>
  <c r="H220" i="50"/>
  <c r="M218" i="50"/>
  <c r="H216" i="50"/>
  <c r="M214" i="50"/>
  <c r="H212" i="50"/>
  <c r="M210" i="50"/>
  <c r="H208" i="50"/>
  <c r="M206" i="50"/>
  <c r="H204" i="50"/>
  <c r="H200" i="50"/>
  <c r="M198" i="50"/>
  <c r="H196" i="50"/>
  <c r="M194" i="50"/>
  <c r="H192" i="50"/>
  <c r="M190" i="50"/>
  <c r="H188" i="50"/>
  <c r="M186" i="50"/>
  <c r="H184" i="50"/>
  <c r="M182" i="50"/>
  <c r="G180" i="50"/>
  <c r="L178" i="50"/>
  <c r="G176" i="50"/>
  <c r="G246" i="50"/>
  <c r="L226" i="50"/>
  <c r="G220" i="50"/>
  <c r="L210" i="50"/>
  <c r="L202" i="50"/>
  <c r="L200" i="50"/>
  <c r="G196" i="50"/>
  <c r="G194" i="50"/>
  <c r="M185" i="50"/>
  <c r="G179" i="50"/>
  <c r="H173" i="50"/>
  <c r="M171" i="50"/>
  <c r="H165" i="50"/>
  <c r="M163" i="50"/>
  <c r="H157" i="50"/>
  <c r="M155" i="50"/>
  <c r="H148" i="50"/>
  <c r="K147" i="50"/>
  <c r="M146" i="50"/>
  <c r="H144" i="50"/>
  <c r="M142" i="50"/>
  <c r="H140" i="50"/>
  <c r="M138" i="50"/>
  <c r="H136" i="50"/>
  <c r="M134" i="50"/>
  <c r="H132" i="50"/>
  <c r="M130" i="50"/>
  <c r="H128" i="50"/>
  <c r="M126" i="50"/>
  <c r="H124" i="50"/>
  <c r="M122" i="50"/>
  <c r="H120" i="50"/>
  <c r="M118" i="50"/>
  <c r="H116" i="50"/>
  <c r="M114" i="50"/>
  <c r="H112" i="50"/>
  <c r="M110" i="50"/>
  <c r="H108" i="50"/>
  <c r="M106" i="50"/>
  <c r="H104" i="50"/>
  <c r="M102" i="50"/>
  <c r="H100" i="50"/>
  <c r="L98" i="50"/>
  <c r="G96" i="50"/>
  <c r="L94" i="50"/>
  <c r="G92" i="50"/>
  <c r="L90" i="50"/>
  <c r="G88" i="50"/>
  <c r="L86" i="50"/>
  <c r="G84" i="50"/>
  <c r="L82" i="50"/>
  <c r="G79" i="50"/>
  <c r="L77" i="50"/>
  <c r="G75" i="50"/>
  <c r="L73" i="50"/>
  <c r="G71" i="50"/>
  <c r="L69" i="50"/>
  <c r="G67" i="50"/>
  <c r="L65" i="50"/>
  <c r="G63" i="50"/>
  <c r="L61" i="50"/>
  <c r="G59" i="50"/>
  <c r="L58" i="50"/>
  <c r="G57" i="50"/>
  <c r="L56" i="50"/>
  <c r="G55" i="50"/>
  <c r="L54" i="50"/>
  <c r="G53" i="50"/>
  <c r="L52" i="50"/>
  <c r="G51" i="50"/>
  <c r="L50" i="50"/>
  <c r="M296" i="50"/>
  <c r="M229" i="50"/>
  <c r="H223" i="50"/>
  <c r="M213" i="50"/>
  <c r="H207" i="50"/>
  <c r="L204" i="50"/>
  <c r="G200" i="50"/>
  <c r="G198" i="50"/>
  <c r="M189" i="50"/>
  <c r="H183" i="50"/>
  <c r="L174" i="50"/>
  <c r="G168" i="50"/>
  <c r="G160" i="50"/>
  <c r="L158" i="50"/>
  <c r="G152" i="50"/>
  <c r="G148" i="50"/>
  <c r="L146" i="50"/>
  <c r="G144" i="50"/>
  <c r="J143" i="50"/>
  <c r="L142" i="50"/>
  <c r="E141" i="50"/>
  <c r="G140" i="50"/>
  <c r="L138" i="50"/>
  <c r="G136" i="50"/>
  <c r="L134" i="50"/>
  <c r="G232" i="50"/>
  <c r="L222" i="50"/>
  <c r="G216" i="50"/>
  <c r="L206" i="50"/>
  <c r="G204" i="50"/>
  <c r="G202" i="50"/>
  <c r="M193" i="50"/>
  <c r="H187" i="50"/>
  <c r="H171" i="50"/>
  <c r="M169" i="50"/>
  <c r="H163" i="50"/>
  <c r="M161" i="50"/>
  <c r="H155" i="50"/>
  <c r="M153" i="50"/>
  <c r="L150" i="50"/>
  <c r="H147" i="50"/>
  <c r="M145" i="50"/>
  <c r="H143" i="50"/>
  <c r="M141" i="50"/>
  <c r="H139" i="50"/>
  <c r="M137" i="50"/>
  <c r="H135" i="50"/>
  <c r="M133" i="50"/>
  <c r="H131" i="50"/>
  <c r="M129" i="50"/>
  <c r="H127" i="50"/>
  <c r="M125" i="50"/>
  <c r="H123" i="50"/>
  <c r="M121" i="50"/>
  <c r="H119" i="50"/>
  <c r="M117" i="50"/>
  <c r="H115" i="50"/>
  <c r="M113" i="50"/>
  <c r="H111" i="50"/>
  <c r="M109" i="50"/>
  <c r="H107" i="50"/>
  <c r="M105" i="50"/>
  <c r="H103" i="50"/>
  <c r="M101" i="50"/>
  <c r="G99" i="50"/>
  <c r="L97" i="50"/>
  <c r="G95" i="50"/>
  <c r="L93" i="50"/>
  <c r="G91" i="50"/>
  <c r="L89" i="50"/>
  <c r="G87" i="50"/>
  <c r="L85" i="50"/>
  <c r="G83" i="50"/>
  <c r="L81" i="50"/>
  <c r="G78" i="50"/>
  <c r="L76" i="50"/>
  <c r="G74" i="50"/>
  <c r="L72" i="50"/>
  <c r="G70" i="50"/>
  <c r="L68" i="50"/>
  <c r="G66" i="50"/>
  <c r="L64" i="50"/>
  <c r="G62" i="50"/>
  <c r="L60" i="50"/>
  <c r="M284" i="50"/>
  <c r="L234" i="50"/>
  <c r="G228" i="50"/>
  <c r="L218" i="50"/>
  <c r="G212" i="50"/>
  <c r="M201" i="50"/>
  <c r="H195" i="50"/>
  <c r="L186" i="50"/>
  <c r="L184" i="50"/>
  <c r="H169" i="50"/>
  <c r="M167" i="50"/>
  <c r="H161" i="50"/>
  <c r="M159" i="50"/>
  <c r="H153" i="50"/>
  <c r="M151" i="50"/>
  <c r="M148" i="50"/>
  <c r="H146" i="50"/>
  <c r="M144" i="50"/>
  <c r="H142" i="50"/>
  <c r="M140" i="50"/>
  <c r="H138" i="50"/>
  <c r="M136" i="50"/>
  <c r="H134" i="50"/>
  <c r="M132" i="50"/>
  <c r="H130" i="50"/>
  <c r="M128" i="50"/>
  <c r="H126" i="50"/>
  <c r="M124" i="50"/>
  <c r="H122" i="50"/>
  <c r="M120" i="50"/>
  <c r="H118" i="50"/>
  <c r="M116" i="50"/>
  <c r="H114" i="50"/>
  <c r="M112" i="50"/>
  <c r="H110" i="50"/>
  <c r="M108" i="50"/>
  <c r="H106" i="50"/>
  <c r="M104" i="50"/>
  <c r="H102" i="50"/>
  <c r="M100" i="50"/>
  <c r="G98" i="50"/>
  <c r="L96" i="50"/>
  <c r="G94" i="50"/>
  <c r="L92" i="50"/>
  <c r="G90" i="50"/>
  <c r="L88" i="50"/>
  <c r="G86" i="50"/>
  <c r="L84" i="50"/>
  <c r="G82" i="50"/>
  <c r="L79" i="50"/>
  <c r="G77" i="50"/>
  <c r="L75" i="50"/>
  <c r="G73" i="50"/>
  <c r="L71" i="50"/>
  <c r="G69" i="50"/>
  <c r="L67" i="50"/>
  <c r="G65" i="50"/>
  <c r="L63" i="50"/>
  <c r="G61" i="50"/>
  <c r="L59" i="50"/>
  <c r="G58" i="50"/>
  <c r="L57" i="50"/>
  <c r="G56" i="50"/>
  <c r="L55" i="50"/>
  <c r="G54" i="50"/>
  <c r="L53" i="50"/>
  <c r="G52" i="50"/>
  <c r="L51" i="50"/>
  <c r="G50" i="50"/>
  <c r="L49" i="50"/>
  <c r="H258" i="50"/>
  <c r="H231" i="50"/>
  <c r="M221" i="50"/>
  <c r="H215" i="50"/>
  <c r="M205" i="50"/>
  <c r="H199" i="50"/>
  <c r="L190" i="50"/>
  <c r="L188" i="50"/>
  <c r="G184" i="50"/>
  <c r="G182" i="50"/>
  <c r="E180" i="50"/>
  <c r="M177" i="50"/>
  <c r="M175" i="50"/>
  <c r="G172" i="50"/>
  <c r="L170" i="50"/>
  <c r="G164" i="50"/>
  <c r="L162" i="50"/>
  <c r="J159" i="50"/>
  <c r="G156" i="50"/>
  <c r="L154" i="50"/>
  <c r="H150" i="50"/>
  <c r="L148" i="50"/>
  <c r="G146" i="50"/>
  <c r="L144" i="50"/>
  <c r="G142" i="50"/>
  <c r="L140" i="50"/>
  <c r="G138" i="50"/>
  <c r="L136" i="50"/>
  <c r="G134" i="50"/>
  <c r="L132" i="50"/>
  <c r="G130" i="50"/>
  <c r="L128" i="50"/>
  <c r="G126" i="50"/>
  <c r="L124" i="50"/>
  <c r="G122" i="50"/>
  <c r="L120" i="50"/>
  <c r="G118" i="50"/>
  <c r="L116" i="50"/>
  <c r="G114" i="50"/>
  <c r="L112" i="50"/>
  <c r="G110" i="50"/>
  <c r="L108" i="50"/>
  <c r="G106" i="50"/>
  <c r="L104" i="50"/>
  <c r="G102" i="50"/>
  <c r="L100" i="50"/>
  <c r="H97" i="50"/>
  <c r="M95" i="50"/>
  <c r="H93" i="50"/>
  <c r="M91" i="50"/>
  <c r="H89" i="50"/>
  <c r="M87" i="50"/>
  <c r="H85" i="50"/>
  <c r="M83" i="50"/>
  <c r="H81" i="50"/>
  <c r="M78" i="50"/>
  <c r="H76" i="50"/>
  <c r="M74" i="50"/>
  <c r="H72" i="50"/>
  <c r="M70" i="50"/>
  <c r="H68" i="50"/>
  <c r="M66" i="50"/>
  <c r="H64" i="50"/>
  <c r="M62" i="50"/>
  <c r="H60" i="50"/>
  <c r="G6" i="50"/>
  <c r="G15" i="47"/>
  <c r="J6" i="50"/>
  <c r="BA6" i="50"/>
  <c r="BB7" i="50"/>
  <c r="BB5" i="50"/>
  <c r="L6" i="50"/>
  <c r="M7" i="50"/>
  <c r="C13" i="50"/>
  <c r="M13" i="50"/>
  <c r="C14" i="50"/>
  <c r="M14" i="50"/>
  <c r="BB4" i="50"/>
  <c r="C6" i="50"/>
  <c r="M6" i="50"/>
  <c r="O7" i="50"/>
  <c r="G9" i="50"/>
  <c r="BB11" i="50"/>
  <c r="L12" i="50"/>
  <c r="O13" i="50"/>
  <c r="O14" i="50"/>
  <c r="G15" i="50"/>
  <c r="H16" i="50"/>
  <c r="L17" i="50"/>
  <c r="G18" i="50"/>
  <c r="O20" i="50"/>
  <c r="G21" i="50"/>
  <c r="L22" i="50"/>
  <c r="C25" i="50"/>
  <c r="M25" i="50"/>
  <c r="O26" i="50"/>
  <c r="H27" i="50"/>
  <c r="C28" i="50"/>
  <c r="M28" i="50"/>
  <c r="H30" i="50"/>
  <c r="C32" i="50"/>
  <c r="M32" i="50"/>
  <c r="H34" i="50"/>
  <c r="E36" i="50"/>
  <c r="O36" i="50"/>
  <c r="L37" i="50"/>
  <c r="G39" i="50"/>
  <c r="O40" i="50"/>
  <c r="L41" i="50"/>
  <c r="G43" i="50"/>
  <c r="E44" i="50"/>
  <c r="O44" i="50"/>
  <c r="L45" i="50"/>
  <c r="O47" i="50"/>
  <c r="C50" i="50"/>
  <c r="C51" i="50"/>
  <c r="H55" i="50"/>
  <c r="H56" i="50"/>
  <c r="C60" i="50"/>
  <c r="M64" i="50"/>
  <c r="H66" i="50"/>
  <c r="C68" i="50"/>
  <c r="M72" i="50"/>
  <c r="H74" i="50"/>
  <c r="C76" i="50"/>
  <c r="C81" i="50"/>
  <c r="M85" i="50"/>
  <c r="H87" i="50"/>
  <c r="C89" i="50"/>
  <c r="F92" i="50"/>
  <c r="M93" i="50"/>
  <c r="H95" i="50"/>
  <c r="C97" i="50"/>
  <c r="G100" i="50"/>
  <c r="O101" i="50"/>
  <c r="L106" i="50"/>
  <c r="G108" i="50"/>
  <c r="O109" i="50"/>
  <c r="L114" i="50"/>
  <c r="G116" i="50"/>
  <c r="O117" i="50"/>
  <c r="L122" i="50"/>
  <c r="G124" i="50"/>
  <c r="O125" i="50"/>
  <c r="L130" i="50"/>
  <c r="G132" i="50"/>
  <c r="O142" i="50"/>
  <c r="O144" i="50"/>
  <c r="C147" i="50"/>
  <c r="G149" i="50"/>
  <c r="O160" i="50"/>
  <c r="O164" i="50"/>
  <c r="C169" i="50"/>
  <c r="L173" i="50"/>
  <c r="G190" i="50"/>
  <c r="G224" i="50"/>
  <c r="M233" i="50"/>
  <c r="H290" i="50"/>
  <c r="AE13" i="46"/>
  <c r="H8" i="46"/>
  <c r="AD8" i="46"/>
  <c r="L9" i="46"/>
  <c r="M6" i="46"/>
  <c r="O10" i="46"/>
  <c r="L7" i="46"/>
  <c r="G8" i="46"/>
  <c r="C3" i="46"/>
  <c r="C4" i="46"/>
  <c r="AE6" i="46"/>
  <c r="L11" i="46"/>
  <c r="G3" i="49" a="1"/>
  <c r="G3" i="49" s="1"/>
  <c r="I3" i="49" s="1" a="1"/>
  <c r="I3" i="49" s="1"/>
  <c r="J3" i="49" s="1"/>
  <c r="C13" i="46"/>
  <c r="C6" i="46"/>
  <c r="C12" i="46"/>
  <c r="O101" i="46"/>
  <c r="O6" i="46"/>
  <c r="AD6" i="46"/>
  <c r="AE8" i="46"/>
  <c r="AF14" i="47"/>
  <c r="O4" i="46"/>
  <c r="O7" i="46"/>
  <c r="AD10" i="46"/>
  <c r="AD20" i="47"/>
  <c r="C5" i="46"/>
  <c r="G8" i="47"/>
  <c r="O16" i="47"/>
  <c r="O35" i="47"/>
  <c r="N9" i="47"/>
  <c r="H35" i="47"/>
  <c r="AE10" i="47"/>
  <c r="G17" i="47"/>
  <c r="O17" i="47"/>
  <c r="AF4" i="47"/>
  <c r="G12" i="47"/>
  <c r="G7" i="47"/>
  <c r="N12" i="47"/>
  <c r="M20" i="47"/>
  <c r="H2" i="47"/>
  <c r="L14" i="47"/>
  <c r="E2" i="47"/>
  <c r="AF2" i="47"/>
  <c r="AE3" i="47"/>
  <c r="O4" i="47"/>
  <c r="O5" i="47"/>
  <c r="C6" i="47"/>
  <c r="F7" i="47"/>
  <c r="H8" i="47"/>
  <c r="O9" i="47"/>
  <c r="F10" i="47"/>
  <c r="H12" i="47"/>
  <c r="AE12" i="47"/>
  <c r="M14" i="47"/>
  <c r="C15" i="47"/>
  <c r="H17" i="47"/>
  <c r="E6" i="47"/>
  <c r="L10" i="47"/>
  <c r="AD10" i="47"/>
  <c r="E13" i="47"/>
  <c r="Q302" i="47"/>
  <c r="C266" i="47"/>
  <c r="C262" i="47"/>
  <c r="C258" i="47"/>
  <c r="C254" i="47"/>
  <c r="C250" i="47"/>
  <c r="Q245" i="47"/>
  <c r="Q241" i="47"/>
  <c r="Q237" i="47"/>
  <c r="Q301" i="47"/>
  <c r="Q297" i="47"/>
  <c r="Q293" i="47"/>
  <c r="Q289" i="47"/>
  <c r="Q285" i="47"/>
  <c r="Q281" i="47"/>
  <c r="Q277" i="47"/>
  <c r="Q273" i="47"/>
  <c r="Q269" i="47"/>
  <c r="Q265" i="47"/>
  <c r="Q261" i="47"/>
  <c r="Q257" i="47"/>
  <c r="Q253" i="47"/>
  <c r="Q249" i="47"/>
  <c r="C245" i="47"/>
  <c r="Q300" i="47"/>
  <c r="Q295" i="47"/>
  <c r="Q286" i="47"/>
  <c r="Q280" i="47"/>
  <c r="Q279" i="47"/>
  <c r="Q278" i="47"/>
  <c r="Q264" i="47"/>
  <c r="Q263" i="47"/>
  <c r="Q262" i="47"/>
  <c r="Q248" i="47"/>
  <c r="Q247" i="47"/>
  <c r="Q246" i="47"/>
  <c r="Q238" i="47"/>
  <c r="C238" i="47"/>
  <c r="C237" i="47"/>
  <c r="C232" i="47"/>
  <c r="C228" i="47"/>
  <c r="C224" i="47"/>
  <c r="C220" i="47"/>
  <c r="Q296" i="47"/>
  <c r="Q291" i="47"/>
  <c r="C253" i="47"/>
  <c r="C252" i="47"/>
  <c r="C251" i="47"/>
  <c r="Q236" i="47"/>
  <c r="C236" i="47"/>
  <c r="Q231" i="47"/>
  <c r="Q227" i="47"/>
  <c r="Q223" i="47"/>
  <c r="Q219" i="47"/>
  <c r="Q215" i="47"/>
  <c r="Q292" i="47"/>
  <c r="Q287" i="47"/>
  <c r="Q282" i="47"/>
  <c r="Q268" i="47"/>
  <c r="Q267" i="47"/>
  <c r="Q266" i="47"/>
  <c r="Q252" i="47"/>
  <c r="Q251" i="47"/>
  <c r="Q250" i="47"/>
  <c r="Q235" i="47"/>
  <c r="C235" i="47"/>
  <c r="C231" i="47"/>
  <c r="C227" i="47"/>
  <c r="C223" i="47"/>
  <c r="C219" i="47"/>
  <c r="Q288" i="47"/>
  <c r="Q283" i="47"/>
  <c r="C257" i="47"/>
  <c r="C256" i="47"/>
  <c r="C255" i="47"/>
  <c r="Q234" i="47"/>
  <c r="Q230" i="47"/>
  <c r="Q226" i="47"/>
  <c r="Q222" i="47"/>
  <c r="Q218" i="47"/>
  <c r="Q294" i="47"/>
  <c r="Q276" i="47"/>
  <c r="Q275" i="47"/>
  <c r="Q274" i="47"/>
  <c r="Q260" i="47"/>
  <c r="Q259" i="47"/>
  <c r="Q258" i="47"/>
  <c r="C246" i="47"/>
  <c r="Q240" i="47"/>
  <c r="C240" i="47"/>
  <c r="C233" i="47"/>
  <c r="C229" i="47"/>
  <c r="C225" i="47"/>
  <c r="C221" i="47"/>
  <c r="C217" i="47"/>
  <c r="Q299" i="47"/>
  <c r="Q290" i="47"/>
  <c r="C265" i="47"/>
  <c r="C264" i="47"/>
  <c r="C263" i="47"/>
  <c r="C249" i="47"/>
  <c r="C248" i="47"/>
  <c r="C247" i="47"/>
  <c r="Q239" i="47"/>
  <c r="C239" i="47"/>
  <c r="Q232" i="47"/>
  <c r="Q272" i="47"/>
  <c r="Q255" i="47"/>
  <c r="C243" i="47"/>
  <c r="C226" i="47"/>
  <c r="Q221" i="47"/>
  <c r="Q211" i="47"/>
  <c r="Q207" i="47"/>
  <c r="Q203" i="47"/>
  <c r="Q199" i="47"/>
  <c r="Q195" i="47"/>
  <c r="Q191" i="47"/>
  <c r="Q187" i="47"/>
  <c r="Q183" i="47"/>
  <c r="C179" i="47"/>
  <c r="C175" i="47"/>
  <c r="C171" i="47"/>
  <c r="C167" i="47"/>
  <c r="C163" i="47"/>
  <c r="C260" i="47"/>
  <c r="Q242" i="47"/>
  <c r="C230" i="47"/>
  <c r="Q225" i="47"/>
  <c r="C216" i="47"/>
  <c r="C215" i="47"/>
  <c r="C211" i="47"/>
  <c r="C207" i="47"/>
  <c r="C203" i="47"/>
  <c r="C199" i="47"/>
  <c r="C195" i="47"/>
  <c r="C191" i="47"/>
  <c r="C187" i="47"/>
  <c r="C183" i="47"/>
  <c r="Q178" i="47"/>
  <c r="Q174" i="47"/>
  <c r="Q170" i="47"/>
  <c r="Q166" i="47"/>
  <c r="Q162" i="47"/>
  <c r="Q284" i="47"/>
  <c r="Q271" i="47"/>
  <c r="Q254" i="47"/>
  <c r="Q229" i="47"/>
  <c r="Q214" i="47"/>
  <c r="Q210" i="47"/>
  <c r="Q206" i="47"/>
  <c r="Q202" i="47"/>
  <c r="Q198" i="47"/>
  <c r="Q194" i="47"/>
  <c r="Q190" i="47"/>
  <c r="Q186" i="47"/>
  <c r="Q182" i="47"/>
  <c r="C178" i="47"/>
  <c r="C174" i="47"/>
  <c r="C170" i="47"/>
  <c r="C166" i="47"/>
  <c r="C259" i="47"/>
  <c r="C242" i="47"/>
  <c r="Q216" i="47"/>
  <c r="C214" i="47"/>
  <c r="C210" i="47"/>
  <c r="C206" i="47"/>
  <c r="C202" i="47"/>
  <c r="C198" i="47"/>
  <c r="C194" i="47"/>
  <c r="C190" i="47"/>
  <c r="C186" i="47"/>
  <c r="C182" i="47"/>
  <c r="Q177" i="47"/>
  <c r="Q173" i="47"/>
  <c r="Q270" i="47"/>
  <c r="C234" i="47"/>
  <c r="Q220" i="47"/>
  <c r="Q213" i="47"/>
  <c r="Q209" i="47"/>
  <c r="Q205" i="47"/>
  <c r="Q201" i="47"/>
  <c r="Q197" i="47"/>
  <c r="Q193" i="47"/>
  <c r="Q189" i="47"/>
  <c r="Q185" i="47"/>
  <c r="Q181" i="47"/>
  <c r="C177" i="47"/>
  <c r="C173" i="47"/>
  <c r="Q256" i="47"/>
  <c r="C244" i="47"/>
  <c r="Q228" i="47"/>
  <c r="C218" i="47"/>
  <c r="Q212" i="47"/>
  <c r="Q208" i="47"/>
  <c r="Q204" i="47"/>
  <c r="Q200" i="47"/>
  <c r="Q196" i="47"/>
  <c r="Q192" i="47"/>
  <c r="Q188" i="47"/>
  <c r="Q184" i="47"/>
  <c r="Q180" i="47"/>
  <c r="C180" i="47"/>
  <c r="C176" i="47"/>
  <c r="C172" i="47"/>
  <c r="C168" i="47"/>
  <c r="Q298" i="47"/>
  <c r="Q244" i="47"/>
  <c r="C209" i="47"/>
  <c r="C193" i="47"/>
  <c r="Q176" i="47"/>
  <c r="C162" i="47"/>
  <c r="C161" i="47"/>
  <c r="C160" i="47"/>
  <c r="C156" i="47"/>
  <c r="C152" i="47"/>
  <c r="Q147" i="47"/>
  <c r="Q143" i="47"/>
  <c r="Q139" i="47"/>
  <c r="Q135" i="47"/>
  <c r="Q131" i="47"/>
  <c r="Q127" i="47"/>
  <c r="Q123" i="47"/>
  <c r="Q119" i="47"/>
  <c r="Q115" i="47"/>
  <c r="Q111" i="47"/>
  <c r="Q107" i="47"/>
  <c r="Q103" i="47"/>
  <c r="Q99" i="47"/>
  <c r="C99" i="47"/>
  <c r="C261" i="47"/>
  <c r="Q243" i="47"/>
  <c r="C222" i="47"/>
  <c r="C212" i="47"/>
  <c r="C196" i="47"/>
  <c r="Q179" i="47"/>
  <c r="Q161" i="47"/>
  <c r="Q160" i="47"/>
  <c r="Q159" i="47"/>
  <c r="Q155" i="47"/>
  <c r="Q151" i="47"/>
  <c r="C147" i="47"/>
  <c r="C143" i="47"/>
  <c r="C139" i="47"/>
  <c r="C135" i="47"/>
  <c r="C131" i="47"/>
  <c r="C127" i="47"/>
  <c r="C123" i="47"/>
  <c r="C119" i="47"/>
  <c r="C115" i="47"/>
  <c r="C111" i="47"/>
  <c r="C107" i="47"/>
  <c r="C103" i="47"/>
  <c r="C241" i="47"/>
  <c r="C205" i="47"/>
  <c r="C189" i="47"/>
  <c r="Q172" i="47"/>
  <c r="Q169" i="47"/>
  <c r="C159" i="47"/>
  <c r="C155" i="47"/>
  <c r="C151" i="47"/>
  <c r="Q146" i="47"/>
  <c r="Q142" i="47"/>
  <c r="Q138" i="47"/>
  <c r="Q134" i="47"/>
  <c r="Q130" i="47"/>
  <c r="Q126" i="47"/>
  <c r="Q122" i="47"/>
  <c r="Q118" i="47"/>
  <c r="Q114" i="47"/>
  <c r="Q110" i="47"/>
  <c r="Q106" i="47"/>
  <c r="Q102" i="47"/>
  <c r="C208" i="47"/>
  <c r="C192" i="47"/>
  <c r="Q175" i="47"/>
  <c r="C164" i="47"/>
  <c r="Q158" i="47"/>
  <c r="Q154" i="47"/>
  <c r="Q150" i="47"/>
  <c r="C146" i="47"/>
  <c r="C142" i="47"/>
  <c r="C138" i="47"/>
  <c r="C134" i="47"/>
  <c r="C130" i="47"/>
  <c r="C126" i="47"/>
  <c r="C122" i="47"/>
  <c r="C118" i="47"/>
  <c r="C201" i="47"/>
  <c r="C185" i="47"/>
  <c r="Q167" i="47"/>
  <c r="C165" i="47"/>
  <c r="Q163" i="47"/>
  <c r="C158" i="47"/>
  <c r="C154" i="47"/>
  <c r="C150" i="47"/>
  <c r="Q145" i="47"/>
  <c r="Q141" i="47"/>
  <c r="Q137" i="47"/>
  <c r="Q133" i="47"/>
  <c r="Q129" i="47"/>
  <c r="Q125" i="47"/>
  <c r="Q121" i="47"/>
  <c r="Q117" i="47"/>
  <c r="Q233" i="47"/>
  <c r="Q224" i="47"/>
  <c r="C213" i="47"/>
  <c r="C197" i="47"/>
  <c r="C181" i="47"/>
  <c r="C169" i="47"/>
  <c r="Q165" i="47"/>
  <c r="C157" i="47"/>
  <c r="C153" i="47"/>
  <c r="Q148" i="47"/>
  <c r="Q144" i="47"/>
  <c r="Q140" i="47"/>
  <c r="Q136" i="47"/>
  <c r="Q132" i="47"/>
  <c r="Q128" i="47"/>
  <c r="Q124" i="47"/>
  <c r="Q120" i="47"/>
  <c r="Q116" i="47"/>
  <c r="Q112" i="47"/>
  <c r="Q108" i="47"/>
  <c r="Q104" i="47"/>
  <c r="Q149" i="47"/>
  <c r="C137" i="47"/>
  <c r="C121" i="47"/>
  <c r="C113" i="47"/>
  <c r="C105" i="47"/>
  <c r="C95" i="47"/>
  <c r="C91" i="47"/>
  <c r="C87" i="47"/>
  <c r="C83" i="47"/>
  <c r="C78" i="47"/>
  <c r="C74" i="47"/>
  <c r="C70" i="47"/>
  <c r="C66" i="47"/>
  <c r="C62" i="47"/>
  <c r="Q168" i="47"/>
  <c r="Q152" i="47"/>
  <c r="C140" i="47"/>
  <c r="C124" i="47"/>
  <c r="C108" i="47"/>
  <c r="Q98" i="47"/>
  <c r="Q94" i="47"/>
  <c r="Q90" i="47"/>
  <c r="Q86" i="47"/>
  <c r="Q82" i="47"/>
  <c r="Q77" i="47"/>
  <c r="Q73" i="47"/>
  <c r="Q69" i="47"/>
  <c r="Q65" i="47"/>
  <c r="Q61" i="47"/>
  <c r="Q58" i="47"/>
  <c r="Q56" i="47"/>
  <c r="Q54" i="47"/>
  <c r="Q52" i="47"/>
  <c r="Q50" i="47"/>
  <c r="Q217" i="47"/>
  <c r="C204" i="47"/>
  <c r="C149" i="47"/>
  <c r="C133" i="47"/>
  <c r="C117" i="47"/>
  <c r="C114" i="47"/>
  <c r="C106" i="47"/>
  <c r="C102" i="47"/>
  <c r="C101" i="47"/>
  <c r="C100" i="47"/>
  <c r="C98" i="47"/>
  <c r="C94" i="47"/>
  <c r="C90" i="47"/>
  <c r="C86" i="47"/>
  <c r="C82" i="47"/>
  <c r="C77" i="47"/>
  <c r="C73" i="47"/>
  <c r="C69" i="47"/>
  <c r="C65" i="47"/>
  <c r="C61" i="47"/>
  <c r="C58" i="47"/>
  <c r="C56" i="47"/>
  <c r="C54" i="47"/>
  <c r="C52" i="47"/>
  <c r="C136" i="47"/>
  <c r="C120" i="47"/>
  <c r="Q113" i="47"/>
  <c r="Q105" i="47"/>
  <c r="Q101" i="47"/>
  <c r="Q100" i="47"/>
  <c r="Q97" i="47"/>
  <c r="Q93" i="47"/>
  <c r="Q89" i="47"/>
  <c r="Q85" i="47"/>
  <c r="Q81" i="47"/>
  <c r="Q76" i="47"/>
  <c r="Q72" i="47"/>
  <c r="Q68" i="47"/>
  <c r="Q64" i="47"/>
  <c r="Q60" i="47"/>
  <c r="C188" i="47"/>
  <c r="Q157" i="47"/>
  <c r="C145" i="47"/>
  <c r="C129" i="47"/>
  <c r="C109" i="47"/>
  <c r="C97" i="47"/>
  <c r="C93" i="47"/>
  <c r="C89" i="47"/>
  <c r="C85" i="47"/>
  <c r="C81" i="47"/>
  <c r="C80" i="47"/>
  <c r="C76" i="47"/>
  <c r="C72" i="47"/>
  <c r="C68" i="47"/>
  <c r="C64" i="47"/>
  <c r="C60" i="47"/>
  <c r="C200" i="47"/>
  <c r="C148" i="47"/>
  <c r="C132" i="47"/>
  <c r="C116" i="47"/>
  <c r="C112" i="47"/>
  <c r="Q96" i="47"/>
  <c r="Q92" i="47"/>
  <c r="Q88" i="47"/>
  <c r="Q84" i="47"/>
  <c r="Q80" i="47"/>
  <c r="Q79" i="47"/>
  <c r="Q75" i="47"/>
  <c r="Q71" i="47"/>
  <c r="Q67" i="47"/>
  <c r="Q63" i="47"/>
  <c r="Q59" i="47"/>
  <c r="Q57" i="47"/>
  <c r="Q171" i="47"/>
  <c r="Q153" i="47"/>
  <c r="C141" i="47"/>
  <c r="C92" i="47"/>
  <c r="C79" i="47"/>
  <c r="C63" i="47"/>
  <c r="C50" i="47"/>
  <c r="C48" i="47"/>
  <c r="C46" i="47"/>
  <c r="C42" i="47"/>
  <c r="C38" i="47"/>
  <c r="Q33" i="47"/>
  <c r="Q29" i="47"/>
  <c r="C24" i="47"/>
  <c r="Q19" i="47"/>
  <c r="C11" i="47"/>
  <c r="C10" i="47"/>
  <c r="Q5" i="47"/>
  <c r="Q3" i="47"/>
  <c r="C128" i="47"/>
  <c r="Q91" i="47"/>
  <c r="Q78" i="47"/>
  <c r="Q62" i="47"/>
  <c r="Q45" i="47"/>
  <c r="Q41" i="47"/>
  <c r="Q37" i="47"/>
  <c r="C33" i="47"/>
  <c r="C29" i="47"/>
  <c r="Q22" i="47"/>
  <c r="C19" i="47"/>
  <c r="Q17" i="47"/>
  <c r="Q12" i="47"/>
  <c r="Q164" i="47"/>
  <c r="C125" i="47"/>
  <c r="C88" i="47"/>
  <c r="C75" i="47"/>
  <c r="C59" i="47"/>
  <c r="C55" i="47"/>
  <c r="C45" i="47"/>
  <c r="C41" i="47"/>
  <c r="C37" i="47"/>
  <c r="Q32" i="47"/>
  <c r="Q28" i="47"/>
  <c r="Q25" i="47"/>
  <c r="C22" i="47"/>
  <c r="Q87" i="47"/>
  <c r="Q74" i="47"/>
  <c r="C57" i="47"/>
  <c r="C53" i="47"/>
  <c r="Q49" i="47"/>
  <c r="Q47" i="47"/>
  <c r="Q44" i="47"/>
  <c r="Q40" i="47"/>
  <c r="Q36" i="47"/>
  <c r="C32" i="47"/>
  <c r="C28" i="47"/>
  <c r="Q26" i="47"/>
  <c r="C25" i="47"/>
  <c r="Q20" i="47"/>
  <c r="C84" i="47"/>
  <c r="C71" i="47"/>
  <c r="Q55" i="47"/>
  <c r="Q53" i="47"/>
  <c r="C49" i="47"/>
  <c r="C47" i="47"/>
  <c r="C44" i="47"/>
  <c r="C40" i="47"/>
  <c r="C36" i="47"/>
  <c r="Q31" i="47"/>
  <c r="C26" i="47"/>
  <c r="Q23" i="47"/>
  <c r="C20" i="47"/>
  <c r="C14" i="47"/>
  <c r="C13" i="47"/>
  <c r="Q8" i="47"/>
  <c r="C7" i="47"/>
  <c r="Q83" i="47"/>
  <c r="Q70" i="47"/>
  <c r="Q43" i="47"/>
  <c r="Q39" i="47"/>
  <c r="Q35" i="47"/>
  <c r="C35" i="47"/>
  <c r="C31" i="47"/>
  <c r="C23" i="47"/>
  <c r="Q21" i="47"/>
  <c r="Q18" i="47"/>
  <c r="Q15" i="47"/>
  <c r="Q9" i="47"/>
  <c r="C8" i="47"/>
  <c r="C110" i="47"/>
  <c r="C104" i="47"/>
  <c r="C96" i="47"/>
  <c r="C67" i="47"/>
  <c r="Q51" i="47"/>
  <c r="C51" i="47"/>
  <c r="C43" i="47"/>
  <c r="C39" i="47"/>
  <c r="Q34" i="47"/>
  <c r="Q30" i="47"/>
  <c r="Q27" i="47"/>
  <c r="C21" i="47"/>
  <c r="C184" i="47"/>
  <c r="Q156" i="47"/>
  <c r="C144" i="47"/>
  <c r="Q109" i="47"/>
  <c r="Q95" i="47"/>
  <c r="Q66" i="47"/>
  <c r="Q48" i="47"/>
  <c r="Q46" i="47"/>
  <c r="Q42" i="47"/>
  <c r="Q38" i="47"/>
  <c r="C34" i="47"/>
  <c r="C30" i="47"/>
  <c r="C27" i="47"/>
  <c r="Q24" i="47"/>
  <c r="M8" i="47"/>
  <c r="O12" i="47"/>
  <c r="F13" i="47"/>
  <c r="H15" i="47"/>
  <c r="G19" i="47"/>
  <c r="AE2" i="47"/>
  <c r="N4" i="47"/>
  <c r="N5" i="47"/>
  <c r="E7" i="47"/>
  <c r="F2" i="47"/>
  <c r="C3" i="47"/>
  <c r="AF3" i="47"/>
  <c r="Q4" i="47"/>
  <c r="Q14" i="47"/>
  <c r="AC20" i="46"/>
  <c r="G2" i="47"/>
  <c r="F3" i="47"/>
  <c r="C4" i="47"/>
  <c r="AH4" i="47"/>
  <c r="F6" i="47"/>
  <c r="L7" i="47"/>
  <c r="M10" i="47"/>
  <c r="G3" i="47"/>
  <c r="E4" i="47"/>
  <c r="C5" i="47"/>
  <c r="H6" i="47"/>
  <c r="M7" i="47"/>
  <c r="AF8" i="47"/>
  <c r="Q10" i="47"/>
  <c r="E11" i="47"/>
  <c r="L13" i="47"/>
  <c r="N15" i="47"/>
  <c r="C16" i="47"/>
  <c r="N2" i="47"/>
  <c r="AD4" i="47"/>
  <c r="O3" i="47"/>
  <c r="E10" i="47"/>
  <c r="L2" i="47"/>
  <c r="L3" i="47"/>
  <c r="F5" i="47"/>
  <c r="L6" i="47"/>
  <c r="Q7" i="47"/>
  <c r="AE7" i="47"/>
  <c r="C9" i="47"/>
  <c r="F11" i="47"/>
  <c r="M13" i="47"/>
  <c r="AE13" i="47"/>
  <c r="O15" i="47"/>
  <c r="E16" i="47"/>
  <c r="C18" i="47"/>
  <c r="M2" i="47"/>
  <c r="M3" i="47"/>
  <c r="H4" i="47"/>
  <c r="G5" i="47"/>
  <c r="O6" i="47"/>
  <c r="AF7" i="47"/>
  <c r="G9" i="47"/>
  <c r="L11" i="47"/>
  <c r="AF11" i="47"/>
  <c r="Q13" i="47"/>
  <c r="E14" i="47"/>
  <c r="H16" i="47"/>
  <c r="H18" i="47"/>
  <c r="O302" i="47"/>
  <c r="M299" i="47"/>
  <c r="O298" i="47"/>
  <c r="M295" i="47"/>
  <c r="O294" i="47"/>
  <c r="M291" i="47"/>
  <c r="O290" i="47"/>
  <c r="M287" i="47"/>
  <c r="O286" i="47"/>
  <c r="M283" i="47"/>
  <c r="O282" i="47"/>
  <c r="M279" i="47"/>
  <c r="O278" i="47"/>
  <c r="M275" i="47"/>
  <c r="O274" i="47"/>
  <c r="M271" i="47"/>
  <c r="O270" i="47"/>
  <c r="M267" i="47"/>
  <c r="O266" i="47"/>
  <c r="F265" i="47"/>
  <c r="H264" i="47"/>
  <c r="M263" i="47"/>
  <c r="O262" i="47"/>
  <c r="F261" i="47"/>
  <c r="H260" i="47"/>
  <c r="M259" i="47"/>
  <c r="O258" i="47"/>
  <c r="F257" i="47"/>
  <c r="H256" i="47"/>
  <c r="M255" i="47"/>
  <c r="O254" i="47"/>
  <c r="F253" i="47"/>
  <c r="H252" i="47"/>
  <c r="M251" i="47"/>
  <c r="O250" i="47"/>
  <c r="F249" i="47"/>
  <c r="H248" i="47"/>
  <c r="M247" i="47"/>
  <c r="N246" i="47"/>
  <c r="E245" i="47"/>
  <c r="I245" i="47" s="1"/>
  <c r="G244" i="47"/>
  <c r="L243" i="47"/>
  <c r="N242" i="47"/>
  <c r="E241" i="47"/>
  <c r="G240" i="47"/>
  <c r="L239" i="47"/>
  <c r="N238" i="47"/>
  <c r="E237" i="47"/>
  <c r="G236" i="47"/>
  <c r="L235" i="47"/>
  <c r="N302" i="47"/>
  <c r="L299" i="47"/>
  <c r="N298" i="47"/>
  <c r="L295" i="47"/>
  <c r="N294" i="47"/>
  <c r="L291" i="47"/>
  <c r="N290" i="47"/>
  <c r="L287" i="47"/>
  <c r="N286" i="47"/>
  <c r="L283" i="47"/>
  <c r="N282" i="47"/>
  <c r="L279" i="47"/>
  <c r="N278" i="47"/>
  <c r="L275" i="47"/>
  <c r="N274" i="47"/>
  <c r="L271" i="47"/>
  <c r="N270" i="47"/>
  <c r="L267" i="47"/>
  <c r="N266" i="47"/>
  <c r="E265" i="47"/>
  <c r="G264" i="47"/>
  <c r="L263" i="47"/>
  <c r="N262" i="47"/>
  <c r="E261" i="47"/>
  <c r="G260" i="47"/>
  <c r="L259" i="47"/>
  <c r="N258" i="47"/>
  <c r="E257" i="47"/>
  <c r="G256" i="47"/>
  <c r="L255" i="47"/>
  <c r="N254" i="47"/>
  <c r="E253" i="47"/>
  <c r="G252" i="47"/>
  <c r="L251" i="47"/>
  <c r="N250" i="47"/>
  <c r="E249" i="47"/>
  <c r="G248" i="47"/>
  <c r="L247" i="47"/>
  <c r="M246" i="47"/>
  <c r="O245" i="47"/>
  <c r="F244" i="47"/>
  <c r="H243" i="47"/>
  <c r="M302" i="47"/>
  <c r="L302" i="47"/>
  <c r="M300" i="47"/>
  <c r="O299" i="47"/>
  <c r="M296" i="47"/>
  <c r="O295" i="47"/>
  <c r="M292" i="47"/>
  <c r="O291" i="47"/>
  <c r="M288" i="47"/>
  <c r="O287" i="47"/>
  <c r="M284" i="47"/>
  <c r="O283" i="47"/>
  <c r="N299" i="47"/>
  <c r="L294" i="47"/>
  <c r="M290" i="47"/>
  <c r="L289" i="47"/>
  <c r="M285" i="47"/>
  <c r="N277" i="47"/>
  <c r="N276" i="47"/>
  <c r="N275" i="47"/>
  <c r="L274" i="47"/>
  <c r="L273" i="47"/>
  <c r="L272" i="47"/>
  <c r="E266" i="47"/>
  <c r="N261" i="47"/>
  <c r="N260" i="47"/>
  <c r="N259" i="47"/>
  <c r="L258" i="47"/>
  <c r="L257" i="47"/>
  <c r="L256" i="47"/>
  <c r="G255" i="47"/>
  <c r="G254" i="47"/>
  <c r="G253" i="47"/>
  <c r="E252" i="47"/>
  <c r="E251" i="47"/>
  <c r="E250" i="47"/>
  <c r="I250" i="47" s="1"/>
  <c r="M245" i="47"/>
  <c r="M244" i="47"/>
  <c r="M243" i="47"/>
  <c r="L242" i="47"/>
  <c r="M241" i="47"/>
  <c r="N240" i="47"/>
  <c r="O239" i="47"/>
  <c r="E236" i="47"/>
  <c r="F235" i="47"/>
  <c r="H234" i="47"/>
  <c r="M233" i="47"/>
  <c r="O232" i="47"/>
  <c r="F231" i="47"/>
  <c r="H230" i="47"/>
  <c r="M229" i="47"/>
  <c r="O228" i="47"/>
  <c r="F227" i="47"/>
  <c r="H226" i="47"/>
  <c r="M225" i="47"/>
  <c r="O224" i="47"/>
  <c r="F223" i="47"/>
  <c r="H222" i="47"/>
  <c r="M221" i="47"/>
  <c r="O220" i="47"/>
  <c r="F219" i="47"/>
  <c r="H218" i="47"/>
  <c r="M217" i="47"/>
  <c r="O216" i="47"/>
  <c r="O300" i="47"/>
  <c r="N295" i="47"/>
  <c r="L290" i="47"/>
  <c r="M286" i="47"/>
  <c r="L285" i="47"/>
  <c r="O281" i="47"/>
  <c r="O280" i="47"/>
  <c r="O279" i="47"/>
  <c r="M278" i="47"/>
  <c r="M277" i="47"/>
  <c r="M276" i="47"/>
  <c r="O265" i="47"/>
  <c r="O264" i="47"/>
  <c r="O263" i="47"/>
  <c r="M262" i="47"/>
  <c r="M261" i="47"/>
  <c r="M260" i="47"/>
  <c r="H259" i="47"/>
  <c r="H258" i="47"/>
  <c r="H257" i="47"/>
  <c r="F256" i="47"/>
  <c r="F255" i="47"/>
  <c r="F254" i="47"/>
  <c r="O249" i="47"/>
  <c r="O248" i="47"/>
  <c r="O247" i="47"/>
  <c r="L246" i="47"/>
  <c r="L245" i="47"/>
  <c r="L244" i="47"/>
  <c r="G243" i="47"/>
  <c r="H242" i="47"/>
  <c r="L241" i="47"/>
  <c r="M240" i="47"/>
  <c r="N239" i="47"/>
  <c r="O238" i="47"/>
  <c r="O237" i="47"/>
  <c r="E235" i="47"/>
  <c r="G234" i="47"/>
  <c r="L233" i="47"/>
  <c r="N232" i="47"/>
  <c r="E231" i="47"/>
  <c r="G230" i="47"/>
  <c r="L229" i="47"/>
  <c r="E227" i="47"/>
  <c r="G226" i="47"/>
  <c r="L225" i="47"/>
  <c r="N224" i="47"/>
  <c r="E223" i="47"/>
  <c r="G222" i="47"/>
  <c r="L221" i="47"/>
  <c r="N220" i="47"/>
  <c r="E219" i="47"/>
  <c r="G218" i="47"/>
  <c r="L217" i="47"/>
  <c r="N216" i="47"/>
  <c r="E215" i="47"/>
  <c r="O301" i="47"/>
  <c r="N300" i="47"/>
  <c r="O296" i="47"/>
  <c r="N291" i="47"/>
  <c r="L286" i="47"/>
  <c r="N280" i="47"/>
  <c r="N279" i="47"/>
  <c r="L278" i="47"/>
  <c r="L277" i="47"/>
  <c r="L276" i="47"/>
  <c r="N265" i="47"/>
  <c r="N264" i="47"/>
  <c r="N263" i="47"/>
  <c r="L262" i="47"/>
  <c r="L261" i="47"/>
  <c r="L260" i="47"/>
  <c r="G259" i="47"/>
  <c r="G258" i="47"/>
  <c r="G257" i="47"/>
  <c r="E256" i="47"/>
  <c r="I256" i="47" s="1"/>
  <c r="E255" i="47"/>
  <c r="E254" i="47"/>
  <c r="N249" i="47"/>
  <c r="N248" i="47"/>
  <c r="N247" i="47"/>
  <c r="H246" i="47"/>
  <c r="H245" i="47"/>
  <c r="H244" i="47"/>
  <c r="F243" i="47"/>
  <c r="G242" i="47"/>
  <c r="H241" i="47"/>
  <c r="L240" i="47"/>
  <c r="M239" i="47"/>
  <c r="M238" i="47"/>
  <c r="N237" i="47"/>
  <c r="O236" i="47"/>
  <c r="F234" i="47"/>
  <c r="H233" i="47"/>
  <c r="M232" i="47"/>
  <c r="O231" i="47"/>
  <c r="F230" i="47"/>
  <c r="H229" i="47"/>
  <c r="M228" i="47"/>
  <c r="O227" i="47"/>
  <c r="F226" i="47"/>
  <c r="H225" i="47"/>
  <c r="M224" i="47"/>
  <c r="O223" i="47"/>
  <c r="F222" i="47"/>
  <c r="H221" i="47"/>
  <c r="M220" i="47"/>
  <c r="O219" i="47"/>
  <c r="F218" i="47"/>
  <c r="H217" i="47"/>
  <c r="M216" i="47"/>
  <c r="N301" i="47"/>
  <c r="L300" i="47"/>
  <c r="O297" i="47"/>
  <c r="N296" i="47"/>
  <c r="O292" i="47"/>
  <c r="N287" i="47"/>
  <c r="M282" i="47"/>
  <c r="M281" i="47"/>
  <c r="M280" i="47"/>
  <c r="O269" i="47"/>
  <c r="O268" i="47"/>
  <c r="O267" i="47"/>
  <c r="M266" i="47"/>
  <c r="M265" i="47"/>
  <c r="M264" i="47"/>
  <c r="H263" i="47"/>
  <c r="H262" i="47"/>
  <c r="H261" i="47"/>
  <c r="F260" i="47"/>
  <c r="F259" i="47"/>
  <c r="F258" i="47"/>
  <c r="O253" i="47"/>
  <c r="O252" i="47"/>
  <c r="O251" i="47"/>
  <c r="M250" i="47"/>
  <c r="M249" i="47"/>
  <c r="M248" i="47"/>
  <c r="H247" i="47"/>
  <c r="G246" i="47"/>
  <c r="G245" i="47"/>
  <c r="E244" i="47"/>
  <c r="E243" i="47"/>
  <c r="F242" i="47"/>
  <c r="G241" i="47"/>
  <c r="H240" i="47"/>
  <c r="H239" i="47"/>
  <c r="L238" i="47"/>
  <c r="M237" i="47"/>
  <c r="N236" i="47"/>
  <c r="O235" i="47"/>
  <c r="E234" i="47"/>
  <c r="G233" i="47"/>
  <c r="L232" i="47"/>
  <c r="N231" i="47"/>
  <c r="E230" i="47"/>
  <c r="G229" i="47"/>
  <c r="L228" i="47"/>
  <c r="N227" i="47"/>
  <c r="E226" i="47"/>
  <c r="G225" i="47"/>
  <c r="L224" i="47"/>
  <c r="N223" i="47"/>
  <c r="E222" i="47"/>
  <c r="G221" i="47"/>
  <c r="L220" i="47"/>
  <c r="N219" i="47"/>
  <c r="E218" i="47"/>
  <c r="G217" i="47"/>
  <c r="M298" i="47"/>
  <c r="L297" i="47"/>
  <c r="M293" i="47"/>
  <c r="N289" i="47"/>
  <c r="L288" i="47"/>
  <c r="O285" i="47"/>
  <c r="N284" i="47"/>
  <c r="N273" i="47"/>
  <c r="N272" i="47"/>
  <c r="N271" i="47"/>
  <c r="L270" i="47"/>
  <c r="L269" i="47"/>
  <c r="L268" i="47"/>
  <c r="G266" i="47"/>
  <c r="G265" i="47"/>
  <c r="E264" i="47"/>
  <c r="E263" i="47"/>
  <c r="E262" i="47"/>
  <c r="N257" i="47"/>
  <c r="N256" i="47"/>
  <c r="N255" i="47"/>
  <c r="L254" i="47"/>
  <c r="L253" i="47"/>
  <c r="L252" i="47"/>
  <c r="G251" i="47"/>
  <c r="G250" i="47"/>
  <c r="G249" i="47"/>
  <c r="E248" i="47"/>
  <c r="E247" i="47"/>
  <c r="O244" i="47"/>
  <c r="O243" i="47"/>
  <c r="O242" i="47"/>
  <c r="O241" i="47"/>
  <c r="E239" i="47"/>
  <c r="F238" i="47"/>
  <c r="G237" i="47"/>
  <c r="H236" i="47"/>
  <c r="H235" i="47"/>
  <c r="M234" i="47"/>
  <c r="O233" i="47"/>
  <c r="F232" i="47"/>
  <c r="H231" i="47"/>
  <c r="M230" i="47"/>
  <c r="O229" i="47"/>
  <c r="F228" i="47"/>
  <c r="H227" i="47"/>
  <c r="M226" i="47"/>
  <c r="O225" i="47"/>
  <c r="F224" i="47"/>
  <c r="H223" i="47"/>
  <c r="M222" i="47"/>
  <c r="O221" i="47"/>
  <c r="F220" i="47"/>
  <c r="H219" i="47"/>
  <c r="M218" i="47"/>
  <c r="O217" i="47"/>
  <c r="L298" i="47"/>
  <c r="M294" i="47"/>
  <c r="L293" i="47"/>
  <c r="M289" i="47"/>
  <c r="N285" i="47"/>
  <c r="L284" i="47"/>
  <c r="O277" i="47"/>
  <c r="O276" i="47"/>
  <c r="O275" i="47"/>
  <c r="M274" i="47"/>
  <c r="M273" i="47"/>
  <c r="M272" i="47"/>
  <c r="F266" i="47"/>
  <c r="O261" i="47"/>
  <c r="O260" i="47"/>
  <c r="O259" i="47"/>
  <c r="M258" i="47"/>
  <c r="M257" i="47"/>
  <c r="M256" i="47"/>
  <c r="H255" i="47"/>
  <c r="H254" i="47"/>
  <c r="H253" i="47"/>
  <c r="F252" i="47"/>
  <c r="F251" i="47"/>
  <c r="F250" i="47"/>
  <c r="N245" i="47"/>
  <c r="N244" i="47"/>
  <c r="N243" i="47"/>
  <c r="M242" i="47"/>
  <c r="N241" i="47"/>
  <c r="O240" i="47"/>
  <c r="E238" i="47"/>
  <c r="F237" i="47"/>
  <c r="F236" i="47"/>
  <c r="G235" i="47"/>
  <c r="L234" i="47"/>
  <c r="N233" i="47"/>
  <c r="M301" i="47"/>
  <c r="L296" i="47"/>
  <c r="L281" i="47"/>
  <c r="N268" i="47"/>
  <c r="L264" i="47"/>
  <c r="E260" i="47"/>
  <c r="I260" i="47" s="1"/>
  <c r="N251" i="47"/>
  <c r="G247" i="47"/>
  <c r="G239" i="47"/>
  <c r="N235" i="47"/>
  <c r="H232" i="47"/>
  <c r="L230" i="47"/>
  <c r="G228" i="47"/>
  <c r="E224" i="47"/>
  <c r="I224" i="47" s="1"/>
  <c r="M219" i="47"/>
  <c r="N217" i="47"/>
  <c r="E216" i="47"/>
  <c r="F215" i="47"/>
  <c r="G214" i="47"/>
  <c r="L213" i="47"/>
  <c r="N212" i="47"/>
  <c r="E211" i="47"/>
  <c r="G210" i="47"/>
  <c r="L209" i="47"/>
  <c r="N208" i="47"/>
  <c r="E207" i="47"/>
  <c r="G206" i="47"/>
  <c r="L205" i="47"/>
  <c r="N204" i="47"/>
  <c r="E203" i="47"/>
  <c r="G202" i="47"/>
  <c r="L201" i="47"/>
  <c r="N200" i="47"/>
  <c r="E199" i="47"/>
  <c r="G198" i="47"/>
  <c r="L197" i="47"/>
  <c r="N196" i="47"/>
  <c r="E195" i="47"/>
  <c r="G194" i="47"/>
  <c r="L193" i="47"/>
  <c r="N192" i="47"/>
  <c r="E191" i="47"/>
  <c r="G190" i="47"/>
  <c r="L189" i="47"/>
  <c r="N188" i="47"/>
  <c r="E187" i="47"/>
  <c r="I187" i="47" s="1"/>
  <c r="G186" i="47"/>
  <c r="L185" i="47"/>
  <c r="N184" i="47"/>
  <c r="E183" i="47"/>
  <c r="G182" i="47"/>
  <c r="L181" i="47"/>
  <c r="M180" i="47"/>
  <c r="O179" i="47"/>
  <c r="F178" i="47"/>
  <c r="H177" i="47"/>
  <c r="M176" i="47"/>
  <c r="O175" i="47"/>
  <c r="F174" i="47"/>
  <c r="H173" i="47"/>
  <c r="M172" i="47"/>
  <c r="O171" i="47"/>
  <c r="F170" i="47"/>
  <c r="H169" i="47"/>
  <c r="M168" i="47"/>
  <c r="O167" i="47"/>
  <c r="F166" i="47"/>
  <c r="H165" i="47"/>
  <c r="M164" i="47"/>
  <c r="O163" i="47"/>
  <c r="F162" i="47"/>
  <c r="H161" i="47"/>
  <c r="M160" i="47"/>
  <c r="L301" i="47"/>
  <c r="O272" i="47"/>
  <c r="M268" i="47"/>
  <c r="F264" i="47"/>
  <c r="H251" i="47"/>
  <c r="F247" i="47"/>
  <c r="F239" i="47"/>
  <c r="M235" i="47"/>
  <c r="G232" i="47"/>
  <c r="E228" i="47"/>
  <c r="M223" i="47"/>
  <c r="N221" i="47"/>
  <c r="L219" i="47"/>
  <c r="F217" i="47"/>
  <c r="F214" i="47"/>
  <c r="H213" i="47"/>
  <c r="M212" i="47"/>
  <c r="O211" i="47"/>
  <c r="F210" i="47"/>
  <c r="H209" i="47"/>
  <c r="M208" i="47"/>
  <c r="O207" i="47"/>
  <c r="F206" i="47"/>
  <c r="H205" i="47"/>
  <c r="M204" i="47"/>
  <c r="O203" i="47"/>
  <c r="F202" i="47"/>
  <c r="H201" i="47"/>
  <c r="M200" i="47"/>
  <c r="O199" i="47"/>
  <c r="F198" i="47"/>
  <c r="H197" i="47"/>
  <c r="M196" i="47"/>
  <c r="O195" i="47"/>
  <c r="F194" i="47"/>
  <c r="H193" i="47"/>
  <c r="M192" i="47"/>
  <c r="O191" i="47"/>
  <c r="F190" i="47"/>
  <c r="H189" i="47"/>
  <c r="M188" i="47"/>
  <c r="O187" i="47"/>
  <c r="F186" i="47"/>
  <c r="H185" i="47"/>
  <c r="M184" i="47"/>
  <c r="O183" i="47"/>
  <c r="F182" i="47"/>
  <c r="H181" i="47"/>
  <c r="L180" i="47"/>
  <c r="N179" i="47"/>
  <c r="E178" i="47"/>
  <c r="I178" i="47" s="1"/>
  <c r="G177" i="47"/>
  <c r="L176" i="47"/>
  <c r="N175" i="47"/>
  <c r="E174" i="47"/>
  <c r="G173" i="47"/>
  <c r="L172" i="47"/>
  <c r="N171" i="47"/>
  <c r="E170" i="47"/>
  <c r="G169" i="47"/>
  <c r="L168" i="47"/>
  <c r="N167" i="47"/>
  <c r="E166" i="47"/>
  <c r="G165" i="47"/>
  <c r="L164" i="47"/>
  <c r="N163" i="47"/>
  <c r="E162" i="47"/>
  <c r="G161" i="47"/>
  <c r="L160" i="47"/>
  <c r="L280" i="47"/>
  <c r="N267" i="47"/>
  <c r="G263" i="47"/>
  <c r="E259" i="47"/>
  <c r="L250" i="47"/>
  <c r="F246" i="47"/>
  <c r="E242" i="47"/>
  <c r="H238" i="47"/>
  <c r="O234" i="47"/>
  <c r="E232" i="47"/>
  <c r="M227" i="47"/>
  <c r="N225" i="47"/>
  <c r="L223" i="47"/>
  <c r="F221" i="47"/>
  <c r="G219" i="47"/>
  <c r="E217" i="47"/>
  <c r="I217" i="47" s="1"/>
  <c r="O215" i="47"/>
  <c r="E214" i="47"/>
  <c r="G213" i="47"/>
  <c r="L212" i="47"/>
  <c r="N211" i="47"/>
  <c r="E210" i="47"/>
  <c r="G209" i="47"/>
  <c r="L208" i="47"/>
  <c r="N207" i="47"/>
  <c r="E206" i="47"/>
  <c r="G205" i="47"/>
  <c r="L204" i="47"/>
  <c r="N203" i="47"/>
  <c r="E202" i="47"/>
  <c r="G201" i="47"/>
  <c r="L200" i="47"/>
  <c r="N199" i="47"/>
  <c r="E198" i="47"/>
  <c r="G197" i="47"/>
  <c r="L196" i="47"/>
  <c r="N195" i="47"/>
  <c r="E194" i="47"/>
  <c r="G193" i="47"/>
  <c r="L192" i="47"/>
  <c r="N191" i="47"/>
  <c r="E190" i="47"/>
  <c r="G189" i="47"/>
  <c r="L188" i="47"/>
  <c r="N187" i="47"/>
  <c r="E186" i="47"/>
  <c r="G185" i="47"/>
  <c r="L184" i="47"/>
  <c r="N183" i="47"/>
  <c r="E182" i="47"/>
  <c r="G181" i="47"/>
  <c r="H180" i="47"/>
  <c r="M179" i="47"/>
  <c r="O178" i="47"/>
  <c r="F177" i="47"/>
  <c r="H176" i="47"/>
  <c r="M175" i="47"/>
  <c r="O174" i="47"/>
  <c r="F173" i="47"/>
  <c r="H172" i="47"/>
  <c r="M171" i="47"/>
  <c r="O170" i="47"/>
  <c r="F169" i="47"/>
  <c r="H168" i="47"/>
  <c r="M167" i="47"/>
  <c r="O166" i="47"/>
  <c r="F165" i="47"/>
  <c r="H164" i="47"/>
  <c r="M163" i="47"/>
  <c r="O289" i="47"/>
  <c r="O284" i="47"/>
  <c r="O271" i="47"/>
  <c r="F263" i="47"/>
  <c r="M254" i="47"/>
  <c r="H250" i="47"/>
  <c r="E246" i="47"/>
  <c r="G238" i="47"/>
  <c r="N234" i="47"/>
  <c r="M231" i="47"/>
  <c r="N229" i="47"/>
  <c r="L227" i="47"/>
  <c r="F225" i="47"/>
  <c r="G223" i="47"/>
  <c r="E221" i="47"/>
  <c r="O218" i="47"/>
  <c r="N215" i="47"/>
  <c r="O214" i="47"/>
  <c r="F213" i="47"/>
  <c r="H212" i="47"/>
  <c r="M211" i="47"/>
  <c r="O210" i="47"/>
  <c r="F209" i="47"/>
  <c r="H208" i="47"/>
  <c r="M207" i="47"/>
  <c r="O206" i="47"/>
  <c r="F205" i="47"/>
  <c r="H204" i="47"/>
  <c r="M203" i="47"/>
  <c r="O202" i="47"/>
  <c r="F201" i="47"/>
  <c r="H200" i="47"/>
  <c r="M199" i="47"/>
  <c r="O198" i="47"/>
  <c r="F197" i="47"/>
  <c r="H196" i="47"/>
  <c r="M195" i="47"/>
  <c r="O194" i="47"/>
  <c r="F193" i="47"/>
  <c r="H192" i="47"/>
  <c r="M191" i="47"/>
  <c r="O190" i="47"/>
  <c r="F189" i="47"/>
  <c r="H188" i="47"/>
  <c r="M187" i="47"/>
  <c r="O186" i="47"/>
  <c r="F185" i="47"/>
  <c r="H184" i="47"/>
  <c r="M183" i="47"/>
  <c r="O182" i="47"/>
  <c r="F181" i="47"/>
  <c r="G180" i="47"/>
  <c r="L179" i="47"/>
  <c r="N178" i="47"/>
  <c r="E177" i="47"/>
  <c r="G176" i="47"/>
  <c r="L175" i="47"/>
  <c r="N174" i="47"/>
  <c r="E173" i="47"/>
  <c r="I173" i="47" s="1"/>
  <c r="G172" i="47"/>
  <c r="L171" i="47"/>
  <c r="N170" i="47"/>
  <c r="O293" i="47"/>
  <c r="O288" i="47"/>
  <c r="N283" i="47"/>
  <c r="L266" i="47"/>
  <c r="G262" i="47"/>
  <c r="E258" i="47"/>
  <c r="N253" i="47"/>
  <c r="L249" i="47"/>
  <c r="F245" i="47"/>
  <c r="F241" i="47"/>
  <c r="L237" i="47"/>
  <c r="L231" i="47"/>
  <c r="F229" i="47"/>
  <c r="G227" i="47"/>
  <c r="E225" i="47"/>
  <c r="O222" i="47"/>
  <c r="N218" i="47"/>
  <c r="L216" i="47"/>
  <c r="M215" i="47"/>
  <c r="E213" i="47"/>
  <c r="G212" i="47"/>
  <c r="L211" i="47"/>
  <c r="N210" i="47"/>
  <c r="E209" i="47"/>
  <c r="G208" i="47"/>
  <c r="L207" i="47"/>
  <c r="E205" i="47"/>
  <c r="G204" i="47"/>
  <c r="L203" i="47"/>
  <c r="N202" i="47"/>
  <c r="E201" i="47"/>
  <c r="G200" i="47"/>
  <c r="L199" i="47"/>
  <c r="N198" i="47"/>
  <c r="E197" i="47"/>
  <c r="G196" i="47"/>
  <c r="L195" i="47"/>
  <c r="E193" i="47"/>
  <c r="G192" i="47"/>
  <c r="L191" i="47"/>
  <c r="N190" i="47"/>
  <c r="E189" i="47"/>
  <c r="G188" i="47"/>
  <c r="L187" i="47"/>
  <c r="N186" i="47"/>
  <c r="E185" i="47"/>
  <c r="G184" i="47"/>
  <c r="L183" i="47"/>
  <c r="N182" i="47"/>
  <c r="E181" i="47"/>
  <c r="F180" i="47"/>
  <c r="H179" i="47"/>
  <c r="M178" i="47"/>
  <c r="O177" i="47"/>
  <c r="F176" i="47"/>
  <c r="H175" i="47"/>
  <c r="M174" i="47"/>
  <c r="O173" i="47"/>
  <c r="F172" i="47"/>
  <c r="H171" i="47"/>
  <c r="M170" i="47"/>
  <c r="O169" i="47"/>
  <c r="N297" i="47"/>
  <c r="N292" i="47"/>
  <c r="L282" i="47"/>
  <c r="N269" i="47"/>
  <c r="L265" i="47"/>
  <c r="G261" i="47"/>
  <c r="N252" i="47"/>
  <c r="L248" i="47"/>
  <c r="F240" i="47"/>
  <c r="M236" i="47"/>
  <c r="F233" i="47"/>
  <c r="O230" i="47"/>
  <c r="N226" i="47"/>
  <c r="H224" i="47"/>
  <c r="L222" i="47"/>
  <c r="G220" i="47"/>
  <c r="G216" i="47"/>
  <c r="H215" i="47"/>
  <c r="L214" i="47"/>
  <c r="N213" i="47"/>
  <c r="E212" i="47"/>
  <c r="I212" i="47" s="1"/>
  <c r="G211" i="47"/>
  <c r="L210" i="47"/>
  <c r="N209" i="47"/>
  <c r="E208" i="47"/>
  <c r="G207" i="47"/>
  <c r="L206" i="47"/>
  <c r="N205" i="47"/>
  <c r="E204" i="47"/>
  <c r="I204" i="47" s="1"/>
  <c r="G203" i="47"/>
  <c r="L202" i="47"/>
  <c r="N201" i="47"/>
  <c r="E200" i="47"/>
  <c r="G199" i="47"/>
  <c r="L198" i="47"/>
  <c r="N197" i="47"/>
  <c r="E196" i="47"/>
  <c r="I196" i="47" s="1"/>
  <c r="G195" i="47"/>
  <c r="L194" i="47"/>
  <c r="N193" i="47"/>
  <c r="E192" i="47"/>
  <c r="G191" i="47"/>
  <c r="L190" i="47"/>
  <c r="N189" i="47"/>
  <c r="E188" i="47"/>
  <c r="G187" i="47"/>
  <c r="L186" i="47"/>
  <c r="N185" i="47"/>
  <c r="E184" i="47"/>
  <c r="G183" i="47"/>
  <c r="L182" i="47"/>
  <c r="N181" i="47"/>
  <c r="F179" i="47"/>
  <c r="H178" i="47"/>
  <c r="M177" i="47"/>
  <c r="O176" i="47"/>
  <c r="F175" i="47"/>
  <c r="H174" i="47"/>
  <c r="M173" i="47"/>
  <c r="O172" i="47"/>
  <c r="F171" i="47"/>
  <c r="H170" i="47"/>
  <c r="M169" i="47"/>
  <c r="O168" i="47"/>
  <c r="F167" i="47"/>
  <c r="F262" i="47"/>
  <c r="G231" i="47"/>
  <c r="N222" i="47"/>
  <c r="L215" i="47"/>
  <c r="F212" i="47"/>
  <c r="O205" i="47"/>
  <c r="M202" i="47"/>
  <c r="H199" i="47"/>
  <c r="F196" i="47"/>
  <c r="O189" i="47"/>
  <c r="M186" i="47"/>
  <c r="H183" i="47"/>
  <c r="E180" i="47"/>
  <c r="N173" i="47"/>
  <c r="L170" i="47"/>
  <c r="N168" i="47"/>
  <c r="E167" i="47"/>
  <c r="N165" i="47"/>
  <c r="G164" i="47"/>
  <c r="F163" i="47"/>
  <c r="F159" i="47"/>
  <c r="H158" i="47"/>
  <c r="M157" i="47"/>
  <c r="O156" i="47"/>
  <c r="F155" i="47"/>
  <c r="H154" i="47"/>
  <c r="M153" i="47"/>
  <c r="O152" i="47"/>
  <c r="F151" i="47"/>
  <c r="H150" i="47"/>
  <c r="L149" i="47"/>
  <c r="N148" i="47"/>
  <c r="E147" i="47"/>
  <c r="G146" i="47"/>
  <c r="L145" i="47"/>
  <c r="N144" i="47"/>
  <c r="E143" i="47"/>
  <c r="G142" i="47"/>
  <c r="L141" i="47"/>
  <c r="N140" i="47"/>
  <c r="E139" i="47"/>
  <c r="G138" i="47"/>
  <c r="L137" i="47"/>
  <c r="E135" i="47"/>
  <c r="G134" i="47"/>
  <c r="L133" i="47"/>
  <c r="N132" i="47"/>
  <c r="E131" i="47"/>
  <c r="G130" i="47"/>
  <c r="L129" i="47"/>
  <c r="N128" i="47"/>
  <c r="E127" i="47"/>
  <c r="G126" i="47"/>
  <c r="L125" i="47"/>
  <c r="N124" i="47"/>
  <c r="E123" i="47"/>
  <c r="G122" i="47"/>
  <c r="L121" i="47"/>
  <c r="N120" i="47"/>
  <c r="E119" i="47"/>
  <c r="G118" i="47"/>
  <c r="L117" i="47"/>
  <c r="N116" i="47"/>
  <c r="E115" i="47"/>
  <c r="G114" i="47"/>
  <c r="L113" i="47"/>
  <c r="N112" i="47"/>
  <c r="E111" i="47"/>
  <c r="G110" i="47"/>
  <c r="L109" i="47"/>
  <c r="N108" i="47"/>
  <c r="E107" i="47"/>
  <c r="G106" i="47"/>
  <c r="L105" i="47"/>
  <c r="N104" i="47"/>
  <c r="E103" i="47"/>
  <c r="G102" i="47"/>
  <c r="L101" i="47"/>
  <c r="N100" i="47"/>
  <c r="M297" i="47"/>
  <c r="N230" i="47"/>
  <c r="G215" i="47"/>
  <c r="O208" i="47"/>
  <c r="M205" i="47"/>
  <c r="H202" i="47"/>
  <c r="F199" i="47"/>
  <c r="O192" i="47"/>
  <c r="M189" i="47"/>
  <c r="H186" i="47"/>
  <c r="F183" i="47"/>
  <c r="N176" i="47"/>
  <c r="L173" i="47"/>
  <c r="G170" i="47"/>
  <c r="G168" i="47"/>
  <c r="N166" i="47"/>
  <c r="M165" i="47"/>
  <c r="F164" i="47"/>
  <c r="E163" i="47"/>
  <c r="E159" i="47"/>
  <c r="G158" i="47"/>
  <c r="L157" i="47"/>
  <c r="N156" i="47"/>
  <c r="E155" i="47"/>
  <c r="G154" i="47"/>
  <c r="L153" i="47"/>
  <c r="N152" i="47"/>
  <c r="E151" i="47"/>
  <c r="G150" i="47"/>
  <c r="H149" i="47"/>
  <c r="M148" i="47"/>
  <c r="O147" i="47"/>
  <c r="F146" i="47"/>
  <c r="H145" i="47"/>
  <c r="M144" i="47"/>
  <c r="O143" i="47"/>
  <c r="F142" i="47"/>
  <c r="H141" i="47"/>
  <c r="M140" i="47"/>
  <c r="O139" i="47"/>
  <c r="F138" i="47"/>
  <c r="H137" i="47"/>
  <c r="M136" i="47"/>
  <c r="O135" i="47"/>
  <c r="F134" i="47"/>
  <c r="H133" i="47"/>
  <c r="M132" i="47"/>
  <c r="O131" i="47"/>
  <c r="F130" i="47"/>
  <c r="H129" i="47"/>
  <c r="M128" i="47"/>
  <c r="O127" i="47"/>
  <c r="F126" i="47"/>
  <c r="H125" i="47"/>
  <c r="M124" i="47"/>
  <c r="O123" i="47"/>
  <c r="F122" i="47"/>
  <c r="H121" i="47"/>
  <c r="M120" i="47"/>
  <c r="O119" i="47"/>
  <c r="F118" i="47"/>
  <c r="H117" i="47"/>
  <c r="M116" i="47"/>
  <c r="O115" i="47"/>
  <c r="F114" i="47"/>
  <c r="H113" i="47"/>
  <c r="M112" i="47"/>
  <c r="O111" i="47"/>
  <c r="F110" i="47"/>
  <c r="H109" i="47"/>
  <c r="M108" i="47"/>
  <c r="O107" i="47"/>
  <c r="F106" i="47"/>
  <c r="H105" i="47"/>
  <c r="M104" i="47"/>
  <c r="F102" i="47"/>
  <c r="H101" i="47"/>
  <c r="M100" i="47"/>
  <c r="O99" i="47"/>
  <c r="N293" i="47"/>
  <c r="O257" i="47"/>
  <c r="E229" i="47"/>
  <c r="H220" i="47"/>
  <c r="M214" i="47"/>
  <c r="H211" i="47"/>
  <c r="F208" i="47"/>
  <c r="O201" i="47"/>
  <c r="M198" i="47"/>
  <c r="H195" i="47"/>
  <c r="F192" i="47"/>
  <c r="O185" i="47"/>
  <c r="M182" i="47"/>
  <c r="G179" i="47"/>
  <c r="E176" i="47"/>
  <c r="F168" i="47"/>
  <c r="M166" i="47"/>
  <c r="L165" i="47"/>
  <c r="E164" i="47"/>
  <c r="O162" i="47"/>
  <c r="O161" i="47"/>
  <c r="O160" i="47"/>
  <c r="O159" i="47"/>
  <c r="F158" i="47"/>
  <c r="H157" i="47"/>
  <c r="M156" i="47"/>
  <c r="O155" i="47"/>
  <c r="F154" i="47"/>
  <c r="H153" i="47"/>
  <c r="M152" i="47"/>
  <c r="O151" i="47"/>
  <c r="F150" i="47"/>
  <c r="G149" i="47"/>
  <c r="L148" i="47"/>
  <c r="N147" i="47"/>
  <c r="E146" i="47"/>
  <c r="G145" i="47"/>
  <c r="L144" i="47"/>
  <c r="N143" i="47"/>
  <c r="E142" i="47"/>
  <c r="I142" i="47" s="1"/>
  <c r="G141" i="47"/>
  <c r="L140" i="47"/>
  <c r="N139" i="47"/>
  <c r="E138" i="47"/>
  <c r="G137" i="47"/>
  <c r="L136" i="47"/>
  <c r="N135" i="47"/>
  <c r="E134" i="47"/>
  <c r="I134" i="47" s="1"/>
  <c r="G133" i="47"/>
  <c r="L132" i="47"/>
  <c r="N131" i="47"/>
  <c r="E130" i="47"/>
  <c r="G129" i="47"/>
  <c r="L128" i="47"/>
  <c r="N127" i="47"/>
  <c r="E126" i="47"/>
  <c r="I126" i="47" s="1"/>
  <c r="G125" i="47"/>
  <c r="L124" i="47"/>
  <c r="N123" i="47"/>
  <c r="E122" i="47"/>
  <c r="G121" i="47"/>
  <c r="L120" i="47"/>
  <c r="N119" i="47"/>
  <c r="E118" i="47"/>
  <c r="I118" i="47" s="1"/>
  <c r="G117" i="47"/>
  <c r="L116" i="47"/>
  <c r="N115" i="47"/>
  <c r="E114" i="47"/>
  <c r="G113" i="47"/>
  <c r="L112" i="47"/>
  <c r="N111" i="47"/>
  <c r="E110" i="47"/>
  <c r="I110" i="47" s="1"/>
  <c r="G109" i="47"/>
  <c r="L108" i="47"/>
  <c r="N107" i="47"/>
  <c r="E106" i="47"/>
  <c r="G105" i="47"/>
  <c r="L104" i="47"/>
  <c r="N103" i="47"/>
  <c r="L292" i="47"/>
  <c r="O273" i="47"/>
  <c r="O256" i="47"/>
  <c r="E240" i="47"/>
  <c r="H228" i="47"/>
  <c r="E220" i="47"/>
  <c r="H214" i="47"/>
  <c r="F211" i="47"/>
  <c r="O204" i="47"/>
  <c r="M201" i="47"/>
  <c r="H198" i="47"/>
  <c r="F195" i="47"/>
  <c r="O188" i="47"/>
  <c r="M185" i="47"/>
  <c r="H182" i="47"/>
  <c r="E179" i="47"/>
  <c r="N172" i="47"/>
  <c r="N169" i="47"/>
  <c r="E168" i="47"/>
  <c r="L166" i="47"/>
  <c r="E165" i="47"/>
  <c r="N162" i="47"/>
  <c r="N161" i="47"/>
  <c r="N160" i="47"/>
  <c r="N159" i="47"/>
  <c r="E158" i="47"/>
  <c r="G157" i="47"/>
  <c r="L156" i="47"/>
  <c r="N155" i="47"/>
  <c r="E154" i="47"/>
  <c r="G153" i="47"/>
  <c r="L152" i="47"/>
  <c r="E150" i="47"/>
  <c r="F149" i="47"/>
  <c r="H148" i="47"/>
  <c r="M147" i="47"/>
  <c r="O146" i="47"/>
  <c r="F145" i="47"/>
  <c r="H144" i="47"/>
  <c r="M143" i="47"/>
  <c r="O142" i="47"/>
  <c r="F141" i="47"/>
  <c r="H140" i="47"/>
  <c r="M139" i="47"/>
  <c r="O138" i="47"/>
  <c r="F137" i="47"/>
  <c r="H136" i="47"/>
  <c r="M135" i="47"/>
  <c r="O134" i="47"/>
  <c r="F133" i="47"/>
  <c r="H132" i="47"/>
  <c r="M131" i="47"/>
  <c r="O130" i="47"/>
  <c r="F129" i="47"/>
  <c r="H128" i="47"/>
  <c r="M127" i="47"/>
  <c r="O126" i="47"/>
  <c r="F125" i="47"/>
  <c r="H124" i="47"/>
  <c r="M123" i="47"/>
  <c r="O122" i="47"/>
  <c r="F121" i="47"/>
  <c r="H120" i="47"/>
  <c r="M119" i="47"/>
  <c r="O118" i="47"/>
  <c r="F117" i="47"/>
  <c r="H116" i="47"/>
  <c r="M115" i="47"/>
  <c r="O114" i="47"/>
  <c r="N288" i="47"/>
  <c r="M270" i="47"/>
  <c r="M253" i="47"/>
  <c r="H237" i="47"/>
  <c r="O226" i="47"/>
  <c r="L218" i="47"/>
  <c r="O213" i="47"/>
  <c r="M210" i="47"/>
  <c r="H207" i="47"/>
  <c r="F204" i="47"/>
  <c r="O197" i="47"/>
  <c r="M194" i="47"/>
  <c r="H191" i="47"/>
  <c r="F188" i="47"/>
  <c r="O181" i="47"/>
  <c r="L178" i="47"/>
  <c r="G175" i="47"/>
  <c r="E172" i="47"/>
  <c r="L169" i="47"/>
  <c r="H166" i="47"/>
  <c r="M162" i="47"/>
  <c r="M161" i="47"/>
  <c r="H160" i="47"/>
  <c r="M159" i="47"/>
  <c r="O158" i="47"/>
  <c r="F157" i="47"/>
  <c r="H156" i="47"/>
  <c r="M155" i="47"/>
  <c r="O154" i="47"/>
  <c r="F153" i="47"/>
  <c r="H152" i="47"/>
  <c r="M151" i="47"/>
  <c r="O150" i="47"/>
  <c r="E149" i="47"/>
  <c r="G148" i="47"/>
  <c r="L147" i="47"/>
  <c r="N146" i="47"/>
  <c r="E145" i="47"/>
  <c r="G144" i="47"/>
  <c r="L143" i="47"/>
  <c r="N142" i="47"/>
  <c r="E141" i="47"/>
  <c r="G140" i="47"/>
  <c r="L139" i="47"/>
  <c r="N138" i="47"/>
  <c r="E137" i="47"/>
  <c r="G136" i="47"/>
  <c r="L135" i="47"/>
  <c r="N134" i="47"/>
  <c r="E133" i="47"/>
  <c r="G132" i="47"/>
  <c r="L131" i="47"/>
  <c r="N130" i="47"/>
  <c r="E129" i="47"/>
  <c r="G128" i="47"/>
  <c r="L127" i="47"/>
  <c r="N126" i="47"/>
  <c r="E125" i="47"/>
  <c r="G124" i="47"/>
  <c r="L123" i="47"/>
  <c r="N122" i="47"/>
  <c r="E121" i="47"/>
  <c r="G120" i="47"/>
  <c r="L119" i="47"/>
  <c r="N118" i="47"/>
  <c r="E117" i="47"/>
  <c r="G116" i="47"/>
  <c r="L115" i="47"/>
  <c r="N114" i="47"/>
  <c r="H266" i="47"/>
  <c r="H249" i="47"/>
  <c r="H216" i="47"/>
  <c r="O209" i="47"/>
  <c r="M206" i="47"/>
  <c r="H203" i="47"/>
  <c r="F200" i="47"/>
  <c r="O193" i="47"/>
  <c r="M190" i="47"/>
  <c r="H187" i="47"/>
  <c r="F184" i="47"/>
  <c r="N177" i="47"/>
  <c r="L174" i="47"/>
  <c r="G171" i="47"/>
  <c r="H167" i="47"/>
  <c r="O164" i="47"/>
  <c r="H163" i="47"/>
  <c r="H162" i="47"/>
  <c r="F161" i="47"/>
  <c r="F160" i="47"/>
  <c r="H159" i="47"/>
  <c r="M158" i="47"/>
  <c r="O157" i="47"/>
  <c r="F156" i="47"/>
  <c r="H155" i="47"/>
  <c r="M154" i="47"/>
  <c r="O153" i="47"/>
  <c r="F152" i="47"/>
  <c r="H151" i="47"/>
  <c r="M150" i="47"/>
  <c r="O149" i="47"/>
  <c r="E148" i="47"/>
  <c r="G147" i="47"/>
  <c r="L146" i="47"/>
  <c r="N145" i="47"/>
  <c r="E144" i="47"/>
  <c r="G143" i="47"/>
  <c r="L142" i="47"/>
  <c r="N141" i="47"/>
  <c r="E140" i="47"/>
  <c r="G139" i="47"/>
  <c r="L138" i="47"/>
  <c r="N137" i="47"/>
  <c r="E136" i="47"/>
  <c r="G135" i="47"/>
  <c r="L134" i="47"/>
  <c r="N133" i="47"/>
  <c r="E132" i="47"/>
  <c r="G131" i="47"/>
  <c r="L130" i="47"/>
  <c r="N129" i="47"/>
  <c r="E128" i="47"/>
  <c r="G127" i="47"/>
  <c r="L126" i="47"/>
  <c r="N125" i="47"/>
  <c r="E124" i="47"/>
  <c r="G123" i="47"/>
  <c r="L122" i="47"/>
  <c r="N121" i="47"/>
  <c r="E120" i="47"/>
  <c r="G119" i="47"/>
  <c r="L118" i="47"/>
  <c r="N117" i="47"/>
  <c r="E116" i="47"/>
  <c r="G115" i="47"/>
  <c r="L114" i="47"/>
  <c r="N113" i="47"/>
  <c r="E112" i="47"/>
  <c r="G111" i="47"/>
  <c r="L110" i="47"/>
  <c r="N109" i="47"/>
  <c r="E108" i="47"/>
  <c r="G107" i="47"/>
  <c r="L106" i="47"/>
  <c r="N105" i="47"/>
  <c r="L226" i="47"/>
  <c r="F207" i="47"/>
  <c r="H194" i="47"/>
  <c r="M181" i="47"/>
  <c r="E169" i="47"/>
  <c r="L163" i="47"/>
  <c r="L159" i="47"/>
  <c r="G156" i="47"/>
  <c r="E153" i="47"/>
  <c r="M146" i="47"/>
  <c r="H143" i="47"/>
  <c r="F140" i="47"/>
  <c r="O133" i="47"/>
  <c r="M130" i="47"/>
  <c r="H127" i="47"/>
  <c r="F124" i="47"/>
  <c r="O117" i="47"/>
  <c r="M114" i="47"/>
  <c r="H111" i="47"/>
  <c r="O109" i="47"/>
  <c r="F108" i="47"/>
  <c r="M106" i="47"/>
  <c r="L103" i="47"/>
  <c r="H102" i="47"/>
  <c r="F101" i="47"/>
  <c r="F100" i="47"/>
  <c r="E99" i="47"/>
  <c r="F98" i="47"/>
  <c r="H97" i="47"/>
  <c r="M96" i="47"/>
  <c r="O95" i="47"/>
  <c r="F94" i="47"/>
  <c r="H93" i="47"/>
  <c r="M92" i="47"/>
  <c r="O91" i="47"/>
  <c r="F90" i="47"/>
  <c r="H89" i="47"/>
  <c r="M88" i="47"/>
  <c r="O87" i="47"/>
  <c r="F86" i="47"/>
  <c r="H85" i="47"/>
  <c r="M84" i="47"/>
  <c r="O83" i="47"/>
  <c r="F82" i="47"/>
  <c r="H81" i="47"/>
  <c r="L80" i="47"/>
  <c r="M79" i="47"/>
  <c r="O78" i="47"/>
  <c r="F77" i="47"/>
  <c r="H76" i="47"/>
  <c r="M75" i="47"/>
  <c r="O74" i="47"/>
  <c r="F73" i="47"/>
  <c r="H72" i="47"/>
  <c r="M71" i="47"/>
  <c r="O70" i="47"/>
  <c r="F69" i="47"/>
  <c r="H68" i="47"/>
  <c r="M67" i="47"/>
  <c r="O66" i="47"/>
  <c r="F65" i="47"/>
  <c r="H64" i="47"/>
  <c r="M63" i="47"/>
  <c r="O62" i="47"/>
  <c r="F61" i="47"/>
  <c r="H60" i="47"/>
  <c r="M59" i="47"/>
  <c r="G224" i="47"/>
  <c r="H206" i="47"/>
  <c r="M193" i="47"/>
  <c r="N180" i="47"/>
  <c r="G163" i="47"/>
  <c r="G159" i="47"/>
  <c r="E156" i="47"/>
  <c r="I156" i="47" s="1"/>
  <c r="M149" i="47"/>
  <c r="H146" i="47"/>
  <c r="F143" i="47"/>
  <c r="O136" i="47"/>
  <c r="M133" i="47"/>
  <c r="H130" i="47"/>
  <c r="F127" i="47"/>
  <c r="O120" i="47"/>
  <c r="M117" i="47"/>
  <c r="H114" i="47"/>
  <c r="O112" i="47"/>
  <c r="F111" i="47"/>
  <c r="M109" i="47"/>
  <c r="H106" i="47"/>
  <c r="O104" i="47"/>
  <c r="H103" i="47"/>
  <c r="E102" i="47"/>
  <c r="E101" i="47"/>
  <c r="I101" i="47" s="1"/>
  <c r="E100" i="47"/>
  <c r="E98" i="47"/>
  <c r="G97" i="47"/>
  <c r="L96" i="47"/>
  <c r="N95" i="47"/>
  <c r="E94" i="47"/>
  <c r="G93" i="47"/>
  <c r="L92" i="47"/>
  <c r="N91" i="47"/>
  <c r="E90" i="47"/>
  <c r="G89" i="47"/>
  <c r="L88" i="47"/>
  <c r="N87" i="47"/>
  <c r="E86" i="47"/>
  <c r="G85" i="47"/>
  <c r="L84" i="47"/>
  <c r="N83" i="47"/>
  <c r="E82" i="47"/>
  <c r="G81" i="47"/>
  <c r="G80" i="47"/>
  <c r="L79" i="47"/>
  <c r="N78" i="47"/>
  <c r="E77" i="47"/>
  <c r="G76" i="47"/>
  <c r="L75" i="47"/>
  <c r="N74" i="47"/>
  <c r="E73" i="47"/>
  <c r="G72" i="47"/>
  <c r="L71" i="47"/>
  <c r="N70" i="47"/>
  <c r="E69" i="47"/>
  <c r="G68" i="47"/>
  <c r="L67" i="47"/>
  <c r="N66" i="47"/>
  <c r="E65" i="47"/>
  <c r="G64" i="47"/>
  <c r="L63" i="47"/>
  <c r="N62" i="47"/>
  <c r="E61" i="47"/>
  <c r="G60" i="47"/>
  <c r="L59" i="47"/>
  <c r="E58" i="47"/>
  <c r="L57" i="47"/>
  <c r="E56" i="47"/>
  <c r="L55" i="47"/>
  <c r="E54" i="47"/>
  <c r="L53" i="47"/>
  <c r="E52" i="47"/>
  <c r="I52" i="47" s="1"/>
  <c r="L51" i="47"/>
  <c r="E50" i="47"/>
  <c r="M269" i="47"/>
  <c r="F191" i="47"/>
  <c r="G178" i="47"/>
  <c r="L167" i="47"/>
  <c r="L162" i="47"/>
  <c r="N158" i="47"/>
  <c r="L155" i="47"/>
  <c r="G152" i="47"/>
  <c r="O145" i="47"/>
  <c r="M142" i="47"/>
  <c r="H139" i="47"/>
  <c r="F136" i="47"/>
  <c r="O129" i="47"/>
  <c r="M126" i="47"/>
  <c r="H123" i="47"/>
  <c r="F120" i="47"/>
  <c r="H112" i="47"/>
  <c r="O110" i="47"/>
  <c r="F109" i="47"/>
  <c r="M107" i="47"/>
  <c r="H104" i="47"/>
  <c r="G103" i="47"/>
  <c r="O98" i="47"/>
  <c r="F97" i="47"/>
  <c r="H96" i="47"/>
  <c r="M95" i="47"/>
  <c r="O94" i="47"/>
  <c r="F93" i="47"/>
  <c r="H92" i="47"/>
  <c r="M91" i="47"/>
  <c r="O90" i="47"/>
  <c r="F89" i="47"/>
  <c r="H88" i="47"/>
  <c r="M87" i="47"/>
  <c r="O86" i="47"/>
  <c r="F85" i="47"/>
  <c r="H84" i="47"/>
  <c r="M83" i="47"/>
  <c r="F81" i="47"/>
  <c r="F80" i="47"/>
  <c r="H79" i="47"/>
  <c r="M78" i="47"/>
  <c r="O77" i="47"/>
  <c r="F76" i="47"/>
  <c r="H75" i="47"/>
  <c r="M74" i="47"/>
  <c r="O73" i="47"/>
  <c r="F72" i="47"/>
  <c r="H71" i="47"/>
  <c r="M70" i="47"/>
  <c r="O69" i="47"/>
  <c r="F68" i="47"/>
  <c r="H67" i="47"/>
  <c r="M66" i="47"/>
  <c r="O65" i="47"/>
  <c r="F64" i="47"/>
  <c r="H63" i="47"/>
  <c r="M62" i="47"/>
  <c r="O61" i="47"/>
  <c r="F60" i="47"/>
  <c r="H59" i="47"/>
  <c r="O58" i="47"/>
  <c r="H57" i="47"/>
  <c r="O56" i="47"/>
  <c r="H55" i="47"/>
  <c r="O54" i="47"/>
  <c r="H53" i="47"/>
  <c r="O52" i="47"/>
  <c r="H265" i="47"/>
  <c r="F216" i="47"/>
  <c r="F203" i="47"/>
  <c r="H190" i="47"/>
  <c r="L177" i="47"/>
  <c r="G167" i="47"/>
  <c r="G162" i="47"/>
  <c r="L158" i="47"/>
  <c r="G155" i="47"/>
  <c r="E152" i="47"/>
  <c r="I152" i="47" s="1"/>
  <c r="O148" i="47"/>
  <c r="M145" i="47"/>
  <c r="H142" i="47"/>
  <c r="F139" i="47"/>
  <c r="O132" i="47"/>
  <c r="M129" i="47"/>
  <c r="H126" i="47"/>
  <c r="F123" i="47"/>
  <c r="O116" i="47"/>
  <c r="G112" i="47"/>
  <c r="N110" i="47"/>
  <c r="E109" i="47"/>
  <c r="L107" i="47"/>
  <c r="G104" i="47"/>
  <c r="F103" i="47"/>
  <c r="M99" i="47"/>
  <c r="N98" i="47"/>
  <c r="E97" i="47"/>
  <c r="G96" i="47"/>
  <c r="L95" i="47"/>
  <c r="N94" i="47"/>
  <c r="E93" i="47"/>
  <c r="G92" i="47"/>
  <c r="L91" i="47"/>
  <c r="N90" i="47"/>
  <c r="E89" i="47"/>
  <c r="G88" i="47"/>
  <c r="L87" i="47"/>
  <c r="N86" i="47"/>
  <c r="E85" i="47"/>
  <c r="G84" i="47"/>
  <c r="L83" i="47"/>
  <c r="N82" i="47"/>
  <c r="E81" i="47"/>
  <c r="E80" i="47"/>
  <c r="G79" i="47"/>
  <c r="L78" i="47"/>
  <c r="N77" i="47"/>
  <c r="E76" i="47"/>
  <c r="G75" i="47"/>
  <c r="L74" i="47"/>
  <c r="N73" i="47"/>
  <c r="E72" i="47"/>
  <c r="G71" i="47"/>
  <c r="L70" i="47"/>
  <c r="N69" i="47"/>
  <c r="E68" i="47"/>
  <c r="G67" i="47"/>
  <c r="L66" i="47"/>
  <c r="N65" i="47"/>
  <c r="E64" i="47"/>
  <c r="G63" i="47"/>
  <c r="L62" i="47"/>
  <c r="N61" i="47"/>
  <c r="E60" i="47"/>
  <c r="G59" i="47"/>
  <c r="N58" i="47"/>
  <c r="G57" i="47"/>
  <c r="N56" i="47"/>
  <c r="G55" i="47"/>
  <c r="N54" i="47"/>
  <c r="M252" i="47"/>
  <c r="M213" i="47"/>
  <c r="O200" i="47"/>
  <c r="E175" i="47"/>
  <c r="G166" i="47"/>
  <c r="L161" i="47"/>
  <c r="N154" i="47"/>
  <c r="L151" i="47"/>
  <c r="F148" i="47"/>
  <c r="O141" i="47"/>
  <c r="M138" i="47"/>
  <c r="H135" i="47"/>
  <c r="F132" i="47"/>
  <c r="O125" i="47"/>
  <c r="M122" i="47"/>
  <c r="H119" i="47"/>
  <c r="F116" i="47"/>
  <c r="O113" i="47"/>
  <c r="F112" i="47"/>
  <c r="M110" i="47"/>
  <c r="H107" i="47"/>
  <c r="O105" i="47"/>
  <c r="F104" i="47"/>
  <c r="O102" i="47"/>
  <c r="O101" i="47"/>
  <c r="O100" i="47"/>
  <c r="L99" i="47"/>
  <c r="M98" i="47"/>
  <c r="O97" i="47"/>
  <c r="F96" i="47"/>
  <c r="H95" i="47"/>
  <c r="M94" i="47"/>
  <c r="O93" i="47"/>
  <c r="F92" i="47"/>
  <c r="H91" i="47"/>
  <c r="M90" i="47"/>
  <c r="O89" i="47"/>
  <c r="F88" i="47"/>
  <c r="H87" i="47"/>
  <c r="M86" i="47"/>
  <c r="O85" i="47"/>
  <c r="F84" i="47"/>
  <c r="H83" i="47"/>
  <c r="M82" i="47"/>
  <c r="O81" i="47"/>
  <c r="F79" i="47"/>
  <c r="H78" i="47"/>
  <c r="M77" i="47"/>
  <c r="O76" i="47"/>
  <c r="F75" i="47"/>
  <c r="H74" i="47"/>
  <c r="M73" i="47"/>
  <c r="O72" i="47"/>
  <c r="F71" i="47"/>
  <c r="H70" i="47"/>
  <c r="M69" i="47"/>
  <c r="O68" i="47"/>
  <c r="F67" i="47"/>
  <c r="H66" i="47"/>
  <c r="M65" i="47"/>
  <c r="O64" i="47"/>
  <c r="F63" i="47"/>
  <c r="H62" i="47"/>
  <c r="M61" i="47"/>
  <c r="O60" i="47"/>
  <c r="F59" i="47"/>
  <c r="M58" i="47"/>
  <c r="F248" i="47"/>
  <c r="O212" i="47"/>
  <c r="F187" i="47"/>
  <c r="G174" i="47"/>
  <c r="O165" i="47"/>
  <c r="E161" i="47"/>
  <c r="I161" i="47" s="1"/>
  <c r="N157" i="47"/>
  <c r="L154" i="47"/>
  <c r="G151" i="47"/>
  <c r="O144" i="47"/>
  <c r="M141" i="47"/>
  <c r="H138" i="47"/>
  <c r="F135" i="47"/>
  <c r="O128" i="47"/>
  <c r="M125" i="47"/>
  <c r="H122" i="47"/>
  <c r="F119" i="47"/>
  <c r="M113" i="47"/>
  <c r="H110" i="47"/>
  <c r="O108" i="47"/>
  <c r="F107" i="47"/>
  <c r="M105" i="47"/>
  <c r="E104" i="47"/>
  <c r="N102" i="47"/>
  <c r="N101" i="47"/>
  <c r="L100" i="47"/>
  <c r="H99" i="47"/>
  <c r="L98" i="47"/>
  <c r="N97" i="47"/>
  <c r="E96" i="47"/>
  <c r="G95" i="47"/>
  <c r="L94" i="47"/>
  <c r="N93" i="47"/>
  <c r="E92" i="47"/>
  <c r="G91" i="47"/>
  <c r="L90" i="47"/>
  <c r="N89" i="47"/>
  <c r="E88" i="47"/>
  <c r="I88" i="47" s="1"/>
  <c r="G87" i="47"/>
  <c r="L86" i="47"/>
  <c r="N85" i="47"/>
  <c r="E84" i="47"/>
  <c r="G83" i="47"/>
  <c r="L82" i="47"/>
  <c r="N81" i="47"/>
  <c r="E79" i="47"/>
  <c r="I79" i="47" s="1"/>
  <c r="G78" i="47"/>
  <c r="L77" i="47"/>
  <c r="N76" i="47"/>
  <c r="E75" i="47"/>
  <c r="I75" i="47" s="1"/>
  <c r="G74" i="47"/>
  <c r="L73" i="47"/>
  <c r="N72" i="47"/>
  <c r="E71" i="47"/>
  <c r="I71" i="47" s="1"/>
  <c r="G70" i="47"/>
  <c r="L69" i="47"/>
  <c r="N68" i="47"/>
  <c r="E67" i="47"/>
  <c r="G66" i="47"/>
  <c r="L65" i="47"/>
  <c r="N64" i="47"/>
  <c r="E63" i="47"/>
  <c r="G62" i="47"/>
  <c r="L61" i="47"/>
  <c r="N60" i="47"/>
  <c r="E59" i="47"/>
  <c r="L58" i="47"/>
  <c r="E57" i="47"/>
  <c r="L236" i="47"/>
  <c r="F128" i="47"/>
  <c r="H115" i="47"/>
  <c r="H108" i="47"/>
  <c r="M102" i="47"/>
  <c r="H98" i="47"/>
  <c r="F95" i="47"/>
  <c r="O88" i="47"/>
  <c r="M85" i="47"/>
  <c r="H82" i="47"/>
  <c r="O75" i="47"/>
  <c r="M72" i="47"/>
  <c r="H69" i="47"/>
  <c r="F66" i="47"/>
  <c r="O59" i="47"/>
  <c r="N57" i="47"/>
  <c r="H56" i="47"/>
  <c r="F55" i="47"/>
  <c r="G54" i="47"/>
  <c r="G53" i="47"/>
  <c r="L52" i="47"/>
  <c r="N51" i="47"/>
  <c r="H49" i="47"/>
  <c r="O48" i="47"/>
  <c r="H47" i="47"/>
  <c r="O46" i="47"/>
  <c r="F45" i="47"/>
  <c r="H44" i="47"/>
  <c r="M43" i="47"/>
  <c r="O42" i="47"/>
  <c r="F41" i="47"/>
  <c r="H40" i="47"/>
  <c r="M39" i="47"/>
  <c r="O38" i="47"/>
  <c r="F37" i="47"/>
  <c r="H36" i="47"/>
  <c r="L35" i="47"/>
  <c r="N34" i="47"/>
  <c r="E33" i="47"/>
  <c r="G32" i="47"/>
  <c r="L31" i="47"/>
  <c r="N30" i="47"/>
  <c r="E29" i="47"/>
  <c r="G28" i="47"/>
  <c r="N27" i="47"/>
  <c r="H26" i="47"/>
  <c r="G25" i="47"/>
  <c r="O24" i="47"/>
  <c r="L23" i="47"/>
  <c r="F22" i="47"/>
  <c r="M21" i="47"/>
  <c r="H20" i="47"/>
  <c r="E19" i="47"/>
  <c r="M18" i="47"/>
  <c r="F17" i="47"/>
  <c r="N16" i="47"/>
  <c r="AF15" i="47"/>
  <c r="M15" i="47"/>
  <c r="AE14" i="47"/>
  <c r="H14" i="47"/>
  <c r="AD13" i="47" a="1"/>
  <c r="AD13" i="47" s="1"/>
  <c r="H13" i="47"/>
  <c r="F12" i="47"/>
  <c r="O11" i="47"/>
  <c r="O10" i="47"/>
  <c r="M9" i="47"/>
  <c r="AE8" i="47"/>
  <c r="L8" i="47"/>
  <c r="H7" i="47"/>
  <c r="G6" i="47"/>
  <c r="E5" i="47"/>
  <c r="F4" i="47"/>
  <c r="E3" i="47"/>
  <c r="I3" i="47" s="1"/>
  <c r="E233" i="47"/>
  <c r="I233" i="47" s="1"/>
  <c r="E171" i="47"/>
  <c r="N153" i="47"/>
  <c r="O140" i="47"/>
  <c r="F115" i="47"/>
  <c r="G108" i="47"/>
  <c r="L102" i="47"/>
  <c r="G98" i="47"/>
  <c r="E95" i="47"/>
  <c r="I95" i="47" s="1"/>
  <c r="N88" i="47"/>
  <c r="L85" i="47"/>
  <c r="G82" i="47"/>
  <c r="N75" i="47"/>
  <c r="L72" i="47"/>
  <c r="G69" i="47"/>
  <c r="E66" i="47"/>
  <c r="N59" i="47"/>
  <c r="M57" i="47"/>
  <c r="G56" i="47"/>
  <c r="E55" i="47"/>
  <c r="F54" i="47"/>
  <c r="F53" i="47"/>
  <c r="H52" i="47"/>
  <c r="M51" i="47"/>
  <c r="O50" i="47"/>
  <c r="G49" i="47"/>
  <c r="N48" i="47"/>
  <c r="G47" i="47"/>
  <c r="N46" i="47"/>
  <c r="E45" i="47"/>
  <c r="G44" i="47"/>
  <c r="L43" i="47"/>
  <c r="N42" i="47"/>
  <c r="E41" i="47"/>
  <c r="G40" i="47"/>
  <c r="L39" i="47"/>
  <c r="N38" i="47"/>
  <c r="E37" i="47"/>
  <c r="G36" i="47"/>
  <c r="M34" i="47"/>
  <c r="O33" i="47"/>
  <c r="F32" i="47"/>
  <c r="H31" i="47"/>
  <c r="M30" i="47"/>
  <c r="O29" i="47"/>
  <c r="F28" i="47"/>
  <c r="M27" i="47"/>
  <c r="G26" i="47"/>
  <c r="F25" i="47"/>
  <c r="N24" i="47"/>
  <c r="H23" i="47"/>
  <c r="E22" i="47"/>
  <c r="L21" i="47"/>
  <c r="G20" i="47"/>
  <c r="O19" i="47"/>
  <c r="L18" i="47"/>
  <c r="E17" i="47"/>
  <c r="I17" i="47" s="1"/>
  <c r="M16" i="47"/>
  <c r="AE15" i="47"/>
  <c r="L15" i="47"/>
  <c r="G14" i="47"/>
  <c r="G13" i="47"/>
  <c r="E12" i="47"/>
  <c r="N11" i="47"/>
  <c r="AF10" i="47"/>
  <c r="N10" i="47"/>
  <c r="AF9" i="47"/>
  <c r="L9" i="47"/>
  <c r="H210" i="47"/>
  <c r="N150" i="47"/>
  <c r="O137" i="47"/>
  <c r="F113" i="47"/>
  <c r="O106" i="47"/>
  <c r="M101" i="47"/>
  <c r="M97" i="47"/>
  <c r="H94" i="47"/>
  <c r="F91" i="47"/>
  <c r="O84" i="47"/>
  <c r="M81" i="47"/>
  <c r="F78" i="47"/>
  <c r="O71" i="47"/>
  <c r="M68" i="47"/>
  <c r="H65" i="47"/>
  <c r="F62" i="47"/>
  <c r="F57" i="47"/>
  <c r="F56" i="47"/>
  <c r="E53" i="47"/>
  <c r="G52" i="47"/>
  <c r="H51" i="47"/>
  <c r="N50" i="47"/>
  <c r="F49" i="47"/>
  <c r="M48" i="47"/>
  <c r="F47" i="47"/>
  <c r="M46" i="47"/>
  <c r="O45" i="47"/>
  <c r="F44" i="47"/>
  <c r="H43" i="47"/>
  <c r="M42" i="47"/>
  <c r="O41" i="47"/>
  <c r="F40" i="47"/>
  <c r="H39" i="47"/>
  <c r="M38" i="47"/>
  <c r="O37" i="47"/>
  <c r="F36" i="47"/>
  <c r="G35" i="47"/>
  <c r="L34" i="47"/>
  <c r="N33" i="47"/>
  <c r="E32" i="47"/>
  <c r="G31" i="47"/>
  <c r="L30" i="47"/>
  <c r="N29" i="47"/>
  <c r="E28" i="47"/>
  <c r="L27" i="47"/>
  <c r="F26" i="47"/>
  <c r="E25" i="47"/>
  <c r="M24" i="47"/>
  <c r="G23" i="47"/>
  <c r="O22" i="47"/>
  <c r="H21" i="47"/>
  <c r="F20" i="47"/>
  <c r="N19" i="47"/>
  <c r="M209" i="47"/>
  <c r="N164" i="47"/>
  <c r="L150" i="47"/>
  <c r="M137" i="47"/>
  <c r="O124" i="47"/>
  <c r="E113" i="47"/>
  <c r="N106" i="47"/>
  <c r="G101" i="47"/>
  <c r="L97" i="47"/>
  <c r="G94" i="47"/>
  <c r="E91" i="47"/>
  <c r="N84" i="47"/>
  <c r="L81" i="47"/>
  <c r="E78" i="47"/>
  <c r="N71" i="47"/>
  <c r="L68" i="47"/>
  <c r="G65" i="47"/>
  <c r="E62" i="47"/>
  <c r="I62" i="47" s="1"/>
  <c r="F52" i="47"/>
  <c r="G51" i="47"/>
  <c r="M50" i="47"/>
  <c r="E49" i="47"/>
  <c r="L48" i="47"/>
  <c r="E47" i="47"/>
  <c r="L46" i="47"/>
  <c r="N45" i="47"/>
  <c r="E44" i="47"/>
  <c r="G43" i="47"/>
  <c r="L42" i="47"/>
  <c r="N41" i="47"/>
  <c r="E40" i="47"/>
  <c r="G39" i="47"/>
  <c r="L38" i="47"/>
  <c r="N37" i="47"/>
  <c r="E36" i="47"/>
  <c r="F35" i="47"/>
  <c r="H34" i="47"/>
  <c r="M33" i="47"/>
  <c r="O32" i="47"/>
  <c r="F31" i="47"/>
  <c r="H30" i="47"/>
  <c r="M29" i="47"/>
  <c r="O28" i="47"/>
  <c r="H27" i="47"/>
  <c r="E26" i="47"/>
  <c r="O25" i="47"/>
  <c r="L24" i="47"/>
  <c r="F23" i="47"/>
  <c r="N22" i="47"/>
  <c r="G21" i="47"/>
  <c r="E20" i="47"/>
  <c r="M19" i="47"/>
  <c r="G18" i="47"/>
  <c r="N17" i="47"/>
  <c r="M197" i="47"/>
  <c r="G160" i="47"/>
  <c r="H147" i="47"/>
  <c r="M134" i="47"/>
  <c r="O121" i="47"/>
  <c r="M111" i="47"/>
  <c r="F105" i="47"/>
  <c r="H100" i="47"/>
  <c r="M93" i="47"/>
  <c r="H90" i="47"/>
  <c r="F87" i="47"/>
  <c r="N80" i="47"/>
  <c r="H77" i="47"/>
  <c r="F74" i="47"/>
  <c r="O67" i="47"/>
  <c r="M64" i="47"/>
  <c r="H61" i="47"/>
  <c r="H58" i="47"/>
  <c r="F51" i="47"/>
  <c r="L50" i="47"/>
  <c r="O49" i="47"/>
  <c r="H48" i="47"/>
  <c r="O47" i="47"/>
  <c r="H46" i="47"/>
  <c r="M45" i="47"/>
  <c r="O44" i="47"/>
  <c r="F43" i="47"/>
  <c r="H42" i="47"/>
  <c r="M41" i="47"/>
  <c r="O40" i="47"/>
  <c r="F39" i="47"/>
  <c r="H38" i="47"/>
  <c r="M37" i="47"/>
  <c r="O36" i="47"/>
  <c r="E35" i="47"/>
  <c r="I35" i="47" s="1"/>
  <c r="G34" i="47"/>
  <c r="L33" i="47"/>
  <c r="N32" i="47"/>
  <c r="E31" i="47"/>
  <c r="G30" i="47"/>
  <c r="L29" i="47"/>
  <c r="N28" i="47"/>
  <c r="G27" i="47"/>
  <c r="O26" i="47"/>
  <c r="N25" i="47"/>
  <c r="H24" i="47"/>
  <c r="E23" i="47"/>
  <c r="M22" i="47"/>
  <c r="F21" i="47"/>
  <c r="O20" i="47"/>
  <c r="L19" i="47"/>
  <c r="F18" i="47"/>
  <c r="M17" i="47"/>
  <c r="G16" i="47"/>
  <c r="F15" i="47"/>
  <c r="O14" i="47"/>
  <c r="O13" i="47"/>
  <c r="M12" i="47"/>
  <c r="AE11" i="47"/>
  <c r="H11" i="47"/>
  <c r="H10" i="47"/>
  <c r="F9" i="47"/>
  <c r="E8" i="47"/>
  <c r="O7" i="47"/>
  <c r="N6" i="47"/>
  <c r="AF5" i="47"/>
  <c r="L5" i="47"/>
  <c r="AE4" i="47"/>
  <c r="O196" i="47"/>
  <c r="E160" i="47"/>
  <c r="F147" i="47"/>
  <c r="H134" i="47"/>
  <c r="M121" i="47"/>
  <c r="L111" i="47"/>
  <c r="E105" i="47"/>
  <c r="G100" i="47"/>
  <c r="N96" i="47"/>
  <c r="L93" i="47"/>
  <c r="G90" i="47"/>
  <c r="E87" i="47"/>
  <c r="M80" i="47"/>
  <c r="G77" i="47"/>
  <c r="E74" i="47"/>
  <c r="N67" i="47"/>
  <c r="L64" i="47"/>
  <c r="G61" i="47"/>
  <c r="G58" i="47"/>
  <c r="O55" i="47"/>
  <c r="M54" i="47"/>
  <c r="O53" i="47"/>
  <c r="E51" i="47"/>
  <c r="H50" i="47"/>
  <c r="N49" i="47"/>
  <c r="G48" i="47"/>
  <c r="N47" i="47"/>
  <c r="G46" i="47"/>
  <c r="L45" i="47"/>
  <c r="N44" i="47"/>
  <c r="E43" i="47"/>
  <c r="G42" i="47"/>
  <c r="L41" i="47"/>
  <c r="N40" i="47"/>
  <c r="E39" i="47"/>
  <c r="G38" i="47"/>
  <c r="L37" i="47"/>
  <c r="N36" i="47"/>
  <c r="F34" i="47"/>
  <c r="H33" i="47"/>
  <c r="M32" i="47"/>
  <c r="O31" i="47"/>
  <c r="F30" i="47"/>
  <c r="H29" i="47"/>
  <c r="M28" i="47"/>
  <c r="F27" i="47"/>
  <c r="N26" i="47"/>
  <c r="M25" i="47"/>
  <c r="O23" i="47"/>
  <c r="L22" i="47"/>
  <c r="E21" i="47"/>
  <c r="N20" i="47"/>
  <c r="H19" i="47"/>
  <c r="E18" i="47"/>
  <c r="L17" i="47"/>
  <c r="F16" i="47"/>
  <c r="E15" i="47"/>
  <c r="N14" i="47"/>
  <c r="AF13" i="47"/>
  <c r="N13" i="47"/>
  <c r="AF12" i="47"/>
  <c r="L12" i="47"/>
  <c r="G11" i="47"/>
  <c r="G10" i="47"/>
  <c r="E9" i="47"/>
  <c r="I9" i="47" s="1"/>
  <c r="O8" i="47"/>
  <c r="N7" i="47"/>
  <c r="AF6" i="47"/>
  <c r="M6" i="47"/>
  <c r="AE5" i="47"/>
  <c r="H5" i="47"/>
  <c r="L4" i="47"/>
  <c r="H3" i="47"/>
  <c r="O184" i="47"/>
  <c r="E157" i="47"/>
  <c r="F144" i="47"/>
  <c r="H131" i="47"/>
  <c r="M118" i="47"/>
  <c r="G99" i="47"/>
  <c r="O92" i="47"/>
  <c r="M89" i="47"/>
  <c r="H86" i="47"/>
  <c r="F83" i="47"/>
  <c r="O79" i="47"/>
  <c r="M76" i="47"/>
  <c r="H73" i="47"/>
  <c r="F70" i="47"/>
  <c r="O63" i="47"/>
  <c r="M60" i="47"/>
  <c r="F58" i="47"/>
  <c r="M56" i="47"/>
  <c r="N55" i="47"/>
  <c r="L54" i="47"/>
  <c r="N53" i="47"/>
  <c r="N52" i="47"/>
  <c r="G50" i="47"/>
  <c r="M49" i="47"/>
  <c r="F48" i="47"/>
  <c r="M47" i="47"/>
  <c r="F46" i="47"/>
  <c r="H45" i="47"/>
  <c r="M44" i="47"/>
  <c r="O43" i="47"/>
  <c r="F42" i="47"/>
  <c r="H41" i="47"/>
  <c r="M40" i="47"/>
  <c r="O39" i="47"/>
  <c r="F38" i="47"/>
  <c r="H37" i="47"/>
  <c r="M36" i="47"/>
  <c r="N35" i="47"/>
  <c r="E34" i="47"/>
  <c r="I34" i="47" s="1"/>
  <c r="G33" i="47"/>
  <c r="L32" i="47"/>
  <c r="N31" i="47"/>
  <c r="E30" i="47"/>
  <c r="G29" i="47"/>
  <c r="L28" i="47"/>
  <c r="E27" i="47"/>
  <c r="I27" i="47" s="1"/>
  <c r="M26" i="47"/>
  <c r="L25" i="47"/>
  <c r="F24" i="47"/>
  <c r="N23" i="47"/>
  <c r="H22" i="47"/>
  <c r="O21" i="47"/>
  <c r="F131" i="47"/>
  <c r="H118" i="47"/>
  <c r="M103" i="47"/>
  <c r="F99" i="47"/>
  <c r="N92" i="47"/>
  <c r="L89" i="47"/>
  <c r="G86" i="47"/>
  <c r="E83" i="47"/>
  <c r="I83" i="47" s="1"/>
  <c r="N79" i="47"/>
  <c r="L76" i="47"/>
  <c r="G73" i="47"/>
  <c r="E70" i="47"/>
  <c r="N63" i="47"/>
  <c r="L60" i="47"/>
  <c r="O57" i="47"/>
  <c r="L56" i="47"/>
  <c r="M55" i="47"/>
  <c r="H54" i="47"/>
  <c r="M53" i="47"/>
  <c r="M52" i="47"/>
  <c r="O51" i="47"/>
  <c r="F50" i="47"/>
  <c r="L49" i="47"/>
  <c r="E48" i="47"/>
  <c r="L47" i="47"/>
  <c r="E46" i="47"/>
  <c r="I46" i="47" s="1"/>
  <c r="G45" i="47"/>
  <c r="L44" i="47"/>
  <c r="N43" i="47"/>
  <c r="E42" i="47"/>
  <c r="G41" i="47"/>
  <c r="L40" i="47"/>
  <c r="N39" i="47"/>
  <c r="E38" i="47"/>
  <c r="I38" i="47" s="1"/>
  <c r="G37" i="47"/>
  <c r="L36" i="47"/>
  <c r="M35" i="47"/>
  <c r="O34" i="47"/>
  <c r="F33" i="47"/>
  <c r="H32" i="47"/>
  <c r="M31" i="47"/>
  <c r="O30" i="47"/>
  <c r="F29" i="47"/>
  <c r="H28" i="47"/>
  <c r="O27" i="47"/>
  <c r="L26" i="47"/>
  <c r="H25" i="47"/>
  <c r="E24" i="47"/>
  <c r="M23" i="47"/>
  <c r="G22" i="47"/>
  <c r="N21" i="47"/>
  <c r="L20" i="47"/>
  <c r="F19" i="47"/>
  <c r="N18" i="47"/>
  <c r="O2" i="47"/>
  <c r="N3" i="47"/>
  <c r="M4" i="47"/>
  <c r="M5" i="47"/>
  <c r="Q6" i="47"/>
  <c r="AE6" i="47"/>
  <c r="F8" i="47"/>
  <c r="H9" i="47"/>
  <c r="AE9" i="47"/>
  <c r="M11" i="47"/>
  <c r="C12" i="47"/>
  <c r="F14" i="47"/>
  <c r="L16" i="47"/>
  <c r="C17" i="47"/>
  <c r="O18" i="47"/>
  <c r="G302" i="46"/>
  <c r="L300" i="46"/>
  <c r="H301" i="46"/>
  <c r="M299" i="46"/>
  <c r="M302" i="46"/>
  <c r="H300" i="46"/>
  <c r="M298" i="46"/>
  <c r="L302" i="46"/>
  <c r="G300" i="46"/>
  <c r="L298" i="46"/>
  <c r="G296" i="46"/>
  <c r="L294" i="46"/>
  <c r="G292" i="46"/>
  <c r="L290" i="46"/>
  <c r="G288" i="46"/>
  <c r="L286" i="46"/>
  <c r="G284" i="46"/>
  <c r="L282" i="46"/>
  <c r="G280" i="46"/>
  <c r="L278" i="46"/>
  <c r="G276" i="46"/>
  <c r="L274" i="46"/>
  <c r="G272" i="46"/>
  <c r="L270" i="46"/>
  <c r="G268" i="46"/>
  <c r="L266" i="46"/>
  <c r="G301" i="46"/>
  <c r="L299" i="46"/>
  <c r="M297" i="46"/>
  <c r="H295" i="46"/>
  <c r="M293" i="46"/>
  <c r="H291" i="46"/>
  <c r="M289" i="46"/>
  <c r="H287" i="46"/>
  <c r="M285" i="46"/>
  <c r="H283" i="46"/>
  <c r="M281" i="46"/>
  <c r="H279" i="46"/>
  <c r="M277" i="46"/>
  <c r="H275" i="46"/>
  <c r="M273" i="46"/>
  <c r="H271" i="46"/>
  <c r="H299" i="46"/>
  <c r="L297" i="46"/>
  <c r="G295" i="46"/>
  <c r="L293" i="46"/>
  <c r="G291" i="46"/>
  <c r="L289" i="46"/>
  <c r="G287" i="46"/>
  <c r="L285" i="46"/>
  <c r="G283" i="46"/>
  <c r="L281" i="46"/>
  <c r="G279" i="46"/>
  <c r="L277" i="46"/>
  <c r="G275" i="46"/>
  <c r="L273" i="46"/>
  <c r="G271" i="46"/>
  <c r="L269" i="46"/>
  <c r="G267" i="46"/>
  <c r="L265" i="46"/>
  <c r="G299" i="46"/>
  <c r="H298" i="46"/>
  <c r="M296" i="46"/>
  <c r="H294" i="46"/>
  <c r="M292" i="46"/>
  <c r="F291" i="46"/>
  <c r="H290" i="46"/>
  <c r="M288" i="46"/>
  <c r="H286" i="46"/>
  <c r="M284" i="46"/>
  <c r="F283" i="46"/>
  <c r="H282" i="46"/>
  <c r="M280" i="46"/>
  <c r="H278" i="46"/>
  <c r="M276" i="46"/>
  <c r="F275" i="46"/>
  <c r="H274" i="46"/>
  <c r="M272" i="46"/>
  <c r="H270" i="46"/>
  <c r="M268" i="46"/>
  <c r="F267" i="46"/>
  <c r="H266" i="46"/>
  <c r="M264" i="46"/>
  <c r="H302" i="46"/>
  <c r="M300" i="46"/>
  <c r="G298" i="46"/>
  <c r="L296" i="46"/>
  <c r="G294" i="46"/>
  <c r="L292" i="46"/>
  <c r="G290" i="46"/>
  <c r="L288" i="46"/>
  <c r="G286" i="46"/>
  <c r="L284" i="46"/>
  <c r="G282" i="46"/>
  <c r="L280" i="46"/>
  <c r="G278" i="46"/>
  <c r="L276" i="46"/>
  <c r="G274" i="46"/>
  <c r="L272" i="46"/>
  <c r="G270" i="46"/>
  <c r="L268" i="46"/>
  <c r="G266" i="46"/>
  <c r="L264" i="46"/>
  <c r="M301" i="46"/>
  <c r="G297" i="46"/>
  <c r="L295" i="46"/>
  <c r="G293" i="46"/>
  <c r="L291" i="46"/>
  <c r="G289" i="46"/>
  <c r="L287" i="46"/>
  <c r="G285" i="46"/>
  <c r="L283" i="46"/>
  <c r="G281" i="46"/>
  <c r="L279" i="46"/>
  <c r="G277" i="46"/>
  <c r="L275" i="46"/>
  <c r="G273" i="46"/>
  <c r="L271" i="46"/>
  <c r="G269" i="46"/>
  <c r="L267" i="46"/>
  <c r="G265" i="46"/>
  <c r="H297" i="46"/>
  <c r="M287" i="46"/>
  <c r="H281" i="46"/>
  <c r="M271" i="46"/>
  <c r="E263" i="46"/>
  <c r="G262" i="46"/>
  <c r="L260" i="46"/>
  <c r="G258" i="46"/>
  <c r="L256" i="46"/>
  <c r="E255" i="46"/>
  <c r="G254" i="46"/>
  <c r="L252" i="46"/>
  <c r="G250" i="46"/>
  <c r="L248" i="46"/>
  <c r="E247" i="46"/>
  <c r="H245" i="46"/>
  <c r="M243" i="46"/>
  <c r="H241" i="46"/>
  <c r="M239" i="46"/>
  <c r="H237" i="46"/>
  <c r="M235" i="46"/>
  <c r="H233" i="46"/>
  <c r="M231" i="46"/>
  <c r="H229" i="46"/>
  <c r="M227" i="46"/>
  <c r="H225" i="46"/>
  <c r="M223" i="46"/>
  <c r="H221" i="46"/>
  <c r="M219" i="46"/>
  <c r="H217" i="46"/>
  <c r="M215" i="46"/>
  <c r="H213" i="46"/>
  <c r="M211" i="46"/>
  <c r="H209" i="46"/>
  <c r="M207" i="46"/>
  <c r="H205" i="46"/>
  <c r="M203" i="46"/>
  <c r="H201" i="46"/>
  <c r="M199" i="46"/>
  <c r="H197" i="46"/>
  <c r="M195" i="46"/>
  <c r="H193" i="46"/>
  <c r="M191" i="46"/>
  <c r="H189" i="46"/>
  <c r="M187" i="46"/>
  <c r="H185" i="46"/>
  <c r="M183" i="46"/>
  <c r="H181" i="46"/>
  <c r="M179" i="46"/>
  <c r="H177" i="46"/>
  <c r="M175" i="46"/>
  <c r="H173" i="46"/>
  <c r="M171" i="46"/>
  <c r="H169" i="46"/>
  <c r="M167" i="46"/>
  <c r="H165" i="46"/>
  <c r="M163" i="46"/>
  <c r="H161" i="46"/>
  <c r="M159" i="46"/>
  <c r="H157" i="46"/>
  <c r="M155" i="46"/>
  <c r="H153" i="46"/>
  <c r="M151" i="46"/>
  <c r="H149" i="46"/>
  <c r="M147" i="46"/>
  <c r="L301" i="46"/>
  <c r="M290" i="46"/>
  <c r="H284" i="46"/>
  <c r="M274" i="46"/>
  <c r="M266" i="46"/>
  <c r="M263" i="46"/>
  <c r="H261" i="46"/>
  <c r="K260" i="46"/>
  <c r="M259" i="46"/>
  <c r="H257" i="46"/>
  <c r="M255" i="46"/>
  <c r="H253" i="46"/>
  <c r="K252" i="46"/>
  <c r="M251" i="46"/>
  <c r="H249" i="46"/>
  <c r="M247" i="46"/>
  <c r="G245" i="46"/>
  <c r="J244" i="46"/>
  <c r="L243" i="46"/>
  <c r="G241" i="46"/>
  <c r="L239" i="46"/>
  <c r="G237" i="46"/>
  <c r="J236" i="46"/>
  <c r="L235" i="46"/>
  <c r="G233" i="46"/>
  <c r="L231" i="46"/>
  <c r="G229" i="46"/>
  <c r="J228" i="46"/>
  <c r="L227" i="46"/>
  <c r="G225" i="46"/>
  <c r="L223" i="46"/>
  <c r="G221" i="46"/>
  <c r="J220" i="46"/>
  <c r="L219" i="46"/>
  <c r="G217" i="46"/>
  <c r="L215" i="46"/>
  <c r="G213" i="46"/>
  <c r="J212" i="46"/>
  <c r="L211" i="46"/>
  <c r="G209" i="46"/>
  <c r="L207" i="46"/>
  <c r="G205" i="46"/>
  <c r="J204" i="46"/>
  <c r="L203" i="46"/>
  <c r="G201" i="46"/>
  <c r="L199" i="46"/>
  <c r="G197" i="46"/>
  <c r="J196" i="46"/>
  <c r="L195" i="46"/>
  <c r="G193" i="46"/>
  <c r="L191" i="46"/>
  <c r="G189" i="46"/>
  <c r="J188" i="46"/>
  <c r="L187" i="46"/>
  <c r="G185" i="46"/>
  <c r="L183" i="46"/>
  <c r="G181" i="46"/>
  <c r="J180" i="46"/>
  <c r="L179" i="46"/>
  <c r="G177" i="46"/>
  <c r="L175" i="46"/>
  <c r="G173" i="46"/>
  <c r="J172" i="46"/>
  <c r="L171" i="46"/>
  <c r="G169" i="46"/>
  <c r="L167" i="46"/>
  <c r="G165" i="46"/>
  <c r="J164" i="46"/>
  <c r="L163" i="46"/>
  <c r="G161" i="46"/>
  <c r="L159" i="46"/>
  <c r="G157" i="46"/>
  <c r="J156" i="46"/>
  <c r="L155" i="46"/>
  <c r="G153" i="46"/>
  <c r="L151" i="46"/>
  <c r="G149" i="46"/>
  <c r="J148" i="46"/>
  <c r="L147" i="46"/>
  <c r="H293" i="46"/>
  <c r="M283" i="46"/>
  <c r="H277" i="46"/>
  <c r="L263" i="46"/>
  <c r="G261" i="46"/>
  <c r="L259" i="46"/>
  <c r="G257" i="46"/>
  <c r="L255" i="46"/>
  <c r="G253" i="46"/>
  <c r="L251" i="46"/>
  <c r="G249" i="46"/>
  <c r="L247" i="46"/>
  <c r="H244" i="46"/>
  <c r="M242" i="46"/>
  <c r="H240" i="46"/>
  <c r="M238" i="46"/>
  <c r="H236" i="46"/>
  <c r="M234" i="46"/>
  <c r="H232" i="46"/>
  <c r="M230" i="46"/>
  <c r="H228" i="46"/>
  <c r="M226" i="46"/>
  <c r="H224" i="46"/>
  <c r="M222" i="46"/>
  <c r="H220" i="46"/>
  <c r="M218" i="46"/>
  <c r="H216" i="46"/>
  <c r="M214" i="46"/>
  <c r="H212" i="46"/>
  <c r="M210" i="46"/>
  <c r="H208" i="46"/>
  <c r="M206" i="46"/>
  <c r="H204" i="46"/>
  <c r="M202" i="46"/>
  <c r="H200" i="46"/>
  <c r="M198" i="46"/>
  <c r="H196" i="46"/>
  <c r="M194" i="46"/>
  <c r="H192" i="46"/>
  <c r="M190" i="46"/>
  <c r="H188" i="46"/>
  <c r="M186" i="46"/>
  <c r="H184" i="46"/>
  <c r="M182" i="46"/>
  <c r="H180" i="46"/>
  <c r="M178" i="46"/>
  <c r="H176" i="46"/>
  <c r="M174" i="46"/>
  <c r="H172" i="46"/>
  <c r="M170" i="46"/>
  <c r="H168" i="46"/>
  <c r="M166" i="46"/>
  <c r="H164" i="46"/>
  <c r="M162" i="46"/>
  <c r="H160" i="46"/>
  <c r="M158" i="46"/>
  <c r="H156" i="46"/>
  <c r="M154" i="46"/>
  <c r="H152" i="46"/>
  <c r="M150" i="46"/>
  <c r="H148" i="46"/>
  <c r="M146" i="46"/>
  <c r="H296" i="46"/>
  <c r="M286" i="46"/>
  <c r="H280" i="46"/>
  <c r="M270" i="46"/>
  <c r="H268" i="46"/>
  <c r="M262" i="46"/>
  <c r="H260" i="46"/>
  <c r="K259" i="46"/>
  <c r="M258" i="46"/>
  <c r="H256" i="46"/>
  <c r="M254" i="46"/>
  <c r="H252" i="46"/>
  <c r="K251" i="46"/>
  <c r="M250" i="46"/>
  <c r="H248" i="46"/>
  <c r="L246" i="46"/>
  <c r="G244" i="46"/>
  <c r="J243" i="46"/>
  <c r="L242" i="46"/>
  <c r="G240" i="46"/>
  <c r="L238" i="46"/>
  <c r="G236" i="46"/>
  <c r="J235" i="46"/>
  <c r="L234" i="46"/>
  <c r="G232" i="46"/>
  <c r="L230" i="46"/>
  <c r="G228" i="46"/>
  <c r="J227" i="46"/>
  <c r="L226" i="46"/>
  <c r="G224" i="46"/>
  <c r="L222" i="46"/>
  <c r="G220" i="46"/>
  <c r="J219" i="46"/>
  <c r="L218" i="46"/>
  <c r="G216" i="46"/>
  <c r="L214" i="46"/>
  <c r="G212" i="46"/>
  <c r="J211" i="46"/>
  <c r="L210" i="46"/>
  <c r="G208" i="46"/>
  <c r="L206" i="46"/>
  <c r="G204" i="46"/>
  <c r="J203" i="46"/>
  <c r="L202" i="46"/>
  <c r="G200" i="46"/>
  <c r="L198" i="46"/>
  <c r="G196" i="46"/>
  <c r="J195" i="46"/>
  <c r="L194" i="46"/>
  <c r="G192" i="46"/>
  <c r="L190" i="46"/>
  <c r="G188" i="46"/>
  <c r="J187" i="46"/>
  <c r="L186" i="46"/>
  <c r="G184" i="46"/>
  <c r="L182" i="46"/>
  <c r="G180" i="46"/>
  <c r="J179" i="46"/>
  <c r="L178" i="46"/>
  <c r="G176" i="46"/>
  <c r="L174" i="46"/>
  <c r="G172" i="46"/>
  <c r="J171" i="46"/>
  <c r="L170" i="46"/>
  <c r="G168" i="46"/>
  <c r="L166" i="46"/>
  <c r="G164" i="46"/>
  <c r="J163" i="46"/>
  <c r="L162" i="46"/>
  <c r="G160" i="46"/>
  <c r="L158" i="46"/>
  <c r="G156" i="46"/>
  <c r="J155" i="46"/>
  <c r="L154" i="46"/>
  <c r="G152" i="46"/>
  <c r="L150" i="46"/>
  <c r="G148" i="46"/>
  <c r="J147" i="46"/>
  <c r="L146" i="46"/>
  <c r="M295" i="46"/>
  <c r="H289" i="46"/>
  <c r="M279" i="46"/>
  <c r="H273" i="46"/>
  <c r="L262" i="46"/>
  <c r="E261" i="46"/>
  <c r="G260" i="46"/>
  <c r="L258" i="46"/>
  <c r="G256" i="46"/>
  <c r="L254" i="46"/>
  <c r="E253" i="46"/>
  <c r="G252" i="46"/>
  <c r="L250" i="46"/>
  <c r="G248" i="46"/>
  <c r="M245" i="46"/>
  <c r="H243" i="46"/>
  <c r="M241" i="46"/>
  <c r="H239" i="46"/>
  <c r="M237" i="46"/>
  <c r="H235" i="46"/>
  <c r="M233" i="46"/>
  <c r="H231" i="46"/>
  <c r="M229" i="46"/>
  <c r="H227" i="46"/>
  <c r="M225" i="46"/>
  <c r="H223" i="46"/>
  <c r="M221" i="46"/>
  <c r="H219" i="46"/>
  <c r="M217" i="46"/>
  <c r="H215" i="46"/>
  <c r="M213" i="46"/>
  <c r="H211" i="46"/>
  <c r="M209" i="46"/>
  <c r="H207" i="46"/>
  <c r="M205" i="46"/>
  <c r="H203" i="46"/>
  <c r="M201" i="46"/>
  <c r="H199" i="46"/>
  <c r="M197" i="46"/>
  <c r="H195" i="46"/>
  <c r="M193" i="46"/>
  <c r="H191" i="46"/>
  <c r="M189" i="46"/>
  <c r="H187" i="46"/>
  <c r="M185" i="46"/>
  <c r="H183" i="46"/>
  <c r="M181" i="46"/>
  <c r="H179" i="46"/>
  <c r="M177" i="46"/>
  <c r="H175" i="46"/>
  <c r="M173" i="46"/>
  <c r="H171" i="46"/>
  <c r="M169" i="46"/>
  <c r="H167" i="46"/>
  <c r="M165" i="46"/>
  <c r="H163" i="46"/>
  <c r="M161" i="46"/>
  <c r="H159" i="46"/>
  <c r="M157" i="46"/>
  <c r="H155" i="46"/>
  <c r="M153" i="46"/>
  <c r="H151" i="46"/>
  <c r="M149" i="46"/>
  <c r="H147" i="46"/>
  <c r="M291" i="46"/>
  <c r="H285" i="46"/>
  <c r="M275" i="46"/>
  <c r="M269" i="46"/>
  <c r="H265" i="46"/>
  <c r="G264" i="46"/>
  <c r="G263" i="46"/>
  <c r="L261" i="46"/>
  <c r="G259" i="46"/>
  <c r="L257" i="46"/>
  <c r="G255" i="46"/>
  <c r="L253" i="46"/>
  <c r="G251" i="46"/>
  <c r="L249" i="46"/>
  <c r="G247" i="46"/>
  <c r="H246" i="46"/>
  <c r="K245" i="46"/>
  <c r="M244" i="46"/>
  <c r="H242" i="46"/>
  <c r="M240" i="46"/>
  <c r="H238" i="46"/>
  <c r="K237" i="46"/>
  <c r="M236" i="46"/>
  <c r="H234" i="46"/>
  <c r="M232" i="46"/>
  <c r="H230" i="46"/>
  <c r="K229" i="46"/>
  <c r="M228" i="46"/>
  <c r="H226" i="46"/>
  <c r="M224" i="46"/>
  <c r="H222" i="46"/>
  <c r="K221" i="46"/>
  <c r="M220" i="46"/>
  <c r="H218" i="46"/>
  <c r="M216" i="46"/>
  <c r="H214" i="46"/>
  <c r="K213" i="46"/>
  <c r="M212" i="46"/>
  <c r="H210" i="46"/>
  <c r="M208" i="46"/>
  <c r="H206" i="46"/>
  <c r="K205" i="46"/>
  <c r="M204" i="46"/>
  <c r="H202" i="46"/>
  <c r="M200" i="46"/>
  <c r="H198" i="46"/>
  <c r="K197" i="46"/>
  <c r="M196" i="46"/>
  <c r="H194" i="46"/>
  <c r="M192" i="46"/>
  <c r="H190" i="46"/>
  <c r="K189" i="46"/>
  <c r="M188" i="46"/>
  <c r="H186" i="46"/>
  <c r="M184" i="46"/>
  <c r="H182" i="46"/>
  <c r="K181" i="46"/>
  <c r="H178" i="46"/>
  <c r="M176" i="46"/>
  <c r="H174" i="46"/>
  <c r="K173" i="46"/>
  <c r="M172" i="46"/>
  <c r="H170" i="46"/>
  <c r="M168" i="46"/>
  <c r="H166" i="46"/>
  <c r="K165" i="46"/>
  <c r="M164" i="46"/>
  <c r="H162" i="46"/>
  <c r="M160" i="46"/>
  <c r="H158" i="46"/>
  <c r="K157" i="46"/>
  <c r="M156" i="46"/>
  <c r="H154" i="46"/>
  <c r="M152" i="46"/>
  <c r="H150" i="46"/>
  <c r="K149" i="46"/>
  <c r="M148" i="46"/>
  <c r="H146" i="46"/>
  <c r="H292" i="46"/>
  <c r="M267" i="46"/>
  <c r="H259" i="46"/>
  <c r="M249" i="46"/>
  <c r="G243" i="46"/>
  <c r="L233" i="46"/>
  <c r="G227" i="46"/>
  <c r="L217" i="46"/>
  <c r="G211" i="46"/>
  <c r="L201" i="46"/>
  <c r="G195" i="46"/>
  <c r="L185" i="46"/>
  <c r="G179" i="46"/>
  <c r="L169" i="46"/>
  <c r="G163" i="46"/>
  <c r="L153" i="46"/>
  <c r="G147" i="46"/>
  <c r="M145" i="46"/>
  <c r="F144" i="46"/>
  <c r="H143" i="46"/>
  <c r="M141" i="46"/>
  <c r="H139" i="46"/>
  <c r="M137" i="46"/>
  <c r="F136" i="46"/>
  <c r="H135" i="46"/>
  <c r="M133" i="46"/>
  <c r="H131" i="46"/>
  <c r="M129" i="46"/>
  <c r="F128" i="46"/>
  <c r="H127" i="46"/>
  <c r="M125" i="46"/>
  <c r="H123" i="46"/>
  <c r="M121" i="46"/>
  <c r="F120" i="46"/>
  <c r="H119" i="46"/>
  <c r="M117" i="46"/>
  <c r="H115" i="46"/>
  <c r="M113" i="46"/>
  <c r="F112" i="46"/>
  <c r="H111" i="46"/>
  <c r="M109" i="46"/>
  <c r="H107" i="46"/>
  <c r="M105" i="46"/>
  <c r="F104" i="46"/>
  <c r="H103" i="46"/>
  <c r="M101" i="46"/>
  <c r="G99" i="46"/>
  <c r="L97" i="46"/>
  <c r="E96" i="46"/>
  <c r="G95" i="46"/>
  <c r="L93" i="46"/>
  <c r="G91" i="46"/>
  <c r="L89" i="46"/>
  <c r="E88" i="46"/>
  <c r="G87" i="46"/>
  <c r="L85" i="46"/>
  <c r="G83" i="46"/>
  <c r="L81" i="46"/>
  <c r="E79" i="46"/>
  <c r="G78" i="46"/>
  <c r="L76" i="46"/>
  <c r="G74" i="46"/>
  <c r="L72" i="46"/>
  <c r="E71" i="46"/>
  <c r="G70" i="46"/>
  <c r="L68" i="46"/>
  <c r="G66" i="46"/>
  <c r="L64" i="46"/>
  <c r="E63" i="46"/>
  <c r="G62" i="46"/>
  <c r="L60" i="46"/>
  <c r="E55" i="46"/>
  <c r="E47" i="46"/>
  <c r="L45" i="46"/>
  <c r="G43" i="46"/>
  <c r="L41" i="46"/>
  <c r="L39" i="46"/>
  <c r="G38" i="46"/>
  <c r="G36" i="46"/>
  <c r="G34" i="46"/>
  <c r="L33" i="46"/>
  <c r="G32" i="46"/>
  <c r="M31" i="46"/>
  <c r="H30" i="46"/>
  <c r="H25" i="46"/>
  <c r="J23" i="46"/>
  <c r="L21" i="46"/>
  <c r="H20" i="46"/>
  <c r="L18" i="46"/>
  <c r="H17" i="46"/>
  <c r="G15" i="46"/>
  <c r="H14" i="46"/>
  <c r="AC13" i="46" a="1"/>
  <c r="AC13" i="46" s="1"/>
  <c r="L13" i="46"/>
  <c r="AE12" i="46"/>
  <c r="M278" i="46"/>
  <c r="H267" i="46"/>
  <c r="H262" i="46"/>
  <c r="M252" i="46"/>
  <c r="G246" i="46"/>
  <c r="L236" i="46"/>
  <c r="G230" i="46"/>
  <c r="L220" i="46"/>
  <c r="G214" i="46"/>
  <c r="L204" i="46"/>
  <c r="G198" i="46"/>
  <c r="L188" i="46"/>
  <c r="G182" i="46"/>
  <c r="L172" i="46"/>
  <c r="G166" i="46"/>
  <c r="L156" i="46"/>
  <c r="G150" i="46"/>
  <c r="L145" i="46"/>
  <c r="G143" i="46"/>
  <c r="L141" i="46"/>
  <c r="G139" i="46"/>
  <c r="L137" i="46"/>
  <c r="G135" i="46"/>
  <c r="L133" i="46"/>
  <c r="G131" i="46"/>
  <c r="L129" i="46"/>
  <c r="G127" i="46"/>
  <c r="L125" i="46"/>
  <c r="G123" i="46"/>
  <c r="L121" i="46"/>
  <c r="G119" i="46"/>
  <c r="L117" i="46"/>
  <c r="G115" i="46"/>
  <c r="L113" i="46"/>
  <c r="G111" i="46"/>
  <c r="L109" i="46"/>
  <c r="G107" i="46"/>
  <c r="L105" i="46"/>
  <c r="G103" i="46"/>
  <c r="L101" i="46"/>
  <c r="F99" i="46"/>
  <c r="H98" i="46"/>
  <c r="K97" i="46"/>
  <c r="M96" i="46"/>
  <c r="H94" i="46"/>
  <c r="M92" i="46"/>
  <c r="F91" i="46"/>
  <c r="H90" i="46"/>
  <c r="K89" i="46"/>
  <c r="M88" i="46"/>
  <c r="H86" i="46"/>
  <c r="M84" i="46"/>
  <c r="F83" i="46"/>
  <c r="H82" i="46"/>
  <c r="K81" i="46"/>
  <c r="L80" i="46"/>
  <c r="M79" i="46"/>
  <c r="H77" i="46"/>
  <c r="M75" i="46"/>
  <c r="H73" i="46"/>
  <c r="M71" i="46"/>
  <c r="H69" i="46"/>
  <c r="M67" i="46"/>
  <c r="H65" i="46"/>
  <c r="M63" i="46"/>
  <c r="H61" i="46"/>
  <c r="M59" i="46"/>
  <c r="H58" i="46"/>
  <c r="M57" i="46"/>
  <c r="H56" i="46"/>
  <c r="M55" i="46"/>
  <c r="H54" i="46"/>
  <c r="M53" i="46"/>
  <c r="H52" i="46"/>
  <c r="M51" i="46"/>
  <c r="H50" i="46"/>
  <c r="M49" i="46"/>
  <c r="H48" i="46"/>
  <c r="M47" i="46"/>
  <c r="H46" i="46"/>
  <c r="M44" i="46"/>
  <c r="F43" i="46"/>
  <c r="H42" i="46"/>
  <c r="K41" i="46"/>
  <c r="M40" i="46"/>
  <c r="J35" i="46"/>
  <c r="K33" i="46"/>
  <c r="L31" i="46"/>
  <c r="G30" i="46"/>
  <c r="M29" i="46"/>
  <c r="H28" i="46"/>
  <c r="M27" i="46"/>
  <c r="G25" i="46"/>
  <c r="M24" i="46"/>
  <c r="H23" i="46"/>
  <c r="G20" i="46"/>
  <c r="M19" i="46"/>
  <c r="G17" i="46"/>
  <c r="H276" i="46"/>
  <c r="M265" i="46"/>
  <c r="M261" i="46"/>
  <c r="K258" i="46"/>
  <c r="H255" i="46"/>
  <c r="L245" i="46"/>
  <c r="G239" i="46"/>
  <c r="E236" i="46"/>
  <c r="L229" i="46"/>
  <c r="J226" i="46"/>
  <c r="G223" i="46"/>
  <c r="L213" i="46"/>
  <c r="G207" i="46"/>
  <c r="E204" i="46"/>
  <c r="L197" i="46"/>
  <c r="J194" i="46"/>
  <c r="G191" i="46"/>
  <c r="L181" i="46"/>
  <c r="G175" i="46"/>
  <c r="E172" i="46"/>
  <c r="L165" i="46"/>
  <c r="J162" i="46"/>
  <c r="G159" i="46"/>
  <c r="M144" i="46"/>
  <c r="H142" i="46"/>
  <c r="M140" i="46"/>
  <c r="H138" i="46"/>
  <c r="M136" i="46"/>
  <c r="H134" i="46"/>
  <c r="M132" i="46"/>
  <c r="H130" i="46"/>
  <c r="M128" i="46"/>
  <c r="H126" i="46"/>
  <c r="M124" i="46"/>
  <c r="H122" i="46"/>
  <c r="M120" i="46"/>
  <c r="H118" i="46"/>
  <c r="M116" i="46"/>
  <c r="H114" i="46"/>
  <c r="M112" i="46"/>
  <c r="H110" i="46"/>
  <c r="M108" i="46"/>
  <c r="H106" i="46"/>
  <c r="M104" i="46"/>
  <c r="H102" i="46"/>
  <c r="M100" i="46"/>
  <c r="G98" i="46"/>
  <c r="L96" i="46"/>
  <c r="G94" i="46"/>
  <c r="L92" i="46"/>
  <c r="G90" i="46"/>
  <c r="L88" i="46"/>
  <c r="G86" i="46"/>
  <c r="L84" i="46"/>
  <c r="G82" i="46"/>
  <c r="K80" i="46"/>
  <c r="L79" i="46"/>
  <c r="E78" i="46"/>
  <c r="G77" i="46"/>
  <c r="L75" i="46"/>
  <c r="G73" i="46"/>
  <c r="J72" i="46"/>
  <c r="L71" i="46"/>
  <c r="E70" i="46"/>
  <c r="G69" i="46"/>
  <c r="L67" i="46"/>
  <c r="G65" i="46"/>
  <c r="J64" i="46"/>
  <c r="L63" i="46"/>
  <c r="E62" i="46"/>
  <c r="G61" i="46"/>
  <c r="L59" i="46"/>
  <c r="G58" i="46"/>
  <c r="L57" i="46"/>
  <c r="G56" i="46"/>
  <c r="L55" i="46"/>
  <c r="G54" i="46"/>
  <c r="L53" i="46"/>
  <c r="G52" i="46"/>
  <c r="L51" i="46"/>
  <c r="G50" i="46"/>
  <c r="L49" i="46"/>
  <c r="G48" i="46"/>
  <c r="L47" i="46"/>
  <c r="G46" i="46"/>
  <c r="L44" i="46"/>
  <c r="G42" i="46"/>
  <c r="L40" i="46"/>
  <c r="E38" i="46"/>
  <c r="H37" i="46"/>
  <c r="H35" i="46"/>
  <c r="E32" i="46"/>
  <c r="F30" i="46"/>
  <c r="L29" i="46"/>
  <c r="G28" i="46"/>
  <c r="L27" i="46"/>
  <c r="H26" i="46"/>
  <c r="L24" i="46"/>
  <c r="G23" i="46"/>
  <c r="M22" i="46"/>
  <c r="L19" i="46"/>
  <c r="H288" i="46"/>
  <c r="F265" i="46"/>
  <c r="H258" i="46"/>
  <c r="M248" i="46"/>
  <c r="G242" i="46"/>
  <c r="L232" i="46"/>
  <c r="G226" i="46"/>
  <c r="L216" i="46"/>
  <c r="G210" i="46"/>
  <c r="L200" i="46"/>
  <c r="G194" i="46"/>
  <c r="L184" i="46"/>
  <c r="G178" i="46"/>
  <c r="L168" i="46"/>
  <c r="G162" i="46"/>
  <c r="L152" i="46"/>
  <c r="G146" i="46"/>
  <c r="L144" i="46"/>
  <c r="G142" i="46"/>
  <c r="L140" i="46"/>
  <c r="G138" i="46"/>
  <c r="L136" i="46"/>
  <c r="G134" i="46"/>
  <c r="L132" i="46"/>
  <c r="G130" i="46"/>
  <c r="L128" i="46"/>
  <c r="G126" i="46"/>
  <c r="L124" i="46"/>
  <c r="G122" i="46"/>
  <c r="L120" i="46"/>
  <c r="G118" i="46"/>
  <c r="L116" i="46"/>
  <c r="G114" i="46"/>
  <c r="L112" i="46"/>
  <c r="G110" i="46"/>
  <c r="L108" i="46"/>
  <c r="G106" i="46"/>
  <c r="L104" i="46"/>
  <c r="G102" i="46"/>
  <c r="L100" i="46"/>
  <c r="H97" i="46"/>
  <c r="M95" i="46"/>
  <c r="H93" i="46"/>
  <c r="M91" i="46"/>
  <c r="H89" i="46"/>
  <c r="M87" i="46"/>
  <c r="H85" i="46"/>
  <c r="M83" i="46"/>
  <c r="H81" i="46"/>
  <c r="K79" i="46"/>
  <c r="M78" i="46"/>
  <c r="H76" i="46"/>
  <c r="M74" i="46"/>
  <c r="F73" i="46"/>
  <c r="H72" i="46"/>
  <c r="K71" i="46"/>
  <c r="M70" i="46"/>
  <c r="H68" i="46"/>
  <c r="M66" i="46"/>
  <c r="F65" i="46"/>
  <c r="H64" i="46"/>
  <c r="K63" i="46"/>
  <c r="M62" i="46"/>
  <c r="H60" i="46"/>
  <c r="K57" i="46"/>
  <c r="K55" i="46"/>
  <c r="K49" i="46"/>
  <c r="K47" i="46"/>
  <c r="H45" i="46"/>
  <c r="M43" i="46"/>
  <c r="H41" i="46"/>
  <c r="H39" i="46"/>
  <c r="M38" i="46"/>
  <c r="G37" i="46"/>
  <c r="M36" i="46"/>
  <c r="G35" i="46"/>
  <c r="M34" i="46"/>
  <c r="H33" i="46"/>
  <c r="M32" i="46"/>
  <c r="J31" i="46"/>
  <c r="H264" i="46"/>
  <c r="M257" i="46"/>
  <c r="H251" i="46"/>
  <c r="L241" i="46"/>
  <c r="G235" i="46"/>
  <c r="L225" i="46"/>
  <c r="G219" i="46"/>
  <c r="L209" i="46"/>
  <c r="G203" i="46"/>
  <c r="L193" i="46"/>
  <c r="G187" i="46"/>
  <c r="L177" i="46"/>
  <c r="G171" i="46"/>
  <c r="L161" i="46"/>
  <c r="G155" i="46"/>
  <c r="H145" i="46"/>
  <c r="M143" i="46"/>
  <c r="F142" i="46"/>
  <c r="H141" i="46"/>
  <c r="K140" i="46"/>
  <c r="M139" i="46"/>
  <c r="H137" i="46"/>
  <c r="M135" i="46"/>
  <c r="F134" i="46"/>
  <c r="H133" i="46"/>
  <c r="K132" i="46"/>
  <c r="M131" i="46"/>
  <c r="H129" i="46"/>
  <c r="M127" i="46"/>
  <c r="F126" i="46"/>
  <c r="H125" i="46"/>
  <c r="K124" i="46"/>
  <c r="M123" i="46"/>
  <c r="H121" i="46"/>
  <c r="M119" i="46"/>
  <c r="F118" i="46"/>
  <c r="H117" i="46"/>
  <c r="K116" i="46"/>
  <c r="M115" i="46"/>
  <c r="H113" i="46"/>
  <c r="M111" i="46"/>
  <c r="F110" i="46"/>
  <c r="H109" i="46"/>
  <c r="K108" i="46"/>
  <c r="M107" i="46"/>
  <c r="H105" i="46"/>
  <c r="M103" i="46"/>
  <c r="F102" i="46"/>
  <c r="H101" i="46"/>
  <c r="K100" i="46"/>
  <c r="M99" i="46"/>
  <c r="G97" i="46"/>
  <c r="L95" i="46"/>
  <c r="E94" i="46"/>
  <c r="G93" i="46"/>
  <c r="J92" i="46"/>
  <c r="L91" i="46"/>
  <c r="G89" i="46"/>
  <c r="L87" i="46"/>
  <c r="E86" i="46"/>
  <c r="G85" i="46"/>
  <c r="J84" i="46"/>
  <c r="L83" i="46"/>
  <c r="G81" i="46"/>
  <c r="G80" i="46"/>
  <c r="L78" i="46"/>
  <c r="G76" i="46"/>
  <c r="L74" i="46"/>
  <c r="G72" i="46"/>
  <c r="L70" i="46"/>
  <c r="G68" i="46"/>
  <c r="L66" i="46"/>
  <c r="G64" i="46"/>
  <c r="L62" i="46"/>
  <c r="G60" i="46"/>
  <c r="E54" i="46"/>
  <c r="E52" i="46"/>
  <c r="E50" i="46"/>
  <c r="E46" i="46"/>
  <c r="G45" i="46"/>
  <c r="J44" i="46"/>
  <c r="L43" i="46"/>
  <c r="E42" i="46"/>
  <c r="G41" i="46"/>
  <c r="G39" i="46"/>
  <c r="L38" i="46"/>
  <c r="L36" i="46"/>
  <c r="L34" i="46"/>
  <c r="G33" i="46"/>
  <c r="L32" i="46"/>
  <c r="H31" i="46"/>
  <c r="M30" i="46"/>
  <c r="E28" i="46"/>
  <c r="F26" i="46"/>
  <c r="M25" i="46"/>
  <c r="K22" i="46"/>
  <c r="G21" i="46"/>
  <c r="M20" i="46"/>
  <c r="G18" i="46"/>
  <c r="M17" i="46"/>
  <c r="AD15" i="46"/>
  <c r="L15" i="46"/>
  <c r="AE14" i="46"/>
  <c r="M14" i="46"/>
  <c r="G13" i="46"/>
  <c r="K12" i="46"/>
  <c r="AD11" i="46"/>
  <c r="H272" i="46"/>
  <c r="M260" i="46"/>
  <c r="H254" i="46"/>
  <c r="L244" i="46"/>
  <c r="G238" i="46"/>
  <c r="L228" i="46"/>
  <c r="G222" i="46"/>
  <c r="L212" i="46"/>
  <c r="G206" i="46"/>
  <c r="L196" i="46"/>
  <c r="G190" i="46"/>
  <c r="L180" i="46"/>
  <c r="G174" i="46"/>
  <c r="L164" i="46"/>
  <c r="G158" i="46"/>
  <c r="L148" i="46"/>
  <c r="G145" i="46"/>
  <c r="L143" i="46"/>
  <c r="G141" i="46"/>
  <c r="L139" i="46"/>
  <c r="G137" i="46"/>
  <c r="L135" i="46"/>
  <c r="G133" i="46"/>
  <c r="L131" i="46"/>
  <c r="G129" i="46"/>
  <c r="L127" i="46"/>
  <c r="G125" i="46"/>
  <c r="L123" i="46"/>
  <c r="G121" i="46"/>
  <c r="L119" i="46"/>
  <c r="G117" i="46"/>
  <c r="L115" i="46"/>
  <c r="G113" i="46"/>
  <c r="L111" i="46"/>
  <c r="G109" i="46"/>
  <c r="L107" i="46"/>
  <c r="G105" i="46"/>
  <c r="L103" i="46"/>
  <c r="G101" i="46"/>
  <c r="K99" i="46"/>
  <c r="M98" i="46"/>
  <c r="F97" i="46"/>
  <c r="H96" i="46"/>
  <c r="K95" i="46"/>
  <c r="M94" i="46"/>
  <c r="H92" i="46"/>
  <c r="K91" i="46"/>
  <c r="M90" i="46"/>
  <c r="F89" i="46"/>
  <c r="H88" i="46"/>
  <c r="K87" i="46"/>
  <c r="M86" i="46"/>
  <c r="H84" i="46"/>
  <c r="K83" i="46"/>
  <c r="M82" i="46"/>
  <c r="F81" i="46"/>
  <c r="H79" i="46"/>
  <c r="M282" i="46"/>
  <c r="H263" i="46"/>
  <c r="F260" i="46"/>
  <c r="M253" i="46"/>
  <c r="K250" i="46"/>
  <c r="H247" i="46"/>
  <c r="L237" i="46"/>
  <c r="J234" i="46"/>
  <c r="G231" i="46"/>
  <c r="E228" i="46"/>
  <c r="L221" i="46"/>
  <c r="J218" i="46"/>
  <c r="G215" i="46"/>
  <c r="L205" i="46"/>
  <c r="J202" i="46"/>
  <c r="G199" i="46"/>
  <c r="E196" i="46"/>
  <c r="L189" i="46"/>
  <c r="J186" i="46"/>
  <c r="G183" i="46"/>
  <c r="L173" i="46"/>
  <c r="J170" i="46"/>
  <c r="G167" i="46"/>
  <c r="E164" i="46"/>
  <c r="L157" i="46"/>
  <c r="J154" i="46"/>
  <c r="G151" i="46"/>
  <c r="H144" i="46"/>
  <c r="M142" i="46"/>
  <c r="H140" i="46"/>
  <c r="M138" i="46"/>
  <c r="H136" i="46"/>
  <c r="K135" i="46"/>
  <c r="M134" i="46"/>
  <c r="H132" i="46"/>
  <c r="M130" i="46"/>
  <c r="H128" i="46"/>
  <c r="K127" i="46"/>
  <c r="M126" i="46"/>
  <c r="H124" i="46"/>
  <c r="M122" i="46"/>
  <c r="H120" i="46"/>
  <c r="K119" i="46"/>
  <c r="M118" i="46"/>
  <c r="H116" i="46"/>
  <c r="M114" i="46"/>
  <c r="H112" i="46"/>
  <c r="K111" i="46"/>
  <c r="M110" i="46"/>
  <c r="H108" i="46"/>
  <c r="M106" i="46"/>
  <c r="H104" i="46"/>
  <c r="K103" i="46"/>
  <c r="M102" i="46"/>
  <c r="H100" i="46"/>
  <c r="L98" i="46"/>
  <c r="G96" i="46"/>
  <c r="J95" i="46"/>
  <c r="L94" i="46"/>
  <c r="G92" i="46"/>
  <c r="L90" i="46"/>
  <c r="G88" i="46"/>
  <c r="J87" i="46"/>
  <c r="L86" i="46"/>
  <c r="G84" i="46"/>
  <c r="L82" i="46"/>
  <c r="E80" i="46"/>
  <c r="G79" i="46"/>
  <c r="J78" i="46"/>
  <c r="L77" i="46"/>
  <c r="E76" i="46"/>
  <c r="G75" i="46"/>
  <c r="J74" i="46"/>
  <c r="L73" i="46"/>
  <c r="E72" i="46"/>
  <c r="G71" i="46"/>
  <c r="J70" i="46"/>
  <c r="L69" i="46"/>
  <c r="E68" i="46"/>
  <c r="G67" i="46"/>
  <c r="J66" i="46"/>
  <c r="L65" i="46"/>
  <c r="E64" i="46"/>
  <c r="G63" i="46"/>
  <c r="J62" i="46"/>
  <c r="L61" i="46"/>
  <c r="E60" i="46"/>
  <c r="G59" i="46"/>
  <c r="L58" i="46"/>
  <c r="G57" i="46"/>
  <c r="L56" i="46"/>
  <c r="G55" i="46"/>
  <c r="L54" i="46"/>
  <c r="G53" i="46"/>
  <c r="L52" i="46"/>
  <c r="G51" i="46"/>
  <c r="L50" i="46"/>
  <c r="G49" i="46"/>
  <c r="L48" i="46"/>
  <c r="G47" i="46"/>
  <c r="L46" i="46"/>
  <c r="G44" i="46"/>
  <c r="L42" i="46"/>
  <c r="G40" i="46"/>
  <c r="E39" i="46"/>
  <c r="J38" i="46"/>
  <c r="M37" i="46"/>
  <c r="J36" i="46"/>
  <c r="E33" i="46"/>
  <c r="F31" i="46"/>
  <c r="K30" i="46"/>
  <c r="G29" i="46"/>
  <c r="L28" i="46"/>
  <c r="G27" i="46"/>
  <c r="M26" i="46"/>
  <c r="K25" i="46"/>
  <c r="G24" i="46"/>
  <c r="L23" i="46"/>
  <c r="H22" i="46"/>
  <c r="E21" i="46"/>
  <c r="G19" i="46"/>
  <c r="K17" i="46"/>
  <c r="H16" i="46"/>
  <c r="M294" i="46"/>
  <c r="H269" i="46"/>
  <c r="F263" i="46"/>
  <c r="M256" i="46"/>
  <c r="K253" i="46"/>
  <c r="H250" i="46"/>
  <c r="F247" i="46"/>
  <c r="L240" i="46"/>
  <c r="J237" i="46"/>
  <c r="G234" i="46"/>
  <c r="E231" i="46"/>
  <c r="L224" i="46"/>
  <c r="J221" i="46"/>
  <c r="G218" i="46"/>
  <c r="E215" i="46"/>
  <c r="L208" i="46"/>
  <c r="J205" i="46"/>
  <c r="G202" i="46"/>
  <c r="E199" i="46"/>
  <c r="L192" i="46"/>
  <c r="J189" i="46"/>
  <c r="G186" i="46"/>
  <c r="E183" i="46"/>
  <c r="L176" i="46"/>
  <c r="J173" i="46"/>
  <c r="G170" i="46"/>
  <c r="E167" i="46"/>
  <c r="L160" i="46"/>
  <c r="J157" i="46"/>
  <c r="G154" i="46"/>
  <c r="E151" i="46"/>
  <c r="E145" i="46"/>
  <c r="G144" i="46"/>
  <c r="L142" i="46"/>
  <c r="G140" i="46"/>
  <c r="L138" i="46"/>
  <c r="E137" i="46"/>
  <c r="G136" i="46"/>
  <c r="L134" i="46"/>
  <c r="G132" i="46"/>
  <c r="L130" i="46"/>
  <c r="E129" i="46"/>
  <c r="G128" i="46"/>
  <c r="L126" i="46"/>
  <c r="G124" i="46"/>
  <c r="L122" i="46"/>
  <c r="E121" i="46"/>
  <c r="G120" i="46"/>
  <c r="L118" i="46"/>
  <c r="G116" i="46"/>
  <c r="L114" i="46"/>
  <c r="E113" i="46"/>
  <c r="G112" i="46"/>
  <c r="AE4" i="46"/>
  <c r="K5" i="46"/>
  <c r="G6" i="46"/>
  <c r="C7" i="46"/>
  <c r="M7" i="46"/>
  <c r="J8" i="46"/>
  <c r="C9" i="46"/>
  <c r="M9" i="46"/>
  <c r="G10" i="46"/>
  <c r="C11" i="46"/>
  <c r="G12" i="46"/>
  <c r="M13" i="46"/>
  <c r="F14" i="46"/>
  <c r="AD14" i="46"/>
  <c r="O15" i="46"/>
  <c r="AE15" i="46"/>
  <c r="O17" i="46"/>
  <c r="H18" i="46"/>
  <c r="C28" i="46"/>
  <c r="F29" i="46"/>
  <c r="L30" i="46"/>
  <c r="E35" i="46"/>
  <c r="H40" i="46"/>
  <c r="M46" i="46"/>
  <c r="H49" i="46"/>
  <c r="C52" i="46"/>
  <c r="M54" i="46"/>
  <c r="H57" i="46"/>
  <c r="H63" i="46"/>
  <c r="M69" i="46"/>
  <c r="C73" i="46"/>
  <c r="F76" i="46"/>
  <c r="C80" i="46"/>
  <c r="K86" i="46"/>
  <c r="C93" i="46"/>
  <c r="H99" i="46"/>
  <c r="O105" i="46"/>
  <c r="E9" i="46"/>
  <c r="O9" i="46"/>
  <c r="H10" i="46"/>
  <c r="F11" i="46"/>
  <c r="H12" i="46"/>
  <c r="AD12" i="46"/>
  <c r="O13" i="46"/>
  <c r="G14" i="46"/>
  <c r="C15" i="46"/>
  <c r="C16" i="46"/>
  <c r="J18" i="46"/>
  <c r="C21" i="46"/>
  <c r="C23" i="46"/>
  <c r="E25" i="46"/>
  <c r="F27" i="46"/>
  <c r="H29" i="46"/>
  <c r="H32" i="46"/>
  <c r="L35" i="46"/>
  <c r="C41" i="46"/>
  <c r="F44" i="46"/>
  <c r="K52" i="46"/>
  <c r="M60" i="46"/>
  <c r="C64" i="46"/>
  <c r="F67" i="46"/>
  <c r="H70" i="46"/>
  <c r="K73" i="46"/>
  <c r="M76" i="46"/>
  <c r="C81" i="46"/>
  <c r="H87" i="46"/>
  <c r="M93" i="46"/>
  <c r="G100" i="46"/>
  <c r="L106" i="46"/>
  <c r="AE7" i="46"/>
  <c r="L8" i="46"/>
  <c r="F9" i="46"/>
  <c r="E15" i="46"/>
  <c r="G16" i="46"/>
  <c r="M18" i="46"/>
  <c r="E20" i="46"/>
  <c r="G22" i="46"/>
  <c r="H24" i="46"/>
  <c r="J25" i="46"/>
  <c r="G26" i="46"/>
  <c r="H27" i="46"/>
  <c r="K28" i="46"/>
  <c r="K32" i="46"/>
  <c r="F41" i="46"/>
  <c r="H44" i="46"/>
  <c r="H47" i="46"/>
  <c r="C50" i="46"/>
  <c r="M52" i="46"/>
  <c r="H55" i="46"/>
  <c r="C58" i="46"/>
  <c r="C61" i="46"/>
  <c r="F64" i="46"/>
  <c r="H67" i="46"/>
  <c r="K70" i="46"/>
  <c r="M73" i="46"/>
  <c r="C77" i="46"/>
  <c r="M81" i="46"/>
  <c r="F88" i="46"/>
  <c r="E101" i="46"/>
  <c r="J107" i="46"/>
  <c r="M5" i="46"/>
  <c r="E3" i="46"/>
  <c r="O3" i="46"/>
  <c r="AD3" i="46"/>
  <c r="E5" i="46"/>
  <c r="O5" i="46"/>
  <c r="AD5" i="46"/>
  <c r="G7" i="46"/>
  <c r="C8" i="46"/>
  <c r="M8" i="46"/>
  <c r="G9" i="46"/>
  <c r="AD9" i="46"/>
  <c r="K10" i="46"/>
  <c r="H11" i="46"/>
  <c r="L12" i="46"/>
  <c r="E13" i="46"/>
  <c r="F15" i="46"/>
  <c r="H19" i="46"/>
  <c r="J20" i="46"/>
  <c r="H21" i="46"/>
  <c r="K23" i="46"/>
  <c r="L25" i="46"/>
  <c r="L26" i="46"/>
  <c r="K27" i="46"/>
  <c r="M28" i="46"/>
  <c r="E31" i="46"/>
  <c r="H34" i="46"/>
  <c r="L37" i="46"/>
  <c r="C39" i="46"/>
  <c r="M41" i="46"/>
  <c r="C45" i="46"/>
  <c r="K50" i="46"/>
  <c r="F53" i="46"/>
  <c r="K58" i="46"/>
  <c r="K61" i="46"/>
  <c r="M64" i="46"/>
  <c r="C68" i="46"/>
  <c r="F71" i="46"/>
  <c r="H74" i="46"/>
  <c r="K77" i="46"/>
  <c r="K82" i="46"/>
  <c r="C89" i="46"/>
  <c r="H95" i="46"/>
  <c r="G108" i="46"/>
  <c r="L3" i="46"/>
  <c r="H4" i="46"/>
  <c r="L5" i="46"/>
  <c r="H6" i="46"/>
  <c r="E7" i="46"/>
  <c r="AD7" i="46"/>
  <c r="K8" i="46"/>
  <c r="M3" i="46"/>
  <c r="J4" i="46"/>
  <c r="J10" i="46"/>
  <c r="G11" i="46"/>
  <c r="J12" i="46"/>
  <c r="O299" i="46"/>
  <c r="C302" i="46"/>
  <c r="O301" i="46"/>
  <c r="C300" i="46"/>
  <c r="O297" i="46"/>
  <c r="O293" i="46"/>
  <c r="O289" i="46"/>
  <c r="O285" i="46"/>
  <c r="O281" i="46"/>
  <c r="O277" i="46"/>
  <c r="O273" i="46"/>
  <c r="O269" i="46"/>
  <c r="O265" i="46"/>
  <c r="O302" i="46"/>
  <c r="C297" i="46"/>
  <c r="C293" i="46"/>
  <c r="C289" i="46"/>
  <c r="C285" i="46"/>
  <c r="C281" i="46"/>
  <c r="C277" i="46"/>
  <c r="C273" i="46"/>
  <c r="C301" i="46"/>
  <c r="O296" i="46"/>
  <c r="O292" i="46"/>
  <c r="O288" i="46"/>
  <c r="O284" i="46"/>
  <c r="O280" i="46"/>
  <c r="O276" i="46"/>
  <c r="O272" i="46"/>
  <c r="O268" i="46"/>
  <c r="O300" i="46"/>
  <c r="C296" i="46"/>
  <c r="C292" i="46"/>
  <c r="C288" i="46"/>
  <c r="C284" i="46"/>
  <c r="C280" i="46"/>
  <c r="C276" i="46"/>
  <c r="C272" i="46"/>
  <c r="C268" i="46"/>
  <c r="C264" i="46"/>
  <c r="O295" i="46"/>
  <c r="O291" i="46"/>
  <c r="O287" i="46"/>
  <c r="O283" i="46"/>
  <c r="O279" i="46"/>
  <c r="O275" i="46"/>
  <c r="O271" i="46"/>
  <c r="O267" i="46"/>
  <c r="O263" i="46"/>
  <c r="C299" i="46"/>
  <c r="O294" i="46"/>
  <c r="O290" i="46"/>
  <c r="O286" i="46"/>
  <c r="O282" i="46"/>
  <c r="O278" i="46"/>
  <c r="O274" i="46"/>
  <c r="O270" i="46"/>
  <c r="O266" i="46"/>
  <c r="C291" i="46"/>
  <c r="C275" i="46"/>
  <c r="C267" i="46"/>
  <c r="O259" i="46"/>
  <c r="O255" i="46"/>
  <c r="O251" i="46"/>
  <c r="O247" i="46"/>
  <c r="C243" i="46"/>
  <c r="C239" i="46"/>
  <c r="C235" i="46"/>
  <c r="C231" i="46"/>
  <c r="C227" i="46"/>
  <c r="C223" i="46"/>
  <c r="C219" i="46"/>
  <c r="C215" i="46"/>
  <c r="C211" i="46"/>
  <c r="C207" i="46"/>
  <c r="C203" i="46"/>
  <c r="C199" i="46"/>
  <c r="C195" i="46"/>
  <c r="C191" i="46"/>
  <c r="C187" i="46"/>
  <c r="C183" i="46"/>
  <c r="C179" i="46"/>
  <c r="C175" i="46"/>
  <c r="C171" i="46"/>
  <c r="C167" i="46"/>
  <c r="C163" i="46"/>
  <c r="C159" i="46"/>
  <c r="C155" i="46"/>
  <c r="C151" i="46"/>
  <c r="C147" i="46"/>
  <c r="C294" i="46"/>
  <c r="C278" i="46"/>
  <c r="C269" i="46"/>
  <c r="C265" i="46"/>
  <c r="C263" i="46"/>
  <c r="C259" i="46"/>
  <c r="C255" i="46"/>
  <c r="C251" i="46"/>
  <c r="C247" i="46"/>
  <c r="O242" i="46"/>
  <c r="O238" i="46"/>
  <c r="O234" i="46"/>
  <c r="O230" i="46"/>
  <c r="O226" i="46"/>
  <c r="O222" i="46"/>
  <c r="O218" i="46"/>
  <c r="O214" i="46"/>
  <c r="O210" i="46"/>
  <c r="O206" i="46"/>
  <c r="O202" i="46"/>
  <c r="O198" i="46"/>
  <c r="O194" i="46"/>
  <c r="O190" i="46"/>
  <c r="O186" i="46"/>
  <c r="O182" i="46"/>
  <c r="O178" i="46"/>
  <c r="O174" i="46"/>
  <c r="O170" i="46"/>
  <c r="O166" i="46"/>
  <c r="O162" i="46"/>
  <c r="O158" i="46"/>
  <c r="O154" i="46"/>
  <c r="O150" i="46"/>
  <c r="O146" i="46"/>
  <c r="C287" i="46"/>
  <c r="C271" i="46"/>
  <c r="O264" i="46"/>
  <c r="O262" i="46"/>
  <c r="O258" i="46"/>
  <c r="O254" i="46"/>
  <c r="O250" i="46"/>
  <c r="O246" i="46"/>
  <c r="C246" i="46"/>
  <c r="C242" i="46"/>
  <c r="C238" i="46"/>
  <c r="C234" i="46"/>
  <c r="C230" i="46"/>
  <c r="C226" i="46"/>
  <c r="C222" i="46"/>
  <c r="C218" i="46"/>
  <c r="C214" i="46"/>
  <c r="C210" i="46"/>
  <c r="C206" i="46"/>
  <c r="C202" i="46"/>
  <c r="C198" i="46"/>
  <c r="C194" i="46"/>
  <c r="C190" i="46"/>
  <c r="C186" i="46"/>
  <c r="C182" i="46"/>
  <c r="C178" i="46"/>
  <c r="C174" i="46"/>
  <c r="C170" i="46"/>
  <c r="C166" i="46"/>
  <c r="C162" i="46"/>
  <c r="C158" i="46"/>
  <c r="C154" i="46"/>
  <c r="C150" i="46"/>
  <c r="C290" i="46"/>
  <c r="C274" i="46"/>
  <c r="C262" i="46"/>
  <c r="C258" i="46"/>
  <c r="C254" i="46"/>
  <c r="C250" i="46"/>
  <c r="O245" i="46"/>
  <c r="O241" i="46"/>
  <c r="O237" i="46"/>
  <c r="O233" i="46"/>
  <c r="O229" i="46"/>
  <c r="O225" i="46"/>
  <c r="O221" i="46"/>
  <c r="O217" i="46"/>
  <c r="O213" i="46"/>
  <c r="O209" i="46"/>
  <c r="O205" i="46"/>
  <c r="O201" i="46"/>
  <c r="O197" i="46"/>
  <c r="O193" i="46"/>
  <c r="O189" i="46"/>
  <c r="O185" i="46"/>
  <c r="O181" i="46"/>
  <c r="O177" i="46"/>
  <c r="O173" i="46"/>
  <c r="O169" i="46"/>
  <c r="O165" i="46"/>
  <c r="O161" i="46"/>
  <c r="O157" i="46"/>
  <c r="O153" i="46"/>
  <c r="O149" i="46"/>
  <c r="C283" i="46"/>
  <c r="C266" i="46"/>
  <c r="O261" i="46"/>
  <c r="O257" i="46"/>
  <c r="O253" i="46"/>
  <c r="O249" i="46"/>
  <c r="C245" i="46"/>
  <c r="C241" i="46"/>
  <c r="C237" i="46"/>
  <c r="C233" i="46"/>
  <c r="C229" i="46"/>
  <c r="C225" i="46"/>
  <c r="C221" i="46"/>
  <c r="C217" i="46"/>
  <c r="C213" i="46"/>
  <c r="C209" i="46"/>
  <c r="C205" i="46"/>
  <c r="C201" i="46"/>
  <c r="C197" i="46"/>
  <c r="C193" i="46"/>
  <c r="C189" i="46"/>
  <c r="C185" i="46"/>
  <c r="C181" i="46"/>
  <c r="C177" i="46"/>
  <c r="C173" i="46"/>
  <c r="C169" i="46"/>
  <c r="C165" i="46"/>
  <c r="C161" i="46"/>
  <c r="C157" i="46"/>
  <c r="C153" i="46"/>
  <c r="C149" i="46"/>
  <c r="C295" i="46"/>
  <c r="C279" i="46"/>
  <c r="O260" i="46"/>
  <c r="O256" i="46"/>
  <c r="O252" i="46"/>
  <c r="O248" i="46"/>
  <c r="C244" i="46"/>
  <c r="C240" i="46"/>
  <c r="C236" i="46"/>
  <c r="C232" i="46"/>
  <c r="C228" i="46"/>
  <c r="C224" i="46"/>
  <c r="C220" i="46"/>
  <c r="C216" i="46"/>
  <c r="C212" i="46"/>
  <c r="C208" i="46"/>
  <c r="C204" i="46"/>
  <c r="C200" i="46"/>
  <c r="C196" i="46"/>
  <c r="C192" i="46"/>
  <c r="C188" i="46"/>
  <c r="C184" i="46"/>
  <c r="C180" i="46"/>
  <c r="C176" i="46"/>
  <c r="C172" i="46"/>
  <c r="C168" i="46"/>
  <c r="C164" i="46"/>
  <c r="C160" i="46"/>
  <c r="C156" i="46"/>
  <c r="C152" i="46"/>
  <c r="C148" i="46"/>
  <c r="C253" i="46"/>
  <c r="O236" i="46"/>
  <c r="O220" i="46"/>
  <c r="O204" i="46"/>
  <c r="O188" i="46"/>
  <c r="O172" i="46"/>
  <c r="O156" i="46"/>
  <c r="C145" i="46"/>
  <c r="C141" i="46"/>
  <c r="C137" i="46"/>
  <c r="C133" i="46"/>
  <c r="C129" i="46"/>
  <c r="C125" i="46"/>
  <c r="C121" i="46"/>
  <c r="C117" i="46"/>
  <c r="C113" i="46"/>
  <c r="C109" i="46"/>
  <c r="C105" i="46"/>
  <c r="C101" i="46"/>
  <c r="O96" i="46"/>
  <c r="O92" i="46"/>
  <c r="O88" i="46"/>
  <c r="O84" i="46"/>
  <c r="O80" i="46"/>
  <c r="O79" i="46"/>
  <c r="O75" i="46"/>
  <c r="O71" i="46"/>
  <c r="O67" i="46"/>
  <c r="O63" i="46"/>
  <c r="O59" i="46"/>
  <c r="O57" i="46"/>
  <c r="O55" i="46"/>
  <c r="O53" i="46"/>
  <c r="O51" i="46"/>
  <c r="O49" i="46"/>
  <c r="O47" i="46"/>
  <c r="O44" i="46"/>
  <c r="O40" i="46"/>
  <c r="C31" i="46"/>
  <c r="O29" i="46"/>
  <c r="O27" i="46"/>
  <c r="O24" i="46"/>
  <c r="O19" i="46"/>
  <c r="C256" i="46"/>
  <c r="O239" i="46"/>
  <c r="O223" i="46"/>
  <c r="O207" i="46"/>
  <c r="O191" i="46"/>
  <c r="O175" i="46"/>
  <c r="O159" i="46"/>
  <c r="O144" i="46"/>
  <c r="O140" i="46"/>
  <c r="O136" i="46"/>
  <c r="O132" i="46"/>
  <c r="O128" i="46"/>
  <c r="O124" i="46"/>
  <c r="O120" i="46"/>
  <c r="O116" i="46"/>
  <c r="O112" i="46"/>
  <c r="O108" i="46"/>
  <c r="O104" i="46"/>
  <c r="O100" i="46"/>
  <c r="C96" i="46"/>
  <c r="C92" i="46"/>
  <c r="C88" i="46"/>
  <c r="C84" i="46"/>
  <c r="C79" i="46"/>
  <c r="C75" i="46"/>
  <c r="C71" i="46"/>
  <c r="C67" i="46"/>
  <c r="C63" i="46"/>
  <c r="C59" i="46"/>
  <c r="C57" i="46"/>
  <c r="C55" i="46"/>
  <c r="C53" i="46"/>
  <c r="C51" i="46"/>
  <c r="C49" i="46"/>
  <c r="C47" i="46"/>
  <c r="C44" i="46"/>
  <c r="C40" i="46"/>
  <c r="C29" i="46"/>
  <c r="C27" i="46"/>
  <c r="C24" i="46"/>
  <c r="O22" i="46"/>
  <c r="C19" i="46"/>
  <c r="O16" i="46"/>
  <c r="C249" i="46"/>
  <c r="O232" i="46"/>
  <c r="O216" i="46"/>
  <c r="O200" i="46"/>
  <c r="O184" i="46"/>
  <c r="O168" i="46"/>
  <c r="O152" i="46"/>
  <c r="C144" i="46"/>
  <c r="C140" i="46"/>
  <c r="C136" i="46"/>
  <c r="C132" i="46"/>
  <c r="C128" i="46"/>
  <c r="C124" i="46"/>
  <c r="C120" i="46"/>
  <c r="C116" i="46"/>
  <c r="C112" i="46"/>
  <c r="C108" i="46"/>
  <c r="C104" i="46"/>
  <c r="C100" i="46"/>
  <c r="O95" i="46"/>
  <c r="O91" i="46"/>
  <c r="O87" i="46"/>
  <c r="O83" i="46"/>
  <c r="O78" i="46"/>
  <c r="O74" i="46"/>
  <c r="O70" i="46"/>
  <c r="O66" i="46"/>
  <c r="O62" i="46"/>
  <c r="O43" i="46"/>
  <c r="O38" i="46"/>
  <c r="O36" i="46"/>
  <c r="O34" i="46"/>
  <c r="O32" i="46"/>
  <c r="C22" i="46"/>
  <c r="C252" i="46"/>
  <c r="O235" i="46"/>
  <c r="O219" i="46"/>
  <c r="O203" i="46"/>
  <c r="O187" i="46"/>
  <c r="O171" i="46"/>
  <c r="O155" i="46"/>
  <c r="O143" i="46"/>
  <c r="O139" i="46"/>
  <c r="O135" i="46"/>
  <c r="O131" i="46"/>
  <c r="O127" i="46"/>
  <c r="O123" i="46"/>
  <c r="O119" i="46"/>
  <c r="O115" i="46"/>
  <c r="O111" i="46"/>
  <c r="O107" i="46"/>
  <c r="O103" i="46"/>
  <c r="O99" i="46"/>
  <c r="C99" i="46"/>
  <c r="C95" i="46"/>
  <c r="C91" i="46"/>
  <c r="C87" i="46"/>
  <c r="C83" i="46"/>
  <c r="C78" i="46"/>
  <c r="C74" i="46"/>
  <c r="C70" i="46"/>
  <c r="C66" i="46"/>
  <c r="C62" i="46"/>
  <c r="C43" i="46"/>
  <c r="C38" i="46"/>
  <c r="C36" i="46"/>
  <c r="C34" i="46"/>
  <c r="C32" i="46"/>
  <c r="O30" i="46"/>
  <c r="O298" i="46"/>
  <c r="C286" i="46"/>
  <c r="C261" i="46"/>
  <c r="O244" i="46"/>
  <c r="O228" i="46"/>
  <c r="O212" i="46"/>
  <c r="O196" i="46"/>
  <c r="O180" i="46"/>
  <c r="O164" i="46"/>
  <c r="O148" i="46"/>
  <c r="C143" i="46"/>
  <c r="C139" i="46"/>
  <c r="C135" i="46"/>
  <c r="C131" i="46"/>
  <c r="C127" i="46"/>
  <c r="C123" i="46"/>
  <c r="C119" i="46"/>
  <c r="C115" i="46"/>
  <c r="C111" i="46"/>
  <c r="C107" i="46"/>
  <c r="C103" i="46"/>
  <c r="O98" i="46"/>
  <c r="O94" i="46"/>
  <c r="O90" i="46"/>
  <c r="O86" i="46"/>
  <c r="O82" i="46"/>
  <c r="O77" i="46"/>
  <c r="O73" i="46"/>
  <c r="O69" i="46"/>
  <c r="O65" i="46"/>
  <c r="O61" i="46"/>
  <c r="O58" i="46"/>
  <c r="O56" i="46"/>
  <c r="O54" i="46"/>
  <c r="O52" i="46"/>
  <c r="O50" i="46"/>
  <c r="O48" i="46"/>
  <c r="O46" i="46"/>
  <c r="O42" i="46"/>
  <c r="C30" i="46"/>
  <c r="O28" i="46"/>
  <c r="C25" i="46"/>
  <c r="O23" i="46"/>
  <c r="C20" i="46"/>
  <c r="C17" i="46"/>
  <c r="C14" i="46"/>
  <c r="O11" i="46"/>
  <c r="C298" i="46"/>
  <c r="C248" i="46"/>
  <c r="O231" i="46"/>
  <c r="O215" i="46"/>
  <c r="O199" i="46"/>
  <c r="O183" i="46"/>
  <c r="O167" i="46"/>
  <c r="O151" i="46"/>
  <c r="O142" i="46"/>
  <c r="O138" i="46"/>
  <c r="O134" i="46"/>
  <c r="O130" i="46"/>
  <c r="O126" i="46"/>
  <c r="O122" i="46"/>
  <c r="O118" i="46"/>
  <c r="O114" i="46"/>
  <c r="O110" i="46"/>
  <c r="O106" i="46"/>
  <c r="O102" i="46"/>
  <c r="C98" i="46"/>
  <c r="C94" i="46"/>
  <c r="C90" i="46"/>
  <c r="C86" i="46"/>
  <c r="C82" i="46"/>
  <c r="C270" i="46"/>
  <c r="C257" i="46"/>
  <c r="O240" i="46"/>
  <c r="O224" i="46"/>
  <c r="O208" i="46"/>
  <c r="O192" i="46"/>
  <c r="O176" i="46"/>
  <c r="O160" i="46"/>
  <c r="C146" i="46"/>
  <c r="C142" i="46"/>
  <c r="C138" i="46"/>
  <c r="C134" i="46"/>
  <c r="C130" i="46"/>
  <c r="C126" i="46"/>
  <c r="C122" i="46"/>
  <c r="C118" i="46"/>
  <c r="C114" i="46"/>
  <c r="C110" i="46"/>
  <c r="C106" i="46"/>
  <c r="C102" i="46"/>
  <c r="O97" i="46"/>
  <c r="O93" i="46"/>
  <c r="O89" i="46"/>
  <c r="O85" i="46"/>
  <c r="O81" i="46"/>
  <c r="O76" i="46"/>
  <c r="O72" i="46"/>
  <c r="O68" i="46"/>
  <c r="O64" i="46"/>
  <c r="O60" i="46"/>
  <c r="O45" i="46"/>
  <c r="O41" i="46"/>
  <c r="O39" i="46"/>
  <c r="C37" i="46"/>
  <c r="O35" i="46"/>
  <c r="C35" i="46"/>
  <c r="O33" i="46"/>
  <c r="C26" i="46"/>
  <c r="O21" i="46"/>
  <c r="O18" i="46"/>
  <c r="C282" i="46"/>
  <c r="C260" i="46"/>
  <c r="O243" i="46"/>
  <c r="O227" i="46"/>
  <c r="O211" i="46"/>
  <c r="O195" i="46"/>
  <c r="O179" i="46"/>
  <c r="O163" i="46"/>
  <c r="O147" i="46"/>
  <c r="O145" i="46"/>
  <c r="O141" i="46"/>
  <c r="O137" i="46"/>
  <c r="O133" i="46"/>
  <c r="O129" i="46"/>
  <c r="O125" i="46"/>
  <c r="O121" i="46"/>
  <c r="O117" i="46"/>
  <c r="O113" i="46"/>
  <c r="F3" i="46"/>
  <c r="AE3" i="46"/>
  <c r="L4" i="46"/>
  <c r="F5" i="46"/>
  <c r="AE5" i="46"/>
  <c r="L6" i="46"/>
  <c r="H7" i="46"/>
  <c r="E8" i="46"/>
  <c r="O8" i="46"/>
  <c r="H9" i="46"/>
  <c r="AE9" i="46"/>
  <c r="L10" i="46"/>
  <c r="J11" i="46"/>
  <c r="M12" i="46"/>
  <c r="F13" i="46"/>
  <c r="L14" i="46"/>
  <c r="H15" i="46"/>
  <c r="L16" i="46"/>
  <c r="E17" i="46"/>
  <c r="K19" i="46"/>
  <c r="L20" i="46"/>
  <c r="M21" i="46"/>
  <c r="L22" i="46"/>
  <c r="M23" i="46"/>
  <c r="O25" i="46"/>
  <c r="O26" i="46"/>
  <c r="G31" i="46"/>
  <c r="K34" i="46"/>
  <c r="O37" i="46"/>
  <c r="F39" i="46"/>
  <c r="C42" i="46"/>
  <c r="F45" i="46"/>
  <c r="C48" i="46"/>
  <c r="M50" i="46"/>
  <c r="H53" i="46"/>
  <c r="C56" i="46"/>
  <c r="M58" i="46"/>
  <c r="M61" i="46"/>
  <c r="C65" i="46"/>
  <c r="F68" i="46"/>
  <c r="H71" i="46"/>
  <c r="K74" i="46"/>
  <c r="M77" i="46"/>
  <c r="H83" i="46"/>
  <c r="M89" i="46"/>
  <c r="F96" i="46"/>
  <c r="L102" i="46"/>
  <c r="E109" i="46"/>
  <c r="F8" i="46"/>
  <c r="J9" i="46"/>
  <c r="C10" i="46"/>
  <c r="M10" i="46"/>
  <c r="AC10" i="46"/>
  <c r="K11" i="46"/>
  <c r="AE11" i="46"/>
  <c r="O12" i="46"/>
  <c r="H13" i="46"/>
  <c r="AD13" i="46"/>
  <c r="O14" i="46"/>
  <c r="J15" i="46"/>
  <c r="M16" i="46"/>
  <c r="F17" i="46"/>
  <c r="O20" i="46"/>
  <c r="O31" i="46"/>
  <c r="C33" i="46"/>
  <c r="H36" i="46"/>
  <c r="M39" i="46"/>
  <c r="K42" i="46"/>
  <c r="M45" i="46"/>
  <c r="K48" i="46"/>
  <c r="F51" i="46"/>
  <c r="K56" i="46"/>
  <c r="F59" i="46"/>
  <c r="H62" i="46"/>
  <c r="K65" i="46"/>
  <c r="M68" i="46"/>
  <c r="C72" i="46"/>
  <c r="F75" i="46"/>
  <c r="H78" i="46"/>
  <c r="F84" i="46"/>
  <c r="K90" i="46"/>
  <c r="C97" i="46"/>
  <c r="J103" i="46"/>
  <c r="O109" i="46"/>
  <c r="K15" i="46"/>
  <c r="J17" i="46"/>
  <c r="C18" i="46"/>
  <c r="F33" i="46"/>
  <c r="K36" i="46"/>
  <c r="M42" i="46"/>
  <c r="C46" i="46"/>
  <c r="M48" i="46"/>
  <c r="H51" i="46"/>
  <c r="C54" i="46"/>
  <c r="M56" i="46"/>
  <c r="H59" i="46"/>
  <c r="K62" i="46"/>
  <c r="M65" i="46"/>
  <c r="C69" i="46"/>
  <c r="F72" i="46"/>
  <c r="H75" i="46"/>
  <c r="K78" i="46"/>
  <c r="C85" i="46"/>
  <c r="H91" i="46"/>
  <c r="M97" i="46"/>
  <c r="G104" i="46"/>
  <c r="L110" i="46"/>
  <c r="F10" i="46"/>
  <c r="AE10" i="46"/>
  <c r="M11" i="46"/>
  <c r="E12" i="46"/>
  <c r="K13" i="46"/>
  <c r="E14" i="46"/>
  <c r="M15" i="46"/>
  <c r="L17" i="46"/>
  <c r="F18" i="46"/>
  <c r="J30" i="46"/>
  <c r="M33" i="46"/>
  <c r="H38" i="46"/>
  <c r="F40" i="46"/>
  <c r="H43" i="46"/>
  <c r="K46" i="46"/>
  <c r="F49" i="46"/>
  <c r="K54" i="46"/>
  <c r="F57" i="46"/>
  <c r="C60" i="46"/>
  <c r="F63" i="46"/>
  <c r="H66" i="46"/>
  <c r="K69" i="46"/>
  <c r="M72" i="46"/>
  <c r="C76" i="46"/>
  <c r="F79" i="46"/>
  <c r="M85" i="46"/>
  <c r="F92" i="46"/>
  <c r="K98" i="46"/>
  <c r="E105" i="46"/>
  <c r="J111" i="46"/>
  <c r="M81" i="43"/>
  <c r="AC18" i="43"/>
  <c r="AC16" i="43"/>
  <c r="AC8" i="43"/>
  <c r="AC2" i="43"/>
  <c r="AX58" i="51" l="1" a="1"/>
  <c r="AX58" i="51" s="1"/>
  <c r="J46" i="51"/>
  <c r="F51" i="51"/>
  <c r="J3" i="51"/>
  <c r="F22" i="51"/>
  <c r="E44" i="51"/>
  <c r="K12" i="51"/>
  <c r="K39" i="51"/>
  <c r="F19" i="51"/>
  <c r="K41" i="51"/>
  <c r="F11" i="51"/>
  <c r="F45" i="51"/>
  <c r="F5" i="51"/>
  <c r="F13" i="51"/>
  <c r="K26" i="51"/>
  <c r="J15" i="51"/>
  <c r="E16" i="51"/>
  <c r="E4" i="51"/>
  <c r="G4" i="51" s="1"/>
  <c r="J33" i="51"/>
  <c r="J25" i="51"/>
  <c r="F30" i="51"/>
  <c r="E29" i="51"/>
  <c r="F3" i="51"/>
  <c r="K7" i="51"/>
  <c r="F37" i="51"/>
  <c r="G2" i="51"/>
  <c r="AZ4" i="51"/>
  <c r="K2" i="51"/>
  <c r="H2" i="51"/>
  <c r="E2" i="51"/>
  <c r="BD4" i="51"/>
  <c r="BB2" i="51"/>
  <c r="J6" i="51"/>
  <c r="BB3" i="51"/>
  <c r="J42" i="51"/>
  <c r="J38" i="51"/>
  <c r="E7" i="51"/>
  <c r="K43" i="51"/>
  <c r="K16" i="51"/>
  <c r="H4" i="51"/>
  <c r="E12" i="51"/>
  <c r="E10" i="51"/>
  <c r="F62" i="51"/>
  <c r="I47" i="47"/>
  <c r="I93" i="47"/>
  <c r="I86" i="47"/>
  <c r="I141" i="47"/>
  <c r="I160" i="47"/>
  <c r="I59" i="47"/>
  <c r="I67" i="47"/>
  <c r="I84" i="47"/>
  <c r="I92" i="47"/>
  <c r="I81" i="47"/>
  <c r="I89" i="47"/>
  <c r="I97" i="47"/>
  <c r="I50" i="47"/>
  <c r="I58" i="47"/>
  <c r="I82" i="47"/>
  <c r="I90" i="47"/>
  <c r="I98" i="47"/>
  <c r="I121" i="47"/>
  <c r="I129" i="47"/>
  <c r="I137" i="47"/>
  <c r="I145" i="47"/>
  <c r="I168" i="47"/>
  <c r="I107" i="47"/>
  <c r="I115" i="47"/>
  <c r="I123" i="47"/>
  <c r="I131" i="47"/>
  <c r="I184" i="47"/>
  <c r="I192" i="47"/>
  <c r="I200" i="47"/>
  <c r="I208" i="47"/>
  <c r="I201" i="47"/>
  <c r="I225" i="47"/>
  <c r="I182" i="47"/>
  <c r="I190" i="47"/>
  <c r="I198" i="47"/>
  <c r="I206" i="47"/>
  <c r="I214" i="47"/>
  <c r="I232" i="47"/>
  <c r="I166" i="47"/>
  <c r="I174" i="47"/>
  <c r="I247" i="47"/>
  <c r="I244" i="47"/>
  <c r="I254" i="47"/>
  <c r="I253" i="47"/>
  <c r="I261" i="47"/>
  <c r="I16" i="47"/>
  <c r="I7" i="47"/>
  <c r="I25" i="47"/>
  <c r="I150" i="47"/>
  <c r="I96" i="47"/>
  <c r="I85" i="47"/>
  <c r="I94" i="47"/>
  <c r="I117" i="47"/>
  <c r="I149" i="47"/>
  <c r="I70" i="47"/>
  <c r="I15" i="47"/>
  <c r="I20" i="47"/>
  <c r="I36" i="47"/>
  <c r="I44" i="47"/>
  <c r="I91" i="47"/>
  <c r="I32" i="47"/>
  <c r="I22" i="47"/>
  <c r="I55" i="47"/>
  <c r="I19" i="47"/>
  <c r="I175" i="47"/>
  <c r="I100" i="47"/>
  <c r="I169" i="47"/>
  <c r="I108" i="47"/>
  <c r="I116" i="47"/>
  <c r="I124" i="47"/>
  <c r="I132" i="47"/>
  <c r="I140" i="47"/>
  <c r="I148" i="47"/>
  <c r="I158" i="47"/>
  <c r="I155" i="47"/>
  <c r="I185" i="47"/>
  <c r="I193" i="47"/>
  <c r="I258" i="47"/>
  <c r="I248" i="47"/>
  <c r="I255" i="47"/>
  <c r="I235" i="47"/>
  <c r="G4" i="47"/>
  <c r="I4" i="47"/>
  <c r="I195" i="47"/>
  <c r="I203" i="47"/>
  <c r="I211" i="47"/>
  <c r="I222" i="47"/>
  <c r="I230" i="47"/>
  <c r="I219" i="47"/>
  <c r="I227" i="47"/>
  <c r="I236" i="47"/>
  <c r="I237" i="47"/>
  <c r="I18" i="47"/>
  <c r="I43" i="47"/>
  <c r="I51" i="47"/>
  <c r="I74" i="47"/>
  <c r="I105" i="47"/>
  <c r="I41" i="47"/>
  <c r="I171" i="47"/>
  <c r="I29" i="47"/>
  <c r="I104" i="47"/>
  <c r="I60" i="47"/>
  <c r="I68" i="47"/>
  <c r="I76" i="47"/>
  <c r="I61" i="47"/>
  <c r="I69" i="47"/>
  <c r="I77" i="47"/>
  <c r="I102" i="47"/>
  <c r="I99" i="47"/>
  <c r="I179" i="47"/>
  <c r="I176" i="47"/>
  <c r="I143" i="47"/>
  <c r="I180" i="47"/>
  <c r="I213" i="47"/>
  <c r="I242" i="47"/>
  <c r="I239" i="47"/>
  <c r="I262" i="47"/>
  <c r="I251" i="47"/>
  <c r="I11" i="47"/>
  <c r="I13" i="47"/>
  <c r="I63" i="47"/>
  <c r="I54" i="47"/>
  <c r="I48" i="47"/>
  <c r="I133" i="47"/>
  <c r="I172" i="47"/>
  <c r="I111" i="47"/>
  <c r="I119" i="47"/>
  <c r="I127" i="47"/>
  <c r="I188" i="47"/>
  <c r="I197" i="47"/>
  <c r="I186" i="47"/>
  <c r="I202" i="47"/>
  <c r="I162" i="47"/>
  <c r="I170" i="47"/>
  <c r="I263" i="47"/>
  <c r="I249" i="47"/>
  <c r="I265" i="47"/>
  <c r="I14" i="47"/>
  <c r="I10" i="47"/>
  <c r="I30" i="47"/>
  <c r="I40" i="47"/>
  <c r="I28" i="47"/>
  <c r="I66" i="47"/>
  <c r="I153" i="47"/>
  <c r="I112" i="47"/>
  <c r="I120" i="47"/>
  <c r="I128" i="47"/>
  <c r="I136" i="47"/>
  <c r="I144" i="47"/>
  <c r="I154" i="47"/>
  <c r="I220" i="47"/>
  <c r="I151" i="47"/>
  <c r="I159" i="47"/>
  <c r="I181" i="47"/>
  <c r="I189" i="47"/>
  <c r="I228" i="47"/>
  <c r="I238" i="47"/>
  <c r="I264" i="47"/>
  <c r="I231" i="47"/>
  <c r="I24" i="47"/>
  <c r="I125" i="47"/>
  <c r="I103" i="47"/>
  <c r="I135" i="47"/>
  <c r="I205" i="47"/>
  <c r="I194" i="47"/>
  <c r="I210" i="47"/>
  <c r="I252" i="47"/>
  <c r="I257" i="47"/>
  <c r="I42" i="47"/>
  <c r="I157" i="47"/>
  <c r="I21" i="47"/>
  <c r="I87" i="47"/>
  <c r="I49" i="47"/>
  <c r="I78" i="47"/>
  <c r="I113" i="47"/>
  <c r="I53" i="47"/>
  <c r="I12" i="47"/>
  <c r="I57" i="47"/>
  <c r="I109" i="47"/>
  <c r="I56" i="47"/>
  <c r="I165" i="47"/>
  <c r="I106" i="47"/>
  <c r="I114" i="47"/>
  <c r="I122" i="47"/>
  <c r="I130" i="47"/>
  <c r="I138" i="47"/>
  <c r="I146" i="47"/>
  <c r="I163" i="47"/>
  <c r="I177" i="47"/>
  <c r="I221" i="47"/>
  <c r="I246" i="47"/>
  <c r="I259" i="47"/>
  <c r="I183" i="47"/>
  <c r="I191" i="47"/>
  <c r="I199" i="47"/>
  <c r="I207" i="47"/>
  <c r="I218" i="47"/>
  <c r="I226" i="47"/>
  <c r="I234" i="47"/>
  <c r="I215" i="47"/>
  <c r="I223" i="47"/>
  <c r="I266" i="47"/>
  <c r="I241" i="47"/>
  <c r="I6" i="47"/>
  <c r="I39" i="47"/>
  <c r="I8" i="47"/>
  <c r="I23" i="47"/>
  <c r="I31" i="47"/>
  <c r="I26" i="47"/>
  <c r="I37" i="47"/>
  <c r="I45" i="47"/>
  <c r="I5" i="47"/>
  <c r="I33" i="47"/>
  <c r="I64" i="47"/>
  <c r="I72" i="47"/>
  <c r="I65" i="47"/>
  <c r="I73" i="47"/>
  <c r="I240" i="47"/>
  <c r="I164" i="47"/>
  <c r="I229" i="47"/>
  <c r="I139" i="47"/>
  <c r="I147" i="47"/>
  <c r="I167" i="47"/>
  <c r="I209" i="47"/>
  <c r="I216" i="47"/>
  <c r="I243" i="47"/>
  <c r="AX56" i="51" a="1"/>
  <c r="AX56" i="51" s="1"/>
  <c r="AT17" i="51" a="1"/>
  <c r="AT17" i="51" s="1"/>
  <c r="AX13" i="51" a="1"/>
  <c r="AX13" i="51" s="1"/>
  <c r="AT59" i="51" a="1"/>
  <c r="AT59" i="51" s="1"/>
  <c r="AX53" i="51" a="1"/>
  <c r="AX53" i="51" s="1"/>
  <c r="AT35" i="51" a="1"/>
  <c r="AT35" i="51" s="1"/>
  <c r="AX46" i="51" a="1"/>
  <c r="AX46" i="51" s="1"/>
  <c r="AT46" i="51" a="1"/>
  <c r="AT46" i="51" s="1"/>
  <c r="AT29" i="51" a="1"/>
  <c r="AT29" i="51" s="1"/>
  <c r="AX55" i="51" a="1"/>
  <c r="AX55" i="51" s="1"/>
  <c r="AT39" i="51" a="1"/>
  <c r="AT39" i="51" s="1"/>
  <c r="O2" i="51"/>
  <c r="P1" i="51"/>
  <c r="AG2" i="51"/>
  <c r="AM2" i="51" s="1"/>
  <c r="C2" i="51"/>
  <c r="AF2" i="51"/>
  <c r="AX38" i="51" a="1"/>
  <c r="AX38" i="51" s="1"/>
  <c r="AT42" i="51" a="1"/>
  <c r="AT42" i="51" s="1"/>
  <c r="AX16" i="51" a="1"/>
  <c r="AX16" i="51" s="1"/>
  <c r="AT16" i="51" a="1"/>
  <c r="AT16" i="51" s="1"/>
  <c r="AX54" i="51" a="1"/>
  <c r="AX54" i="51" s="1"/>
  <c r="AT27" i="51" a="1"/>
  <c r="AT27" i="51" s="1"/>
  <c r="AX7" i="51" a="1"/>
  <c r="AX7" i="51" s="1"/>
  <c r="AX33" i="51" a="1"/>
  <c r="AX33" i="51" s="1"/>
  <c r="AX22" i="51" a="1"/>
  <c r="AX22" i="51" s="1"/>
  <c r="AX49" i="51" a="1"/>
  <c r="AX49" i="51" s="1"/>
  <c r="AX30" i="51" a="1"/>
  <c r="AX30" i="51" s="1"/>
  <c r="AX44" i="51" a="1"/>
  <c r="AX44" i="51" s="1"/>
  <c r="AX47" i="51" a="1"/>
  <c r="AX47" i="51" s="1"/>
  <c r="AT24" i="51" a="1"/>
  <c r="AT24" i="51" s="1"/>
  <c r="AT60" i="51" a="1"/>
  <c r="AT60" i="51" s="1"/>
  <c r="AX10" i="51" a="1"/>
  <c r="AX10" i="51" s="1"/>
  <c r="AT26" i="51" a="1"/>
  <c r="AT26" i="51" s="1"/>
  <c r="R2" i="51" a="1"/>
  <c r="R2" i="51" s="1"/>
  <c r="AT41" i="51" a="1"/>
  <c r="AT41" i="51" s="1"/>
  <c r="AX41" i="51" a="1"/>
  <c r="AX41" i="51" s="1"/>
  <c r="U2" i="51" a="1"/>
  <c r="U2" i="51" s="1"/>
  <c r="U3" i="51" s="1" a="1"/>
  <c r="U3" i="51" s="1"/>
  <c r="AT23" i="51" a="1"/>
  <c r="AT23" i="51" s="1"/>
  <c r="AT31" i="51" a="1"/>
  <c r="AT31" i="51" s="1"/>
  <c r="AT32" i="51" a="1"/>
  <c r="AT32" i="51" s="1"/>
  <c r="AT28" i="51" a="1"/>
  <c r="AT28" i="51" s="1"/>
  <c r="AT40" i="51" a="1"/>
  <c r="AT40" i="51" s="1"/>
  <c r="AX40" i="51" a="1"/>
  <c r="AX40" i="51" s="1"/>
  <c r="AX36" i="51" a="1"/>
  <c r="AX36" i="51" s="1"/>
  <c r="AT36" i="51" a="1"/>
  <c r="AT36" i="51" s="1"/>
  <c r="AL2" i="51"/>
  <c r="AI2" i="51"/>
  <c r="AK2" i="51" s="1"/>
  <c r="AH2" i="51"/>
  <c r="AM65" i="50"/>
  <c r="AM703" i="50"/>
  <c r="AM305" i="50"/>
  <c r="AM733" i="50"/>
  <c r="AM505" i="50"/>
  <c r="AM766" i="50"/>
  <c r="AM609" i="50"/>
  <c r="AM728" i="50"/>
  <c r="AM489" i="50"/>
  <c r="AM762" i="50"/>
  <c r="AM644" i="50"/>
  <c r="AM97" i="50"/>
  <c r="AM707" i="50"/>
  <c r="AM361" i="50"/>
  <c r="AM740" i="50"/>
  <c r="AM608" i="50"/>
  <c r="AM416" i="50"/>
  <c r="AM288" i="50"/>
  <c r="AM160" i="50"/>
  <c r="AM647" i="50"/>
  <c r="AM519" i="50"/>
  <c r="AM391" i="50"/>
  <c r="AM263" i="50"/>
  <c r="AM135" i="50"/>
  <c r="AM7" i="50"/>
  <c r="AM558" i="50"/>
  <c r="AM494" i="50"/>
  <c r="AM366" i="50"/>
  <c r="AM238" i="50"/>
  <c r="AM174" i="50"/>
  <c r="AM46" i="50"/>
  <c r="AM597" i="50"/>
  <c r="AM469" i="50"/>
  <c r="AM341" i="50"/>
  <c r="AM213" i="50"/>
  <c r="AM85" i="50"/>
  <c r="AM396" i="50"/>
  <c r="AM268" i="50"/>
  <c r="AM204" i="50"/>
  <c r="AM76" i="50"/>
  <c r="AM627" i="50"/>
  <c r="AM499" i="50"/>
  <c r="AM371" i="50"/>
  <c r="AM243" i="50"/>
  <c r="AM115" i="50"/>
  <c r="AM674" i="50"/>
  <c r="AM546" i="50"/>
  <c r="AM418" i="50"/>
  <c r="AM290" i="50"/>
  <c r="AM162" i="50"/>
  <c r="AM34" i="50"/>
  <c r="AM129" i="50"/>
  <c r="AM540" i="50"/>
  <c r="AM711" i="50"/>
  <c r="AM775" i="50"/>
  <c r="AM369" i="50"/>
  <c r="AM660" i="50"/>
  <c r="AM741" i="50"/>
  <c r="AM121" i="50"/>
  <c r="AM537" i="50"/>
  <c r="AM710" i="50"/>
  <c r="AM774" i="50"/>
  <c r="AM329" i="50"/>
  <c r="AM641" i="50"/>
  <c r="AM736" i="50"/>
  <c r="AM89" i="50"/>
  <c r="AM521" i="50"/>
  <c r="AM706" i="50"/>
  <c r="AM778" i="50"/>
  <c r="AM401" i="50"/>
  <c r="AM676" i="50"/>
  <c r="AM745" i="50"/>
  <c r="AM161" i="50"/>
  <c r="AM556" i="50"/>
  <c r="AM715" i="50"/>
  <c r="AM779" i="50"/>
  <c r="AM425" i="50"/>
  <c r="AM684" i="50"/>
  <c r="AM748" i="50"/>
  <c r="AM664" i="50"/>
  <c r="AM600" i="50"/>
  <c r="AM536" i="50"/>
  <c r="AM472" i="50"/>
  <c r="AM408" i="50"/>
  <c r="AM344" i="50"/>
  <c r="AM280" i="50"/>
  <c r="AM216" i="50"/>
  <c r="AM152" i="50"/>
  <c r="AM88" i="50"/>
  <c r="AM24" i="50"/>
  <c r="AM639" i="50"/>
  <c r="AM575" i="50"/>
  <c r="AM511" i="50"/>
  <c r="AM447" i="50"/>
  <c r="AT39" i="50" s="1" a="1"/>
  <c r="AT39" i="50" s="1"/>
  <c r="AM383" i="50"/>
  <c r="AM319" i="50"/>
  <c r="AM255" i="50"/>
  <c r="AM191" i="50"/>
  <c r="AM127" i="50"/>
  <c r="AM63" i="50"/>
  <c r="AM678" i="50"/>
  <c r="AM614" i="50"/>
  <c r="AM550" i="50"/>
  <c r="AM486" i="50"/>
  <c r="AM422" i="50"/>
  <c r="AM358" i="50"/>
  <c r="AM294" i="50"/>
  <c r="AM230" i="50"/>
  <c r="AM166" i="50"/>
  <c r="AM102" i="50"/>
  <c r="AM38" i="50"/>
  <c r="AM653" i="50"/>
  <c r="AM589" i="50"/>
  <c r="AM525" i="50"/>
  <c r="AM461" i="50"/>
  <c r="AM397" i="50"/>
  <c r="AM333" i="50"/>
  <c r="AM269" i="50"/>
  <c r="AM205" i="50"/>
  <c r="AM141" i="50"/>
  <c r="AM77" i="50"/>
  <c r="AM13" i="50"/>
  <c r="AM388" i="50"/>
  <c r="AM324" i="50"/>
  <c r="AM260" i="50"/>
  <c r="AM196" i="50"/>
  <c r="AM132" i="50"/>
  <c r="AM68" i="50"/>
  <c r="AM4" i="50"/>
  <c r="AM619" i="50"/>
  <c r="AM555" i="50"/>
  <c r="AM491" i="50"/>
  <c r="AM427" i="50"/>
  <c r="AM363" i="50"/>
  <c r="AM299" i="50"/>
  <c r="AM235" i="50"/>
  <c r="AM171" i="50"/>
  <c r="AM107" i="50"/>
  <c r="AM43" i="50"/>
  <c r="AM666" i="50"/>
  <c r="AM602" i="50"/>
  <c r="AM538" i="50"/>
  <c r="AM474" i="50"/>
  <c r="AM410" i="50"/>
  <c r="AM346" i="50"/>
  <c r="AM282" i="50"/>
  <c r="AM218" i="50"/>
  <c r="AM154" i="50"/>
  <c r="AM90" i="50"/>
  <c r="AM26" i="50"/>
  <c r="AM508" i="50"/>
  <c r="AM767" i="50"/>
  <c r="AM628" i="50"/>
  <c r="AM57" i="50"/>
  <c r="AM702" i="50"/>
  <c r="AM265" i="50"/>
  <c r="AT26" i="50" s="1" a="1"/>
  <c r="AT26" i="50" s="1"/>
  <c r="AM25" i="50"/>
  <c r="AM698" i="50"/>
  <c r="AM337" i="50"/>
  <c r="AM737" i="50"/>
  <c r="AM524" i="50"/>
  <c r="AM771" i="50"/>
  <c r="AM657" i="50"/>
  <c r="AM672" i="50"/>
  <c r="AM544" i="50"/>
  <c r="AM480" i="50"/>
  <c r="AT42" i="50" s="1" a="1"/>
  <c r="AT42" i="50" s="1"/>
  <c r="AM352" i="50"/>
  <c r="AM224" i="50"/>
  <c r="AM96" i="50"/>
  <c r="AM32" i="50"/>
  <c r="AM583" i="50"/>
  <c r="AM455" i="50"/>
  <c r="AM327" i="50"/>
  <c r="AM199" i="50"/>
  <c r="AM71" i="50"/>
  <c r="AM622" i="50"/>
  <c r="AM430" i="50"/>
  <c r="AM302" i="50"/>
  <c r="AM110" i="50"/>
  <c r="AM661" i="50"/>
  <c r="AM533" i="50"/>
  <c r="AM405" i="50"/>
  <c r="AM277" i="50"/>
  <c r="AM149" i="50"/>
  <c r="AM21" i="50"/>
  <c r="AM332" i="50"/>
  <c r="AM140" i="50"/>
  <c r="AM12" i="50"/>
  <c r="AM563" i="50"/>
  <c r="AM435" i="50"/>
  <c r="AM307" i="50"/>
  <c r="AT29" i="50" s="1" a="1"/>
  <c r="AT29" i="50" s="1"/>
  <c r="AM179" i="50"/>
  <c r="AM51" i="50"/>
  <c r="AM610" i="50"/>
  <c r="AM482" i="50"/>
  <c r="AM354" i="50"/>
  <c r="AM226" i="50"/>
  <c r="AM98" i="50"/>
  <c r="AM193" i="50"/>
  <c r="AM572" i="50"/>
  <c r="AM719" i="50"/>
  <c r="AM783" i="50"/>
  <c r="AM433" i="50"/>
  <c r="AM685" i="50"/>
  <c r="AM749" i="50"/>
  <c r="AM185" i="50"/>
  <c r="AM569" i="50"/>
  <c r="AM718" i="50"/>
  <c r="AM782" i="50"/>
  <c r="AM393" i="50"/>
  <c r="AM673" i="50"/>
  <c r="AM744" i="50"/>
  <c r="AM153" i="50"/>
  <c r="AM553" i="50"/>
  <c r="AM714" i="50"/>
  <c r="AM786" i="50"/>
  <c r="AM452" i="50"/>
  <c r="AM689" i="50"/>
  <c r="AM753" i="50"/>
  <c r="AM225" i="50"/>
  <c r="AM588" i="50"/>
  <c r="AM723" i="50"/>
  <c r="AM787" i="50"/>
  <c r="AM465" i="50"/>
  <c r="AT40" i="50" s="1" a="1"/>
  <c r="AT40" i="50" s="1"/>
  <c r="AM692" i="50"/>
  <c r="AM756" i="50"/>
  <c r="AM656" i="50"/>
  <c r="AM592" i="50"/>
  <c r="AM528" i="50"/>
  <c r="AM464" i="50"/>
  <c r="AM400" i="50"/>
  <c r="AM336" i="50"/>
  <c r="AM272" i="50"/>
  <c r="AM208" i="50"/>
  <c r="AM144" i="50"/>
  <c r="AM80" i="50"/>
  <c r="AM16" i="50"/>
  <c r="AM631" i="50"/>
  <c r="AM567" i="50"/>
  <c r="AM503" i="50"/>
  <c r="AM439" i="50"/>
  <c r="AM375" i="50"/>
  <c r="AM311" i="50"/>
  <c r="AM247" i="50"/>
  <c r="AM183" i="50"/>
  <c r="AM119" i="50"/>
  <c r="AM55" i="50"/>
  <c r="AM670" i="50"/>
  <c r="AM606" i="50"/>
  <c r="AM542" i="50"/>
  <c r="AT46" i="50" s="1" a="1"/>
  <c r="AT46" i="50" s="1"/>
  <c r="AM478" i="50"/>
  <c r="AM414" i="50"/>
  <c r="AM350" i="50"/>
  <c r="AM286" i="50"/>
  <c r="AM222" i="50"/>
  <c r="AM158" i="50"/>
  <c r="AM94" i="50"/>
  <c r="AM30" i="50"/>
  <c r="AM645" i="50"/>
  <c r="AM581" i="50"/>
  <c r="AM517" i="50"/>
  <c r="AM453" i="50"/>
  <c r="AM389" i="50"/>
  <c r="AM325" i="50"/>
  <c r="AM261" i="50"/>
  <c r="AM197" i="50"/>
  <c r="AM133" i="50"/>
  <c r="AM69" i="50"/>
  <c r="AM5" i="50"/>
  <c r="AM380" i="50"/>
  <c r="AM316" i="50"/>
  <c r="AM252" i="50"/>
  <c r="AM188" i="50"/>
  <c r="AM124" i="50"/>
  <c r="AM60" i="50"/>
  <c r="AM675" i="50"/>
  <c r="AM611" i="50"/>
  <c r="AM547" i="50"/>
  <c r="AM483" i="50"/>
  <c r="AM419" i="50"/>
  <c r="AM355" i="50"/>
  <c r="AM291" i="50"/>
  <c r="AM227" i="50"/>
  <c r="AM163" i="50"/>
  <c r="AM99" i="50"/>
  <c r="AM35" i="50"/>
  <c r="AM658" i="50"/>
  <c r="AM594" i="50"/>
  <c r="AM530" i="50"/>
  <c r="AM466" i="50"/>
  <c r="AM402" i="50"/>
  <c r="AM338" i="50"/>
  <c r="AM274" i="50"/>
  <c r="AM210" i="50"/>
  <c r="AM146" i="50"/>
  <c r="AM82" i="50"/>
  <c r="AM18" i="50"/>
  <c r="AM257" i="50"/>
  <c r="AM693" i="50"/>
  <c r="AM449" i="50"/>
  <c r="AM17" i="50"/>
  <c r="AM620" i="50"/>
  <c r="AM764" i="50"/>
  <c r="AT59" i="50" s="1" a="1"/>
  <c r="AT59" i="50" s="1"/>
  <c r="AM392" i="50"/>
  <c r="AM72" i="50"/>
  <c r="AM495" i="50"/>
  <c r="AM175" i="50"/>
  <c r="AM598" i="50"/>
  <c r="AM214" i="50"/>
  <c r="AM637" i="50"/>
  <c r="AM317" i="50"/>
  <c r="AM61" i="50"/>
  <c r="AM180" i="50"/>
  <c r="AM475" i="50"/>
  <c r="AM91" i="50"/>
  <c r="AM522" i="50"/>
  <c r="AM138" i="50"/>
  <c r="AM321" i="50"/>
  <c r="AM636" i="50"/>
  <c r="AM735" i="50"/>
  <c r="AM49" i="50"/>
  <c r="AM500" i="50"/>
  <c r="AM701" i="50"/>
  <c r="AM765" i="50"/>
  <c r="AM313" i="50"/>
  <c r="AM633" i="50"/>
  <c r="AM734" i="50"/>
  <c r="AM9" i="50"/>
  <c r="AM481" i="50"/>
  <c r="AM696" i="50"/>
  <c r="AM760" i="50"/>
  <c r="AM281" i="50"/>
  <c r="AM617" i="50"/>
  <c r="AM730" i="50"/>
  <c r="AM81" i="50"/>
  <c r="AM516" i="50"/>
  <c r="AM705" i="50"/>
  <c r="AM769" i="50"/>
  <c r="AM353" i="50"/>
  <c r="AM652" i="50"/>
  <c r="AM739" i="50"/>
  <c r="AM105" i="50"/>
  <c r="AM529" i="50"/>
  <c r="AM708" i="50"/>
  <c r="AM772" i="50"/>
  <c r="AM640" i="50"/>
  <c r="AM576" i="50"/>
  <c r="AM512" i="50"/>
  <c r="AM448" i="50"/>
  <c r="AM384" i="50"/>
  <c r="AM320" i="50"/>
  <c r="AM256" i="50"/>
  <c r="AM192" i="50"/>
  <c r="AM128" i="50"/>
  <c r="AM64" i="50"/>
  <c r="AM679" i="50"/>
  <c r="AM615" i="50"/>
  <c r="AM551" i="50"/>
  <c r="AM487" i="50"/>
  <c r="AM423" i="50"/>
  <c r="AM359" i="50"/>
  <c r="AM295" i="50"/>
  <c r="AM231" i="50"/>
  <c r="AM167" i="50"/>
  <c r="AM103" i="50"/>
  <c r="AM39" i="50"/>
  <c r="AM654" i="50"/>
  <c r="AM590" i="50"/>
  <c r="AM526" i="50"/>
  <c r="AM462" i="50"/>
  <c r="AM398" i="50"/>
  <c r="AM334" i="50"/>
  <c r="AT31" i="50" s="1" a="1"/>
  <c r="AT31" i="50" s="1"/>
  <c r="AM270" i="50"/>
  <c r="AM206" i="50"/>
  <c r="AM142" i="50"/>
  <c r="AM78" i="50"/>
  <c r="AM14" i="50"/>
  <c r="AM629" i="50"/>
  <c r="AM565" i="50"/>
  <c r="AM501" i="50"/>
  <c r="AM437" i="50"/>
  <c r="AM373" i="50"/>
  <c r="AM309" i="50"/>
  <c r="AM245" i="50"/>
  <c r="AM181" i="50"/>
  <c r="AM117" i="50"/>
  <c r="AM53" i="50"/>
  <c r="AM428" i="50"/>
  <c r="AM364" i="50"/>
  <c r="AM300" i="50"/>
  <c r="AM236" i="50"/>
  <c r="AM172" i="50"/>
  <c r="AM108" i="50"/>
  <c r="AM44" i="50"/>
  <c r="AM659" i="50"/>
  <c r="AM595" i="50"/>
  <c r="AM531" i="50"/>
  <c r="AM467" i="50"/>
  <c r="AM403" i="50"/>
  <c r="AM339" i="50"/>
  <c r="AM275" i="50"/>
  <c r="AM211" i="50"/>
  <c r="AM147" i="50"/>
  <c r="AM83" i="50"/>
  <c r="AM19" i="50"/>
  <c r="AM642" i="50"/>
  <c r="AM578" i="50"/>
  <c r="AM514" i="50"/>
  <c r="AM450" i="50"/>
  <c r="AM386" i="50"/>
  <c r="AM322" i="50"/>
  <c r="AM258" i="50"/>
  <c r="AM194" i="50"/>
  <c r="AM130" i="50"/>
  <c r="AM66" i="50"/>
  <c r="AM770" i="50"/>
  <c r="AT60" i="50" s="1" a="1"/>
  <c r="AT60" i="50" s="1"/>
  <c r="AM757" i="50"/>
  <c r="AM726" i="50"/>
  <c r="AM688" i="50"/>
  <c r="AM585" i="50"/>
  <c r="AM697" i="50"/>
  <c r="AM731" i="50"/>
  <c r="AM700" i="50"/>
  <c r="AM584" i="50"/>
  <c r="AM456" i="50"/>
  <c r="AM264" i="50"/>
  <c r="AM623" i="50"/>
  <c r="AM367" i="50"/>
  <c r="AM111" i="50"/>
  <c r="AM662" i="50"/>
  <c r="AM406" i="50"/>
  <c r="AM22" i="50"/>
  <c r="AM445" i="50"/>
  <c r="AM189" i="50"/>
  <c r="AM436" i="50"/>
  <c r="AM244" i="50"/>
  <c r="AM52" i="50"/>
  <c r="AM539" i="50"/>
  <c r="AM347" i="50"/>
  <c r="AM219" i="50"/>
  <c r="AM650" i="50"/>
  <c r="AM394" i="50"/>
  <c r="AM266" i="50"/>
  <c r="AM74" i="50"/>
  <c r="AM385" i="50"/>
  <c r="AM668" i="50"/>
  <c r="AM743" i="50"/>
  <c r="AM113" i="50"/>
  <c r="AM532" i="50"/>
  <c r="AM709" i="50"/>
  <c r="AM773" i="50"/>
  <c r="AM377" i="50"/>
  <c r="AM665" i="50"/>
  <c r="AM742" i="50"/>
  <c r="AM73" i="50"/>
  <c r="AM513" i="50"/>
  <c r="AM704" i="50"/>
  <c r="AM768" i="50"/>
  <c r="AM345" i="50"/>
  <c r="AM649" i="50"/>
  <c r="AM738" i="50"/>
  <c r="AM145" i="50"/>
  <c r="AM548" i="50"/>
  <c r="AM713" i="50"/>
  <c r="AM777" i="50"/>
  <c r="AM417" i="50"/>
  <c r="AM683" i="50"/>
  <c r="AM747" i="50"/>
  <c r="AM169" i="50"/>
  <c r="AM561" i="50"/>
  <c r="AM716" i="50"/>
  <c r="AM780" i="50"/>
  <c r="AM632" i="50"/>
  <c r="AM568" i="50"/>
  <c r="AM504" i="50"/>
  <c r="AM440" i="50"/>
  <c r="AM376" i="50"/>
  <c r="AM312" i="50"/>
  <c r="AM248" i="50"/>
  <c r="AM184" i="50"/>
  <c r="AM120" i="50"/>
  <c r="AM56" i="50"/>
  <c r="AM671" i="50"/>
  <c r="AM607" i="50"/>
  <c r="AM543" i="50"/>
  <c r="AM479" i="50"/>
  <c r="AM415" i="50"/>
  <c r="AM351" i="50"/>
  <c r="AM287" i="50"/>
  <c r="AM223" i="50"/>
  <c r="AM159" i="50"/>
  <c r="AM95" i="50"/>
  <c r="AM31" i="50"/>
  <c r="AM646" i="50"/>
  <c r="AM582" i="50"/>
  <c r="AM518" i="50"/>
  <c r="AM454" i="50"/>
  <c r="AM390" i="50"/>
  <c r="AM326" i="50"/>
  <c r="AM262" i="50"/>
  <c r="AM198" i="50"/>
  <c r="AM134" i="50"/>
  <c r="AM70" i="50"/>
  <c r="AM6" i="50"/>
  <c r="AM621" i="50"/>
  <c r="AM557" i="50"/>
  <c r="AM493" i="50"/>
  <c r="AM429" i="50"/>
  <c r="AM365" i="50"/>
  <c r="AM301" i="50"/>
  <c r="AM237" i="50"/>
  <c r="AM173" i="50"/>
  <c r="AT17" i="50" s="1" a="1"/>
  <c r="AT17" i="50" s="1"/>
  <c r="AM109" i="50"/>
  <c r="AM45" i="50"/>
  <c r="AM420" i="50"/>
  <c r="AM356" i="50"/>
  <c r="AM292" i="50"/>
  <c r="AM228" i="50"/>
  <c r="AM164" i="50"/>
  <c r="AM100" i="50"/>
  <c r="AM36" i="50"/>
  <c r="AM651" i="50"/>
  <c r="AM587" i="50"/>
  <c r="AM523" i="50"/>
  <c r="AM459" i="50"/>
  <c r="AM395" i="50"/>
  <c r="AM331" i="50"/>
  <c r="AM267" i="50"/>
  <c r="AM203" i="50"/>
  <c r="AM139" i="50"/>
  <c r="AM75" i="50"/>
  <c r="AM11" i="50"/>
  <c r="AM634" i="50"/>
  <c r="AM570" i="50"/>
  <c r="AM506" i="50"/>
  <c r="AM442" i="50"/>
  <c r="AM378" i="50"/>
  <c r="AM314" i="50"/>
  <c r="AM250" i="50"/>
  <c r="AM186" i="50"/>
  <c r="AM122" i="50"/>
  <c r="AM58" i="50"/>
  <c r="AM604" i="50"/>
  <c r="AM468" i="50"/>
  <c r="AM249" i="50"/>
  <c r="AM790" i="50"/>
  <c r="AM752" i="50"/>
  <c r="AM722" i="50"/>
  <c r="AM484" i="50"/>
  <c r="AM289" i="50"/>
  <c r="AM41" i="50"/>
  <c r="AM648" i="50"/>
  <c r="AM328" i="50"/>
  <c r="AM200" i="50"/>
  <c r="AM8" i="50"/>
  <c r="AM431" i="50"/>
  <c r="AM303" i="50"/>
  <c r="AM47" i="50"/>
  <c r="AM534" i="50"/>
  <c r="AM342" i="50"/>
  <c r="AM150" i="50"/>
  <c r="AM573" i="50"/>
  <c r="AM381" i="50"/>
  <c r="AT35" i="50" s="1" a="1"/>
  <c r="AT35" i="50" s="1"/>
  <c r="AM125" i="50"/>
  <c r="AM308" i="50"/>
  <c r="AM116" i="50"/>
  <c r="AM603" i="50"/>
  <c r="AM411" i="50"/>
  <c r="AT36" i="50" s="1" a="1"/>
  <c r="AT36" i="50" s="1"/>
  <c r="AM155" i="50"/>
  <c r="AT16" i="50" s="1" a="1"/>
  <c r="AT16" i="50" s="1"/>
  <c r="AM586" i="50"/>
  <c r="AM330" i="50"/>
  <c r="AM10" i="50"/>
  <c r="AM444" i="50"/>
  <c r="AM687" i="50"/>
  <c r="AM751" i="50"/>
  <c r="AM177" i="50"/>
  <c r="AM564" i="50"/>
  <c r="AM717" i="50"/>
  <c r="AM781" i="50"/>
  <c r="AM441" i="50"/>
  <c r="AM686" i="50"/>
  <c r="AM750" i="50"/>
  <c r="AM137" i="50"/>
  <c r="AM545" i="50"/>
  <c r="AM712" i="50"/>
  <c r="AM776" i="50"/>
  <c r="AM409" i="50"/>
  <c r="AM681" i="50"/>
  <c r="AM746" i="50"/>
  <c r="AM209" i="50"/>
  <c r="AM580" i="50"/>
  <c r="AM721" i="50"/>
  <c r="AM785" i="50"/>
  <c r="AM460" i="50"/>
  <c r="AM691" i="50"/>
  <c r="AM755" i="50"/>
  <c r="AM233" i="50"/>
  <c r="AT24" i="50" s="1" a="1"/>
  <c r="AT24" i="50" s="1"/>
  <c r="AM593" i="50"/>
  <c r="AM724" i="50"/>
  <c r="AM788" i="50"/>
  <c r="AM624" i="50"/>
  <c r="AM560" i="50"/>
  <c r="AM496" i="50"/>
  <c r="AM432" i="50"/>
  <c r="AM368" i="50"/>
  <c r="AM304" i="50"/>
  <c r="AM240" i="50"/>
  <c r="AM176" i="50"/>
  <c r="AM112" i="50"/>
  <c r="AM48" i="50"/>
  <c r="AM663" i="50"/>
  <c r="AM599" i="50"/>
  <c r="AM535" i="50"/>
  <c r="AM471" i="50"/>
  <c r="AM407" i="50"/>
  <c r="AM343" i="50"/>
  <c r="AM279" i="50"/>
  <c r="AM215" i="50"/>
  <c r="AM151" i="50"/>
  <c r="AM87" i="50"/>
  <c r="AM23" i="50"/>
  <c r="AM638" i="50"/>
  <c r="AM574" i="50"/>
  <c r="AM510" i="50"/>
  <c r="AM446" i="50"/>
  <c r="AM382" i="50"/>
  <c r="AM318" i="50"/>
  <c r="AM254" i="50"/>
  <c r="AM190" i="50"/>
  <c r="AM126" i="50"/>
  <c r="AM62" i="50"/>
  <c r="AM677" i="50"/>
  <c r="AM613" i="50"/>
  <c r="AM549" i="50"/>
  <c r="AM485" i="50"/>
  <c r="AM421" i="50"/>
  <c r="AM357" i="50"/>
  <c r="AM293" i="50"/>
  <c r="AT28" i="50" s="1" a="1"/>
  <c r="AT28" i="50" s="1"/>
  <c r="AM229" i="50"/>
  <c r="AT23" i="50" s="1" a="1"/>
  <c r="AT23" i="50" s="1"/>
  <c r="AM165" i="50"/>
  <c r="AM101" i="50"/>
  <c r="AM37" i="50"/>
  <c r="AM412" i="50"/>
  <c r="AM348" i="50"/>
  <c r="AT32" i="50" s="1" a="1"/>
  <c r="AT32" i="50" s="1"/>
  <c r="AM284" i="50"/>
  <c r="AM220" i="50"/>
  <c r="AM156" i="50"/>
  <c r="AM92" i="50"/>
  <c r="AM28" i="50"/>
  <c r="AM643" i="50"/>
  <c r="AM579" i="50"/>
  <c r="AM515" i="50"/>
  <c r="AM451" i="50"/>
  <c r="AM387" i="50"/>
  <c r="AM323" i="50"/>
  <c r="AM259" i="50"/>
  <c r="AM195" i="50"/>
  <c r="AM131" i="50"/>
  <c r="AM67" i="50"/>
  <c r="AM3" i="50"/>
  <c r="AM626" i="50"/>
  <c r="AM562" i="50"/>
  <c r="AM498" i="50"/>
  <c r="AM434" i="50"/>
  <c r="AM370" i="50"/>
  <c r="AM306" i="50"/>
  <c r="AM242" i="50"/>
  <c r="AM178" i="50"/>
  <c r="AM114" i="50"/>
  <c r="AM50" i="50"/>
  <c r="AM727" i="50"/>
  <c r="AM601" i="50"/>
  <c r="AM217" i="50"/>
  <c r="AM761" i="50"/>
  <c r="AM497" i="50"/>
  <c r="AM520" i="50"/>
  <c r="AM136" i="50"/>
  <c r="AM559" i="50"/>
  <c r="AM239" i="50"/>
  <c r="AM470" i="50"/>
  <c r="AT41" i="50" s="1" a="1"/>
  <c r="AT41" i="50" s="1"/>
  <c r="AM278" i="50"/>
  <c r="AM86" i="50"/>
  <c r="AM509" i="50"/>
  <c r="AM253" i="50"/>
  <c r="AM372" i="50"/>
  <c r="AM667" i="50"/>
  <c r="AM283" i="50"/>
  <c r="AM27" i="50"/>
  <c r="AM458" i="50"/>
  <c r="AM202" i="50"/>
  <c r="AM476" i="50"/>
  <c r="AM695" i="50"/>
  <c r="AM759" i="50"/>
  <c r="AM241" i="50"/>
  <c r="AM596" i="50"/>
  <c r="AM725" i="50"/>
  <c r="AM789" i="50"/>
  <c r="AM473" i="50"/>
  <c r="AM694" i="50"/>
  <c r="AM758" i="50"/>
  <c r="AM201" i="50"/>
  <c r="AM577" i="50"/>
  <c r="AM720" i="50"/>
  <c r="AM784" i="50"/>
  <c r="AM457" i="50"/>
  <c r="AM690" i="50"/>
  <c r="AM754" i="50"/>
  <c r="AM273" i="50"/>
  <c r="AT27" i="50" s="1" a="1"/>
  <c r="AT27" i="50" s="1"/>
  <c r="AM612" i="50"/>
  <c r="AM729" i="50"/>
  <c r="AM33" i="50"/>
  <c r="AM492" i="50"/>
  <c r="AM699" i="50"/>
  <c r="AM763" i="50"/>
  <c r="AM297" i="50"/>
  <c r="AM625" i="50"/>
  <c r="AM732" i="50"/>
  <c r="AM680" i="50"/>
  <c r="AM616" i="50"/>
  <c r="AM552" i="50"/>
  <c r="AM488" i="50"/>
  <c r="AM424" i="50"/>
  <c r="AM360" i="50"/>
  <c r="AM296" i="50"/>
  <c r="AM232" i="50"/>
  <c r="AM168" i="50"/>
  <c r="AM104" i="50"/>
  <c r="AM40" i="50"/>
  <c r="AM655" i="50"/>
  <c r="AM591" i="50"/>
  <c r="AM527" i="50"/>
  <c r="AM463" i="50"/>
  <c r="AM399" i="50"/>
  <c r="AM335" i="50"/>
  <c r="AM271" i="50"/>
  <c r="AM207" i="50"/>
  <c r="AM143" i="50"/>
  <c r="AM79" i="50"/>
  <c r="AM15" i="50"/>
  <c r="AM630" i="50"/>
  <c r="AM566" i="50"/>
  <c r="AM502" i="50"/>
  <c r="AM438" i="50"/>
  <c r="AM374" i="50"/>
  <c r="AM310" i="50"/>
  <c r="AM246" i="50"/>
  <c r="AM182" i="50"/>
  <c r="AM118" i="50"/>
  <c r="AM54" i="50"/>
  <c r="AM669" i="50"/>
  <c r="AM605" i="50"/>
  <c r="AM541" i="50"/>
  <c r="AM477" i="50"/>
  <c r="AM413" i="50"/>
  <c r="AM349" i="50"/>
  <c r="AM285" i="50"/>
  <c r="AM221" i="50"/>
  <c r="AM157" i="50"/>
  <c r="AM93" i="50"/>
  <c r="AM29" i="50"/>
  <c r="AM404" i="50"/>
  <c r="AM340" i="50"/>
  <c r="AM276" i="50"/>
  <c r="AM212" i="50"/>
  <c r="AM148" i="50"/>
  <c r="AM84" i="50"/>
  <c r="AM20" i="50"/>
  <c r="AM635" i="50"/>
  <c r="AM571" i="50"/>
  <c r="AM507" i="50"/>
  <c r="AM443" i="50"/>
  <c r="AM379" i="50"/>
  <c r="AM315" i="50"/>
  <c r="AM251" i="50"/>
  <c r="AM187" i="50"/>
  <c r="AM123" i="50"/>
  <c r="AM59" i="50"/>
  <c r="AM682" i="50"/>
  <c r="AM618" i="50"/>
  <c r="AM554" i="50"/>
  <c r="AM490" i="50"/>
  <c r="AM426" i="50"/>
  <c r="AM362" i="50"/>
  <c r="AM298" i="50"/>
  <c r="AM234" i="50"/>
  <c r="AM170" i="50"/>
  <c r="AM106" i="50"/>
  <c r="AT11" i="50" s="1" a="1"/>
  <c r="AT11" i="50" s="1"/>
  <c r="AM42" i="50"/>
  <c r="AH2" i="50"/>
  <c r="AI2" i="50"/>
  <c r="AK2" i="50" s="1"/>
  <c r="AG2" i="50"/>
  <c r="AH790" i="50"/>
  <c r="P1" i="50"/>
  <c r="AF2" i="50"/>
  <c r="F334" i="50"/>
  <c r="E67" i="50"/>
  <c r="K171" i="50"/>
  <c r="F35" i="50"/>
  <c r="J50" i="50"/>
  <c r="F132" i="50"/>
  <c r="K135" i="50"/>
  <c r="E776" i="50"/>
  <c r="J539" i="50"/>
  <c r="J42" i="50"/>
  <c r="E752" i="50"/>
  <c r="F82" i="50"/>
  <c r="F108" i="50"/>
  <c r="K122" i="50"/>
  <c r="F243" i="50"/>
  <c r="J274" i="50"/>
  <c r="J272" i="50"/>
  <c r="F232" i="50"/>
  <c r="F75" i="50"/>
  <c r="K140" i="50"/>
  <c r="F123" i="50"/>
  <c r="K78" i="50"/>
  <c r="F88" i="50"/>
  <c r="E7" i="50"/>
  <c r="J129" i="50"/>
  <c r="J97" i="50"/>
  <c r="J199" i="50"/>
  <c r="E57" i="50"/>
  <c r="J98" i="50"/>
  <c r="J189" i="50"/>
  <c r="E133" i="50"/>
  <c r="J91" i="50"/>
  <c r="E150" i="50"/>
  <c r="K159" i="50"/>
  <c r="K188" i="50"/>
  <c r="J299" i="50"/>
  <c r="F484" i="50"/>
  <c r="K769" i="50"/>
  <c r="F635" i="50"/>
  <c r="E49" i="50"/>
  <c r="K59" i="50"/>
  <c r="F73" i="50"/>
  <c r="J117" i="50"/>
  <c r="E70" i="50"/>
  <c r="J85" i="50"/>
  <c r="K164" i="50"/>
  <c r="E64" i="50"/>
  <c r="F279" i="50"/>
  <c r="J176" i="50"/>
  <c r="K204" i="50"/>
  <c r="F295" i="50"/>
  <c r="J287" i="50"/>
  <c r="J17" i="50"/>
  <c r="E640" i="50"/>
  <c r="F23" i="50"/>
  <c r="E197" i="50"/>
  <c r="F166" i="50"/>
  <c r="F100" i="50"/>
  <c r="J245" i="50"/>
  <c r="E80" i="50"/>
  <c r="F267" i="50"/>
  <c r="F250" i="50"/>
  <c r="J556" i="50"/>
  <c r="F216" i="50"/>
  <c r="F63" i="50"/>
  <c r="K29" i="50"/>
  <c r="E75" i="50"/>
  <c r="J90" i="50"/>
  <c r="F140" i="50"/>
  <c r="F271" i="50"/>
  <c r="E56" i="50"/>
  <c r="J45" i="50"/>
  <c r="F208" i="50"/>
  <c r="F79" i="50"/>
  <c r="K7" i="50"/>
  <c r="K92" i="50"/>
  <c r="K133" i="50"/>
  <c r="J65" i="50"/>
  <c r="K130" i="50"/>
  <c r="J155" i="50"/>
  <c r="E210" i="50"/>
  <c r="E171" i="50"/>
  <c r="J234" i="50"/>
  <c r="J29" i="50"/>
  <c r="E23" i="50"/>
  <c r="K22" i="50"/>
  <c r="K44" i="50"/>
  <c r="K31" i="50"/>
  <c r="J690" i="50"/>
  <c r="F683" i="50"/>
  <c r="F366" i="50"/>
  <c r="E548" i="50"/>
  <c r="J608" i="50"/>
  <c r="E606" i="50"/>
  <c r="K610" i="50"/>
  <c r="E505" i="50"/>
  <c r="J698" i="50"/>
  <c r="J668" i="50"/>
  <c r="K700" i="50"/>
  <c r="K615" i="50"/>
  <c r="E726" i="50"/>
  <c r="E758" i="50"/>
  <c r="F790" i="50"/>
  <c r="J496" i="50"/>
  <c r="J640" i="50"/>
  <c r="K656" i="50"/>
  <c r="F729" i="50"/>
  <c r="F761" i="50"/>
  <c r="K589" i="50"/>
  <c r="J721" i="50"/>
  <c r="J753" i="50"/>
  <c r="K740" i="50"/>
  <c r="E682" i="50"/>
  <c r="E687" i="50"/>
  <c r="E19" i="50"/>
  <c r="J166" i="50"/>
  <c r="J23" i="50"/>
  <c r="E11" i="50"/>
  <c r="E48" i="50"/>
  <c r="J25" i="50"/>
  <c r="J32" i="50"/>
  <c r="K49" i="50"/>
  <c r="K62" i="50"/>
  <c r="F80" i="50"/>
  <c r="F176" i="50"/>
  <c r="K25" i="50"/>
  <c r="F58" i="50"/>
  <c r="K214" i="50"/>
  <c r="K64" i="50"/>
  <c r="F95" i="50"/>
  <c r="J300" i="50"/>
  <c r="J268" i="50"/>
  <c r="K235" i="50"/>
  <c r="K271" i="50"/>
  <c r="J239" i="50"/>
  <c r="J275" i="50"/>
  <c r="F244" i="50"/>
  <c r="K294" i="50"/>
  <c r="K266" i="50"/>
  <c r="F248" i="50"/>
  <c r="J298" i="50"/>
  <c r="J270" i="50"/>
  <c r="E252" i="50"/>
  <c r="K241" i="50"/>
  <c r="J281" i="50"/>
  <c r="E263" i="50"/>
  <c r="F302" i="50"/>
  <c r="F270" i="50"/>
  <c r="E238" i="50"/>
  <c r="E228" i="50"/>
  <c r="E220" i="50"/>
  <c r="E212" i="50"/>
  <c r="E204" i="50"/>
  <c r="E196" i="50"/>
  <c r="E188" i="50"/>
  <c r="F179" i="50"/>
  <c r="F171" i="50"/>
  <c r="F163" i="50"/>
  <c r="F155" i="50"/>
  <c r="F231" i="50"/>
  <c r="F199" i="50"/>
  <c r="E167" i="50"/>
  <c r="E227" i="50"/>
  <c r="K232" i="50"/>
  <c r="K200" i="50"/>
  <c r="J168" i="50"/>
  <c r="E235" i="50"/>
  <c r="K179" i="50"/>
  <c r="K285" i="50"/>
  <c r="F233" i="50"/>
  <c r="F225" i="50"/>
  <c r="F217" i="50"/>
  <c r="F209" i="50"/>
  <c r="K199" i="50"/>
  <c r="K127" i="50"/>
  <c r="J465" i="50"/>
  <c r="E465" i="50"/>
  <c r="E622" i="50"/>
  <c r="F555" i="50"/>
  <c r="E518" i="50"/>
  <c r="J706" i="50"/>
  <c r="K674" i="50"/>
  <c r="K706" i="50"/>
  <c r="K623" i="50"/>
  <c r="K661" i="50"/>
  <c r="E728" i="50"/>
  <c r="E760" i="50"/>
  <c r="F731" i="50"/>
  <c r="F763" i="50"/>
  <c r="K597" i="50"/>
  <c r="E657" i="50"/>
  <c r="J727" i="50"/>
  <c r="J759" i="50"/>
  <c r="J765" i="50"/>
  <c r="F636" i="50"/>
  <c r="K785" i="50"/>
  <c r="K170" i="50"/>
  <c r="J227" i="50"/>
  <c r="E42" i="50"/>
  <c r="K26" i="50"/>
  <c r="E142" i="50"/>
  <c r="F34" i="50"/>
  <c r="J75" i="50"/>
  <c r="J88" i="50"/>
  <c r="E168" i="50"/>
  <c r="K222" i="50"/>
  <c r="K12" i="50"/>
  <c r="F39" i="50"/>
  <c r="K45" i="50"/>
  <c r="E54" i="50"/>
  <c r="F66" i="50"/>
  <c r="E189" i="50"/>
  <c r="J288" i="50"/>
  <c r="J256" i="50"/>
  <c r="K291" i="50"/>
  <c r="K259" i="50"/>
  <c r="J295" i="50"/>
  <c r="J263" i="50"/>
  <c r="K302" i="50"/>
  <c r="K274" i="50"/>
  <c r="F256" i="50"/>
  <c r="J238" i="50"/>
  <c r="J278" i="50"/>
  <c r="E260" i="50"/>
  <c r="J359" i="50"/>
  <c r="E545" i="50"/>
  <c r="F441" i="50"/>
  <c r="F611" i="50"/>
  <c r="K676" i="50"/>
  <c r="K708" i="50"/>
  <c r="E646" i="50"/>
  <c r="K663" i="50"/>
  <c r="E734" i="50"/>
  <c r="E766" i="50"/>
  <c r="E511" i="50"/>
  <c r="K626" i="50"/>
  <c r="F737" i="50"/>
  <c r="F769" i="50"/>
  <c r="K621" i="50"/>
  <c r="F663" i="50"/>
  <c r="J729" i="50"/>
  <c r="J761" i="50"/>
  <c r="J713" i="50"/>
  <c r="F62" i="50"/>
  <c r="J7" i="50"/>
  <c r="K35" i="50"/>
  <c r="K50" i="50"/>
  <c r="K94" i="50"/>
  <c r="J107" i="50"/>
  <c r="E27" i="50"/>
  <c r="F42" i="50"/>
  <c r="K99" i="50"/>
  <c r="J112" i="50"/>
  <c r="F146" i="50"/>
  <c r="F188" i="50"/>
  <c r="K13" i="50"/>
  <c r="F27" i="50"/>
  <c r="E77" i="50"/>
  <c r="E90" i="50"/>
  <c r="F106" i="50"/>
  <c r="K120" i="50"/>
  <c r="F172" i="50"/>
  <c r="F55" i="50"/>
  <c r="E116" i="50"/>
  <c r="J276" i="50"/>
  <c r="K243" i="50"/>
  <c r="K279" i="50"/>
  <c r="K247" i="50"/>
  <c r="J283" i="50"/>
  <c r="J251" i="50"/>
  <c r="K242" i="50"/>
  <c r="K282" i="50"/>
  <c r="F264" i="50"/>
  <c r="J246" i="50"/>
  <c r="J286" i="50"/>
  <c r="E268" i="50"/>
  <c r="J250" i="50"/>
  <c r="J297" i="50"/>
  <c r="E279" i="50"/>
  <c r="J261" i="50"/>
  <c r="F242" i="50"/>
  <c r="K378" i="50"/>
  <c r="F556" i="50"/>
  <c r="F449" i="50"/>
  <c r="J634" i="50"/>
  <c r="J413" i="50"/>
  <c r="K682" i="50"/>
  <c r="K669" i="50"/>
  <c r="E736" i="50"/>
  <c r="E768" i="50"/>
  <c r="F739" i="50"/>
  <c r="F771" i="50"/>
  <c r="J645" i="50"/>
  <c r="F665" i="50"/>
  <c r="J735" i="50"/>
  <c r="F703" i="50"/>
  <c r="K628" i="50"/>
  <c r="J782" i="50"/>
  <c r="F708" i="50"/>
  <c r="F609" i="50"/>
  <c r="J126" i="50"/>
  <c r="J13" i="50"/>
  <c r="F29" i="50"/>
  <c r="K51" i="50"/>
  <c r="F67" i="50"/>
  <c r="F96" i="50"/>
  <c r="E109" i="50"/>
  <c r="F11" i="50"/>
  <c r="K20" i="50"/>
  <c r="E114" i="50"/>
  <c r="E130" i="50"/>
  <c r="J148" i="50"/>
  <c r="E205" i="50"/>
  <c r="E9" i="50"/>
  <c r="E21" i="50"/>
  <c r="E43" i="50"/>
  <c r="F122" i="50"/>
  <c r="F142" i="50"/>
  <c r="K277" i="50"/>
  <c r="K17" i="50"/>
  <c r="J33" i="50"/>
  <c r="J130" i="50"/>
  <c r="E156" i="50"/>
  <c r="J296" i="50"/>
  <c r="J264" i="50"/>
  <c r="K299" i="50"/>
  <c r="K267" i="50"/>
  <c r="J235" i="50"/>
  <c r="J271" i="50"/>
  <c r="K290" i="50"/>
  <c r="F272" i="50"/>
  <c r="K254" i="50"/>
  <c r="J294" i="50"/>
  <c r="E276" i="50"/>
  <c r="J258" i="50"/>
  <c r="K237" i="50"/>
  <c r="E287" i="50"/>
  <c r="J269" i="50"/>
  <c r="F298" i="50"/>
  <c r="F266" i="50"/>
  <c r="F227" i="50"/>
  <c r="F195" i="50"/>
  <c r="E163" i="50"/>
  <c r="E223" i="50"/>
  <c r="K228" i="50"/>
  <c r="K196" i="50"/>
  <c r="J164" i="50"/>
  <c r="J156" i="50"/>
  <c r="J232" i="50"/>
  <c r="J224" i="50"/>
  <c r="J216" i="50"/>
  <c r="J208" i="50"/>
  <c r="J200" i="50"/>
  <c r="J192" i="50"/>
  <c r="J184" i="50"/>
  <c r="K175" i="50"/>
  <c r="K195" i="50"/>
  <c r="K297" i="50"/>
  <c r="J207" i="50"/>
  <c r="J183" i="50"/>
  <c r="K123" i="50"/>
  <c r="E338" i="50"/>
  <c r="E333" i="50"/>
  <c r="J514" i="50"/>
  <c r="F577" i="50"/>
  <c r="E576" i="50"/>
  <c r="E491" i="50"/>
  <c r="K684" i="50"/>
  <c r="J472" i="50"/>
  <c r="K671" i="50"/>
  <c r="E742" i="50"/>
  <c r="E774" i="50"/>
  <c r="E630" i="50"/>
  <c r="E713" i="50"/>
  <c r="F745" i="50"/>
  <c r="E627" i="50"/>
  <c r="F671" i="50"/>
  <c r="J737" i="50"/>
  <c r="K8" i="50"/>
  <c r="K23" i="50"/>
  <c r="E38" i="50"/>
  <c r="J44" i="50"/>
  <c r="E187" i="50"/>
  <c r="K36" i="50"/>
  <c r="K150" i="50"/>
  <c r="E221" i="50"/>
  <c r="H3" i="50"/>
  <c r="E15" i="50"/>
  <c r="F30" i="50"/>
  <c r="J67" i="50"/>
  <c r="J144" i="50"/>
  <c r="K41" i="50"/>
  <c r="K85" i="50"/>
  <c r="E134" i="50"/>
  <c r="E160" i="50"/>
  <c r="J284" i="50"/>
  <c r="J252" i="50"/>
  <c r="K287" i="50"/>
  <c r="K255" i="50"/>
  <c r="J291" i="50"/>
  <c r="J259" i="50"/>
  <c r="K298" i="50"/>
  <c r="F280" i="50"/>
  <c r="K262" i="50"/>
  <c r="J302" i="50"/>
  <c r="E284" i="50"/>
  <c r="J266" i="50"/>
  <c r="E295" i="50"/>
  <c r="J277" i="50"/>
  <c r="J249" i="50"/>
  <c r="F286" i="50"/>
  <c r="F254" i="50"/>
  <c r="K289" i="50"/>
  <c r="E232" i="50"/>
  <c r="E224" i="50"/>
  <c r="E216" i="50"/>
  <c r="E208" i="50"/>
  <c r="E200" i="50"/>
  <c r="E192" i="50"/>
  <c r="E184" i="50"/>
  <c r="F175" i="50"/>
  <c r="F167" i="50"/>
  <c r="F159" i="50"/>
  <c r="F151" i="50"/>
  <c r="F215" i="50"/>
  <c r="F183" i="50"/>
  <c r="E211" i="50"/>
  <c r="F255" i="50"/>
  <c r="K216" i="50"/>
  <c r="K184" i="50"/>
  <c r="K273" i="50"/>
  <c r="K163" i="50"/>
  <c r="K253" i="50"/>
  <c r="F229" i="50"/>
  <c r="F221" i="50"/>
  <c r="F213" i="50"/>
  <c r="F205" i="50"/>
  <c r="K183" i="50"/>
  <c r="K143" i="50"/>
  <c r="J448" i="50"/>
  <c r="K507" i="50"/>
  <c r="F453" i="50"/>
  <c r="J474" i="50"/>
  <c r="E782" i="50"/>
  <c r="F721" i="50"/>
  <c r="J484" i="50"/>
  <c r="J743" i="50"/>
  <c r="E562" i="50"/>
  <c r="F45" i="50"/>
  <c r="J51" i="50"/>
  <c r="E148" i="50"/>
  <c r="F57" i="50"/>
  <c r="F114" i="50"/>
  <c r="F138" i="50"/>
  <c r="K283" i="50"/>
  <c r="J243" i="50"/>
  <c r="F288" i="50"/>
  <c r="K250" i="50"/>
  <c r="J282" i="50"/>
  <c r="J273" i="50"/>
  <c r="F294" i="50"/>
  <c r="F282" i="50"/>
  <c r="F258" i="50"/>
  <c r="E246" i="50"/>
  <c r="J210" i="50"/>
  <c r="K177" i="50"/>
  <c r="K269" i="50"/>
  <c r="F191" i="50"/>
  <c r="E179" i="50"/>
  <c r="E155" i="50"/>
  <c r="E243" i="50"/>
  <c r="E162" i="50"/>
  <c r="J241" i="50"/>
  <c r="E226" i="50"/>
  <c r="E198" i="50"/>
  <c r="K167" i="50"/>
  <c r="K155" i="50"/>
  <c r="K227" i="50"/>
  <c r="K191" i="50"/>
  <c r="J179" i="50"/>
  <c r="F192" i="50"/>
  <c r="K160" i="50"/>
  <c r="J99" i="50"/>
  <c r="J78" i="50"/>
  <c r="J70" i="50"/>
  <c r="J62" i="50"/>
  <c r="J171" i="50"/>
  <c r="K265" i="50"/>
  <c r="K178" i="50"/>
  <c r="F160" i="50"/>
  <c r="E55" i="50"/>
  <c r="J231" i="50"/>
  <c r="J197" i="50"/>
  <c r="F178" i="50"/>
  <c r="F139" i="50"/>
  <c r="K121" i="50"/>
  <c r="J93" i="50"/>
  <c r="J76" i="50"/>
  <c r="J68" i="50"/>
  <c r="J60" i="50"/>
  <c r="K218" i="50"/>
  <c r="J125" i="50"/>
  <c r="E107" i="50"/>
  <c r="K88" i="50"/>
  <c r="K79" i="50"/>
  <c r="K71" i="50"/>
  <c r="K63" i="50"/>
  <c r="J8" i="50"/>
  <c r="E8" i="50"/>
  <c r="BB3" i="50"/>
  <c r="F8" i="50"/>
  <c r="E20" i="50"/>
  <c r="E26" i="50"/>
  <c r="J38" i="50"/>
  <c r="K98" i="50"/>
  <c r="J111" i="50"/>
  <c r="J138" i="50"/>
  <c r="K466" i="50"/>
  <c r="K525" i="50"/>
  <c r="J488" i="50"/>
  <c r="E784" i="50"/>
  <c r="F723" i="50"/>
  <c r="J745" i="50"/>
  <c r="J118" i="50"/>
  <c r="J131" i="50"/>
  <c r="J211" i="50"/>
  <c r="F38" i="50"/>
  <c r="F46" i="50"/>
  <c r="E5" i="50"/>
  <c r="E39" i="50"/>
  <c r="J96" i="50"/>
  <c r="K144" i="50"/>
  <c r="K295" i="50"/>
  <c r="J255" i="50"/>
  <c r="E292" i="50"/>
  <c r="J254" i="50"/>
  <c r="J285" i="50"/>
  <c r="F238" i="50"/>
  <c r="J230" i="50"/>
  <c r="J198" i="50"/>
  <c r="K165" i="50"/>
  <c r="F263" i="50"/>
  <c r="F203" i="50"/>
  <c r="J152" i="50"/>
  <c r="E234" i="50"/>
  <c r="E206" i="50"/>
  <c r="J188" i="50"/>
  <c r="F247" i="50"/>
  <c r="K215" i="50"/>
  <c r="E217" i="50"/>
  <c r="K119" i="50"/>
  <c r="J87" i="50"/>
  <c r="F196" i="50"/>
  <c r="J147" i="50"/>
  <c r="J139" i="50"/>
  <c r="K176" i="50"/>
  <c r="F144" i="50"/>
  <c r="F136" i="50"/>
  <c r="F128" i="50"/>
  <c r="F120" i="50"/>
  <c r="F112" i="50"/>
  <c r="F104" i="50"/>
  <c r="E96" i="50"/>
  <c r="E88" i="50"/>
  <c r="E79" i="50"/>
  <c r="E71" i="50"/>
  <c r="E63" i="50"/>
  <c r="J54" i="50"/>
  <c r="E176" i="50"/>
  <c r="F147" i="50"/>
  <c r="K129" i="50"/>
  <c r="K101" i="50"/>
  <c r="E83" i="50"/>
  <c r="E153" i="50"/>
  <c r="J133" i="50"/>
  <c r="E115" i="50"/>
  <c r="K96" i="50"/>
  <c r="F10" i="50"/>
  <c r="F9" i="50"/>
  <c r="L4" i="50"/>
  <c r="E14" i="50"/>
  <c r="E52" i="50"/>
  <c r="K61" i="50"/>
  <c r="E113" i="50"/>
  <c r="K527" i="50"/>
  <c r="E590" i="50"/>
  <c r="K576" i="50"/>
  <c r="K591" i="50"/>
  <c r="E718" i="50"/>
  <c r="F747" i="50"/>
  <c r="J751" i="50"/>
  <c r="E698" i="50"/>
  <c r="K654" i="50"/>
  <c r="J47" i="50"/>
  <c r="J115" i="50"/>
  <c r="J154" i="50"/>
  <c r="E30" i="50"/>
  <c r="K32" i="50"/>
  <c r="E82" i="50"/>
  <c r="K194" i="50"/>
  <c r="F43" i="50"/>
  <c r="J122" i="50"/>
  <c r="J280" i="50"/>
  <c r="K239" i="50"/>
  <c r="J267" i="50"/>
  <c r="K286" i="50"/>
  <c r="E271" i="50"/>
  <c r="J218" i="50"/>
  <c r="J186" i="50"/>
  <c r="K153" i="50"/>
  <c r="K220" i="50"/>
  <c r="K208" i="50"/>
  <c r="J172" i="50"/>
  <c r="J160" i="50"/>
  <c r="E214" i="50"/>
  <c r="J196" i="50"/>
  <c r="K203" i="50"/>
  <c r="K131" i="50"/>
  <c r="K107" i="50"/>
  <c r="E76" i="50"/>
  <c r="E68" i="50"/>
  <c r="E60" i="50"/>
  <c r="F220" i="50"/>
  <c r="J163" i="50"/>
  <c r="E229" i="50"/>
  <c r="F200" i="50"/>
  <c r="E53" i="50"/>
  <c r="E225" i="50"/>
  <c r="E193" i="50"/>
  <c r="F174" i="50"/>
  <c r="F158" i="50"/>
  <c r="K137" i="50"/>
  <c r="K109" i="50"/>
  <c r="E91" i="50"/>
  <c r="E74" i="50"/>
  <c r="E66" i="50"/>
  <c r="F212" i="50"/>
  <c r="K186" i="50"/>
  <c r="E169" i="50"/>
  <c r="J141" i="50"/>
  <c r="E123" i="50"/>
  <c r="J105" i="50"/>
  <c r="F77" i="50"/>
  <c r="F69" i="50"/>
  <c r="F61" i="50"/>
  <c r="G3" i="50"/>
  <c r="J3" i="50"/>
  <c r="J10" i="50"/>
  <c r="K33" i="50"/>
  <c r="J386" i="50"/>
  <c r="F422" i="50"/>
  <c r="F455" i="50"/>
  <c r="K559" i="50"/>
  <c r="J642" i="50"/>
  <c r="J660" i="50"/>
  <c r="E720" i="50"/>
  <c r="F638" i="50"/>
  <c r="F753" i="50"/>
  <c r="K724" i="50"/>
  <c r="E101" i="50"/>
  <c r="J104" i="50"/>
  <c r="J120" i="50"/>
  <c r="K148" i="50"/>
  <c r="E35" i="50"/>
  <c r="E108" i="50"/>
  <c r="E124" i="50"/>
  <c r="J292" i="50"/>
  <c r="K251" i="50"/>
  <c r="J279" i="50"/>
  <c r="F296" i="50"/>
  <c r="K258" i="50"/>
  <c r="J290" i="50"/>
  <c r="J293" i="50"/>
  <c r="J257" i="50"/>
  <c r="E247" i="50"/>
  <c r="F290" i="50"/>
  <c r="F278" i="50"/>
  <c r="E242" i="50"/>
  <c r="K257" i="50"/>
  <c r="J206" i="50"/>
  <c r="K173" i="50"/>
  <c r="F223" i="50"/>
  <c r="F211" i="50"/>
  <c r="F187" i="50"/>
  <c r="E175" i="50"/>
  <c r="E219" i="50"/>
  <c r="E207" i="50"/>
  <c r="F299" i="50"/>
  <c r="E222" i="50"/>
  <c r="J204" i="50"/>
  <c r="E186" i="50"/>
  <c r="K151" i="50"/>
  <c r="K223" i="50"/>
  <c r="K187" i="50"/>
  <c r="J175" i="50"/>
  <c r="K152" i="50"/>
  <c r="J95" i="50"/>
  <c r="J185" i="50"/>
  <c r="E145" i="50"/>
  <c r="E137" i="50"/>
  <c r="F152" i="50"/>
  <c r="K142" i="50"/>
  <c r="K134" i="50"/>
  <c r="K126" i="50"/>
  <c r="K118" i="50"/>
  <c r="K110" i="50"/>
  <c r="K102" i="50"/>
  <c r="J94" i="50"/>
  <c r="J86" i="50"/>
  <c r="J77" i="50"/>
  <c r="J69" i="50"/>
  <c r="J61" i="50"/>
  <c r="J52" i="50"/>
  <c r="E191" i="50"/>
  <c r="K172" i="50"/>
  <c r="K156" i="50"/>
  <c r="K145" i="50"/>
  <c r="K117" i="50"/>
  <c r="E99" i="50"/>
  <c r="J81" i="50"/>
  <c r="J149" i="50"/>
  <c r="E131" i="50"/>
  <c r="J113" i="50"/>
  <c r="K84" i="50"/>
  <c r="H4" i="50"/>
  <c r="BA3" i="50"/>
  <c r="K5" i="50"/>
  <c r="AZ10" i="50"/>
  <c r="E47" i="50"/>
  <c r="F54" i="50"/>
  <c r="K77" i="50"/>
  <c r="K90" i="50"/>
  <c r="J103" i="50"/>
  <c r="E129" i="50"/>
  <c r="E425" i="50"/>
  <c r="J656" i="50"/>
  <c r="K594" i="50"/>
  <c r="J674" i="50"/>
  <c r="K690" i="50"/>
  <c r="E744" i="50"/>
  <c r="F755" i="50"/>
  <c r="K638" i="50"/>
  <c r="F692" i="50"/>
  <c r="J40" i="50"/>
  <c r="K91" i="50"/>
  <c r="E106" i="50"/>
  <c r="E69" i="50"/>
  <c r="K72" i="50"/>
  <c r="F224" i="50"/>
  <c r="K263" i="50"/>
  <c r="K238" i="50"/>
  <c r="K270" i="50"/>
  <c r="E300" i="50"/>
  <c r="J262" i="50"/>
  <c r="F235" i="50"/>
  <c r="F246" i="50"/>
  <c r="J226" i="50"/>
  <c r="J194" i="50"/>
  <c r="K161" i="50"/>
  <c r="K301" i="50"/>
  <c r="J237" i="50"/>
  <c r="E231" i="50"/>
  <c r="K192" i="50"/>
  <c r="J180" i="50"/>
  <c r="E158" i="50"/>
  <c r="E230" i="50"/>
  <c r="J212" i="50"/>
  <c r="E194" i="50"/>
  <c r="K211" i="50"/>
  <c r="E151" i="50"/>
  <c r="K139" i="50"/>
  <c r="K115" i="50"/>
  <c r="J83" i="50"/>
  <c r="J74" i="50"/>
  <c r="J66" i="50"/>
  <c r="J219" i="50"/>
  <c r="J191" i="50"/>
  <c r="F168" i="50"/>
  <c r="E51" i="50"/>
  <c r="J215" i="50"/>
  <c r="K125" i="50"/>
  <c r="F107" i="50"/>
  <c r="J89" i="50"/>
  <c r="K80" i="50"/>
  <c r="J72" i="50"/>
  <c r="J64" i="50"/>
  <c r="J201" i="50"/>
  <c r="E201" i="50"/>
  <c r="J136" i="50"/>
  <c r="E121" i="50"/>
  <c r="E105" i="50"/>
  <c r="K58" i="50"/>
  <c r="J48" i="50"/>
  <c r="E13" i="50"/>
  <c r="G5" i="50"/>
  <c r="J109" i="50"/>
  <c r="J121" i="50"/>
  <c r="J145" i="50"/>
  <c r="E161" i="50"/>
  <c r="K113" i="50"/>
  <c r="K149" i="50"/>
  <c r="J58" i="50"/>
  <c r="K202" i="50"/>
  <c r="J223" i="50"/>
  <c r="E202" i="50"/>
  <c r="E159" i="50"/>
  <c r="J182" i="50"/>
  <c r="J222" i="50"/>
  <c r="J289" i="50"/>
  <c r="K246" i="50"/>
  <c r="J260" i="50"/>
  <c r="F773" i="50"/>
  <c r="J719" i="50"/>
  <c r="E542" i="50"/>
  <c r="E750" i="50"/>
  <c r="J682" i="50"/>
  <c r="J195" i="50"/>
  <c r="F156" i="50"/>
  <c r="F134" i="50"/>
  <c r="J119" i="50"/>
  <c r="F71" i="50"/>
  <c r="J57" i="50"/>
  <c r="K19" i="50"/>
  <c r="F65" i="50"/>
  <c r="K75" i="50"/>
  <c r="F98" i="50"/>
  <c r="E62" i="50"/>
  <c r="J150" i="50"/>
  <c r="E59" i="50"/>
  <c r="J82" i="50"/>
  <c r="E92" i="50"/>
  <c r="K114" i="50"/>
  <c r="F124" i="50"/>
  <c r="K146" i="50"/>
  <c r="K166" i="50"/>
  <c r="J135" i="50"/>
  <c r="E173" i="50"/>
  <c r="K111" i="50"/>
  <c r="K231" i="50"/>
  <c r="E190" i="50"/>
  <c r="J228" i="50"/>
  <c r="F275" i="50"/>
  <c r="F219" i="50"/>
  <c r="K169" i="50"/>
  <c r="J242" i="50"/>
  <c r="J247" i="50"/>
  <c r="J248" i="50"/>
  <c r="F93" i="50"/>
  <c r="K729" i="50"/>
  <c r="F715" i="50"/>
  <c r="K567" i="50"/>
  <c r="E152" i="50"/>
  <c r="F84" i="50"/>
  <c r="K69" i="50"/>
  <c r="J46" i="50"/>
  <c r="E40" i="50"/>
  <c r="K3" i="50"/>
  <c r="J137" i="50"/>
  <c r="E147" i="50"/>
  <c r="F228" i="50"/>
  <c r="F115" i="50"/>
  <c r="F180" i="50"/>
  <c r="E72" i="50"/>
  <c r="E233" i="50"/>
  <c r="K219" i="50"/>
  <c r="E218" i="50"/>
  <c r="E166" i="50"/>
  <c r="F207" i="50"/>
  <c r="K157" i="50"/>
  <c r="F236" i="50"/>
  <c r="E136" i="50"/>
  <c r="K128" i="50"/>
  <c r="J567" i="50"/>
  <c r="K698" i="50"/>
  <c r="J538" i="50"/>
  <c r="E482" i="50"/>
  <c r="K484" i="50"/>
  <c r="F184" i="50"/>
  <c r="K82" i="50"/>
  <c r="F31" i="50"/>
  <c r="J11" i="50"/>
  <c r="F15" i="50"/>
  <c r="K4" i="50"/>
  <c r="F4" i="50"/>
  <c r="K67" i="50"/>
  <c r="F90" i="50"/>
  <c r="J101" i="50"/>
  <c r="E78" i="50"/>
  <c r="K105" i="50"/>
  <c r="K141" i="50"/>
  <c r="K182" i="50"/>
  <c r="J73" i="50"/>
  <c r="E84" i="50"/>
  <c r="K106" i="50"/>
  <c r="F116" i="50"/>
  <c r="K138" i="50"/>
  <c r="F148" i="50"/>
  <c r="E213" i="50"/>
  <c r="E149" i="50"/>
  <c r="E181" i="50"/>
  <c r="K198" i="50"/>
  <c r="K207" i="50"/>
  <c r="E154" i="50"/>
  <c r="K224" i="50"/>
  <c r="E215" i="50"/>
  <c r="J214" i="50"/>
  <c r="F274" i="50"/>
  <c r="J253" i="50"/>
  <c r="J265" i="50"/>
  <c r="J12" i="50"/>
  <c r="H5" i="50"/>
  <c r="J26" i="50"/>
  <c r="J779" i="50"/>
  <c r="K692" i="50"/>
  <c r="F467" i="50"/>
  <c r="F610" i="50"/>
  <c r="J178" i="50"/>
  <c r="J127" i="50"/>
  <c r="F53" i="50"/>
  <c r="J24" i="50"/>
  <c r="E3" i="50"/>
  <c r="J80" i="50"/>
  <c r="E139" i="50"/>
  <c r="E195" i="50"/>
  <c r="F131" i="50"/>
  <c r="E183" i="50"/>
  <c r="K103" i="50"/>
  <c r="K168" i="50"/>
  <c r="E182" i="50"/>
  <c r="J220" i="50"/>
  <c r="K212" i="50"/>
  <c r="J202" i="50"/>
  <c r="F262" i="50"/>
  <c r="K278" i="50"/>
  <c r="K275" i="50"/>
  <c r="J37" i="50"/>
  <c r="E18" i="50"/>
  <c r="J4" i="50"/>
  <c r="E653" i="50"/>
  <c r="F507" i="50"/>
  <c r="K413" i="50"/>
  <c r="E476" i="50"/>
  <c r="J770" i="50"/>
  <c r="E678" i="50"/>
  <c r="J775" i="50"/>
  <c r="E686" i="50"/>
  <c r="J790" i="50"/>
  <c r="J777" i="50"/>
  <c r="K742" i="50"/>
  <c r="E700" i="50"/>
  <c r="F787" i="50"/>
  <c r="K715" i="50"/>
  <c r="F694" i="50"/>
  <c r="E673" i="50"/>
  <c r="F617" i="50"/>
  <c r="J709" i="50"/>
  <c r="F688" i="50"/>
  <c r="F593" i="50"/>
  <c r="E702" i="50"/>
  <c r="K784" i="50"/>
  <c r="F772" i="50"/>
  <c r="K754" i="50"/>
  <c r="F712" i="50"/>
  <c r="E669" i="50"/>
  <c r="K767" i="50"/>
  <c r="K727" i="50"/>
  <c r="F706" i="50"/>
  <c r="E685" i="50"/>
  <c r="K639" i="50"/>
  <c r="J579" i="50"/>
  <c r="F303" i="50"/>
  <c r="F311" i="50"/>
  <c r="F319" i="50"/>
  <c r="F327" i="50"/>
  <c r="F335" i="50"/>
  <c r="F343" i="50"/>
  <c r="F351" i="50"/>
  <c r="F359" i="50"/>
  <c r="F367" i="50"/>
  <c r="K310" i="50"/>
  <c r="J309" i="50"/>
  <c r="E320" i="50"/>
  <c r="J341" i="50"/>
  <c r="E352" i="50"/>
  <c r="E373" i="50"/>
  <c r="E381" i="50"/>
  <c r="E389" i="50"/>
  <c r="E397" i="50"/>
  <c r="K312" i="50"/>
  <c r="J307" i="50"/>
  <c r="E318" i="50"/>
  <c r="J339" i="50"/>
  <c r="E350" i="50"/>
  <c r="J371" i="50"/>
  <c r="J379" i="50"/>
  <c r="J387" i="50"/>
  <c r="J395" i="50"/>
  <c r="J344" i="50"/>
  <c r="K358" i="50"/>
  <c r="K372" i="50"/>
  <c r="E403" i="50"/>
  <c r="E411" i="50"/>
  <c r="E419" i="50"/>
  <c r="E427" i="50"/>
  <c r="E339" i="50"/>
  <c r="K353" i="50"/>
  <c r="F390" i="50"/>
  <c r="F400" i="50"/>
  <c r="F408" i="50"/>
  <c r="F416" i="50"/>
  <c r="F424" i="50"/>
  <c r="E335" i="50"/>
  <c r="J364" i="50"/>
  <c r="K387" i="50"/>
  <c r="F398" i="50"/>
  <c r="J368" i="50"/>
  <c r="K390" i="50"/>
  <c r="J400" i="50"/>
  <c r="J408" i="50"/>
  <c r="E321" i="50"/>
  <c r="K352" i="50"/>
  <c r="K399" i="50"/>
  <c r="K407" i="50"/>
  <c r="J320" i="50"/>
  <c r="K426" i="50"/>
  <c r="J435" i="50"/>
  <c r="J443" i="50"/>
  <c r="J451" i="50"/>
  <c r="J459" i="50"/>
  <c r="K467" i="50"/>
  <c r="K475" i="50"/>
  <c r="K338" i="50"/>
  <c r="K364" i="50"/>
  <c r="F436" i="50"/>
  <c r="K478" i="50"/>
  <c r="K486" i="50"/>
  <c r="K494" i="50"/>
  <c r="K502" i="50"/>
  <c r="K510" i="50"/>
  <c r="K518" i="50"/>
  <c r="K526" i="50"/>
  <c r="K397" i="50"/>
  <c r="F434" i="50"/>
  <c r="E477" i="50"/>
  <c r="F485" i="50"/>
  <c r="F493" i="50"/>
  <c r="F501" i="50"/>
  <c r="F509" i="50"/>
  <c r="F517" i="50"/>
  <c r="F525" i="50"/>
  <c r="K430" i="50"/>
  <c r="E445" i="50"/>
  <c r="F459" i="50"/>
  <c r="J506" i="50"/>
  <c r="E528" i="50"/>
  <c r="K538" i="50"/>
  <c r="E560" i="50"/>
  <c r="J581" i="50"/>
  <c r="J340" i="50"/>
  <c r="K441" i="50"/>
  <c r="F470" i="50"/>
  <c r="E504" i="50"/>
  <c r="F536" i="50"/>
  <c r="J557" i="50"/>
  <c r="E579" i="50"/>
  <c r="J501" i="50"/>
  <c r="K533" i="50"/>
  <c r="E555" i="50"/>
  <c r="J576" i="50"/>
  <c r="J586" i="50"/>
  <c r="J594" i="50"/>
  <c r="J602" i="50"/>
  <c r="J610" i="50"/>
  <c r="J618" i="50"/>
  <c r="J626" i="50"/>
  <c r="E367" i="50"/>
  <c r="K323" i="50"/>
  <c r="K421" i="50"/>
  <c r="K438" i="50"/>
  <c r="E453" i="50"/>
  <c r="E345" i="50"/>
  <c r="K442" i="50"/>
  <c r="E457" i="50"/>
  <c r="J483" i="50"/>
  <c r="J515" i="50"/>
  <c r="E537" i="50"/>
  <c r="K547" i="50"/>
  <c r="F569" i="50"/>
  <c r="E589" i="50"/>
  <c r="E597" i="50"/>
  <c r="E605" i="50"/>
  <c r="E613" i="50"/>
  <c r="E621" i="50"/>
  <c r="J429" i="50"/>
  <c r="E490" i="50"/>
  <c r="F554" i="50"/>
  <c r="K575" i="50"/>
  <c r="F541" i="50"/>
  <c r="K562" i="50"/>
  <c r="E584" i="50"/>
  <c r="F600" i="50"/>
  <c r="F616" i="50"/>
  <c r="J764" i="50"/>
  <c r="K788" i="50"/>
  <c r="F776" i="50"/>
  <c r="K718" i="50"/>
  <c r="F697" i="50"/>
  <c r="E676" i="50"/>
  <c r="E519" i="50"/>
  <c r="J772" i="50"/>
  <c r="K755" i="50"/>
  <c r="F713" i="50"/>
  <c r="E670" i="50"/>
  <c r="J647" i="50"/>
  <c r="F476" i="50"/>
  <c r="K781" i="50"/>
  <c r="K749" i="50"/>
  <c r="E707" i="50"/>
  <c r="E664" i="50"/>
  <c r="K640" i="50"/>
  <c r="E667" i="50"/>
  <c r="K730" i="50"/>
  <c r="E688" i="50"/>
  <c r="E643" i="50"/>
  <c r="K779" i="50"/>
  <c r="K765" i="50"/>
  <c r="F682" i="50"/>
  <c r="J636" i="50"/>
  <c r="F562" i="50"/>
  <c r="F304" i="50"/>
  <c r="F312" i="50"/>
  <c r="F320" i="50"/>
  <c r="F328" i="50"/>
  <c r="F336" i="50"/>
  <c r="F344" i="50"/>
  <c r="F352" i="50"/>
  <c r="F360" i="50"/>
  <c r="F368" i="50"/>
  <c r="J321" i="50"/>
  <c r="E332" i="50"/>
  <c r="J353" i="50"/>
  <c r="E364" i="50"/>
  <c r="E374" i="50"/>
  <c r="E382" i="50"/>
  <c r="E390" i="50"/>
  <c r="K324" i="50"/>
  <c r="J319" i="50"/>
  <c r="E330" i="50"/>
  <c r="J351" i="50"/>
  <c r="E362" i="50"/>
  <c r="J372" i="50"/>
  <c r="J380" i="50"/>
  <c r="J388" i="50"/>
  <c r="J396" i="50"/>
  <c r="J330" i="50"/>
  <c r="J360" i="50"/>
  <c r="K384" i="50"/>
  <c r="E404" i="50"/>
  <c r="E412" i="50"/>
  <c r="E420" i="50"/>
  <c r="E428" i="50"/>
  <c r="E341" i="50"/>
  <c r="K369" i="50"/>
  <c r="F401" i="50"/>
  <c r="F409" i="50"/>
  <c r="F417" i="50"/>
  <c r="F425" i="50"/>
  <c r="E325" i="50"/>
  <c r="J401" i="50"/>
  <c r="J409" i="50"/>
  <c r="E323" i="50"/>
  <c r="J354" i="50"/>
  <c r="K368" i="50"/>
  <c r="F380" i="50"/>
  <c r="K400" i="50"/>
  <c r="K408" i="50"/>
  <c r="J366" i="50"/>
  <c r="J415" i="50"/>
  <c r="F428" i="50"/>
  <c r="J436" i="50"/>
  <c r="J444" i="50"/>
  <c r="J452" i="50"/>
  <c r="K460" i="50"/>
  <c r="K468" i="50"/>
  <c r="K476" i="50"/>
  <c r="F379" i="50"/>
  <c r="K420" i="50"/>
  <c r="E317" i="50"/>
  <c r="K370" i="50"/>
  <c r="K425" i="50"/>
  <c r="F448" i="50"/>
  <c r="J469" i="50"/>
  <c r="K479" i="50"/>
  <c r="K487" i="50"/>
  <c r="K495" i="50"/>
  <c r="K503" i="50"/>
  <c r="K511" i="50"/>
  <c r="K519" i="50"/>
  <c r="E361" i="50"/>
  <c r="J422" i="50"/>
  <c r="F446" i="50"/>
  <c r="J467" i="50"/>
  <c r="F478" i="50"/>
  <c r="F486" i="50"/>
  <c r="F494" i="50"/>
  <c r="F502" i="50"/>
  <c r="F510" i="50"/>
  <c r="F518" i="50"/>
  <c r="F526" i="50"/>
  <c r="J411" i="50"/>
  <c r="K446" i="50"/>
  <c r="F461" i="50"/>
  <c r="J486" i="50"/>
  <c r="J518" i="50"/>
  <c r="E540" i="50"/>
  <c r="K550" i="50"/>
  <c r="F572" i="50"/>
  <c r="K457" i="50"/>
  <c r="E472" i="50"/>
  <c r="E484" i="50"/>
  <c r="E516" i="50"/>
  <c r="J537" i="50"/>
  <c r="F548" i="50"/>
  <c r="K569" i="50"/>
  <c r="F393" i="50"/>
  <c r="E440" i="50"/>
  <c r="J468" i="50"/>
  <c r="J481" i="50"/>
  <c r="J513" i="50"/>
  <c r="E535" i="50"/>
  <c r="K545" i="50"/>
  <c r="F567" i="50"/>
  <c r="J587" i="50"/>
  <c r="J595" i="50"/>
  <c r="J603" i="50"/>
  <c r="J611" i="50"/>
  <c r="J619" i="50"/>
  <c r="J627" i="50"/>
  <c r="K424" i="50"/>
  <c r="J760" i="50"/>
  <c r="J712" i="50"/>
  <c r="J766" i="50"/>
  <c r="K720" i="50"/>
  <c r="F675" i="50"/>
  <c r="E625" i="50"/>
  <c r="K758" i="50"/>
  <c r="F673" i="50"/>
  <c r="E651" i="50"/>
  <c r="K783" i="50"/>
  <c r="K770" i="50"/>
  <c r="K731" i="50"/>
  <c r="E689" i="50"/>
  <c r="F644" i="50"/>
  <c r="K437" i="50"/>
  <c r="K725" i="50"/>
  <c r="F704" i="50"/>
  <c r="E683" i="50"/>
  <c r="F433" i="50"/>
  <c r="J781" i="50"/>
  <c r="F685" i="50"/>
  <c r="E580" i="50"/>
  <c r="K763" i="50"/>
  <c r="K743" i="50"/>
  <c r="E701" i="50"/>
  <c r="E658" i="50"/>
  <c r="F543" i="50"/>
  <c r="F305" i="50"/>
  <c r="F313" i="50"/>
  <c r="F321" i="50"/>
  <c r="F329" i="50"/>
  <c r="F337" i="50"/>
  <c r="F345" i="50"/>
  <c r="F353" i="50"/>
  <c r="F361" i="50"/>
  <c r="F369" i="50"/>
  <c r="E312" i="50"/>
  <c r="J333" i="50"/>
  <c r="E344" i="50"/>
  <c r="J365" i="50"/>
  <c r="E375" i="50"/>
  <c r="E383" i="50"/>
  <c r="E391" i="50"/>
  <c r="K304" i="50"/>
  <c r="K336" i="50"/>
  <c r="E310" i="50"/>
  <c r="J331" i="50"/>
  <c r="E342" i="50"/>
  <c r="J363" i="50"/>
  <c r="J373" i="50"/>
  <c r="J381" i="50"/>
  <c r="J389" i="50"/>
  <c r="J397" i="50"/>
  <c r="K311" i="50"/>
  <c r="J332" i="50"/>
  <c r="K396" i="50"/>
  <c r="E405" i="50"/>
  <c r="E413" i="50"/>
  <c r="E421" i="50"/>
  <c r="E305" i="50"/>
  <c r="J326" i="50"/>
  <c r="E357" i="50"/>
  <c r="F382" i="50"/>
  <c r="F402" i="50"/>
  <c r="F410" i="50"/>
  <c r="F418" i="50"/>
  <c r="F426" i="50"/>
  <c r="J322" i="50"/>
  <c r="K339" i="50"/>
  <c r="K379" i="50"/>
  <c r="J306" i="50"/>
  <c r="E327" i="50"/>
  <c r="K343" i="50"/>
  <c r="K382" i="50"/>
  <c r="J402" i="50"/>
  <c r="E303" i="50"/>
  <c r="J370" i="50"/>
  <c r="F392" i="50"/>
  <c r="K401" i="50"/>
  <c r="K409" i="50"/>
  <c r="J437" i="50"/>
  <c r="J445" i="50"/>
  <c r="J453" i="50"/>
  <c r="K461" i="50"/>
  <c r="K469" i="50"/>
  <c r="K477" i="50"/>
  <c r="K348" i="50"/>
  <c r="K427" i="50"/>
  <c r="E471" i="50"/>
  <c r="K480" i="50"/>
  <c r="K488" i="50"/>
  <c r="K496" i="50"/>
  <c r="K504" i="50"/>
  <c r="K512" i="50"/>
  <c r="K520" i="50"/>
  <c r="K309" i="50"/>
  <c r="J424" i="50"/>
  <c r="F458" i="50"/>
  <c r="E469" i="50"/>
  <c r="F479" i="50"/>
  <c r="F487" i="50"/>
  <c r="F495" i="50"/>
  <c r="F503" i="50"/>
  <c r="F511" i="50"/>
  <c r="F519" i="50"/>
  <c r="K414" i="50"/>
  <c r="F477" i="50"/>
  <c r="J498" i="50"/>
  <c r="K530" i="50"/>
  <c r="E552" i="50"/>
  <c r="J573" i="50"/>
  <c r="F584" i="50"/>
  <c r="J356" i="50"/>
  <c r="E431" i="50"/>
  <c r="F445" i="50"/>
  <c r="E496" i="50"/>
  <c r="F528" i="50"/>
  <c r="J549" i="50"/>
  <c r="F560" i="50"/>
  <c r="E571" i="50"/>
  <c r="K581" i="50"/>
  <c r="K340" i="50"/>
  <c r="E456" i="50"/>
  <c r="J493" i="50"/>
  <c r="J525" i="50"/>
  <c r="E547" i="50"/>
  <c r="K557" i="50"/>
  <c r="J568" i="50"/>
  <c r="F579" i="50"/>
  <c r="J588" i="50"/>
  <c r="J596" i="50"/>
  <c r="J604" i="50"/>
  <c r="J612" i="50"/>
  <c r="J620" i="50"/>
  <c r="F381" i="50"/>
  <c r="J427" i="50"/>
  <c r="E432" i="50"/>
  <c r="J460" i="50"/>
  <c r="J507" i="50"/>
  <c r="E529" i="50"/>
  <c r="K539" i="50"/>
  <c r="E561" i="50"/>
  <c r="J582" i="50"/>
  <c r="E591" i="50"/>
  <c r="E599" i="50"/>
  <c r="E607" i="50"/>
  <c r="E615" i="50"/>
  <c r="E623" i="50"/>
  <c r="E439" i="50"/>
  <c r="F538" i="50"/>
  <c r="J559" i="50"/>
  <c r="E581" i="50"/>
  <c r="K453" i="50"/>
  <c r="E525" i="50"/>
  <c r="J546" i="50"/>
  <c r="E568" i="50"/>
  <c r="F588" i="50"/>
  <c r="F604" i="50"/>
  <c r="F620" i="50"/>
  <c r="J655" i="50"/>
  <c r="F707" i="50"/>
  <c r="E659" i="50"/>
  <c r="K532" i="50"/>
  <c r="J762" i="50"/>
  <c r="F605" i="50"/>
  <c r="J785" i="50"/>
  <c r="K772" i="50"/>
  <c r="K734" i="50"/>
  <c r="E692" i="50"/>
  <c r="K647" i="50"/>
  <c r="E479" i="50"/>
  <c r="K768" i="50"/>
  <c r="F686" i="50"/>
  <c r="E641" i="50"/>
  <c r="F585" i="50"/>
  <c r="J778" i="50"/>
  <c r="F680" i="50"/>
  <c r="J548" i="50"/>
  <c r="F780" i="50"/>
  <c r="K746" i="50"/>
  <c r="E704" i="50"/>
  <c r="E661" i="50"/>
  <c r="F637" i="50"/>
  <c r="K564" i="50"/>
  <c r="J776" i="50"/>
  <c r="K761" i="50"/>
  <c r="K719" i="50"/>
  <c r="F698" i="50"/>
  <c r="E677" i="50"/>
  <c r="F306" i="50"/>
  <c r="F314" i="50"/>
  <c r="F322" i="50"/>
  <c r="F330" i="50"/>
  <c r="F338" i="50"/>
  <c r="F346" i="50"/>
  <c r="F354" i="50"/>
  <c r="F362" i="50"/>
  <c r="F370" i="50"/>
  <c r="J313" i="50"/>
  <c r="E324" i="50"/>
  <c r="J345" i="50"/>
  <c r="E356" i="50"/>
  <c r="E376" i="50"/>
  <c r="E384" i="50"/>
  <c r="E392" i="50"/>
  <c r="K316" i="50"/>
  <c r="J311" i="50"/>
  <c r="E322" i="50"/>
  <c r="J343" i="50"/>
  <c r="E354" i="50"/>
  <c r="J374" i="50"/>
  <c r="J382" i="50"/>
  <c r="J390" i="50"/>
  <c r="J398" i="50"/>
  <c r="K317" i="50"/>
  <c r="K334" i="50"/>
  <c r="K376" i="50"/>
  <c r="E406" i="50"/>
  <c r="E414" i="50"/>
  <c r="E422" i="50"/>
  <c r="J308" i="50"/>
  <c r="J328" i="50"/>
  <c r="K344" i="50"/>
  <c r="F394" i="50"/>
  <c r="F403" i="50"/>
  <c r="F411" i="50"/>
  <c r="F419" i="50"/>
  <c r="F427" i="50"/>
  <c r="J324" i="50"/>
  <c r="K355" i="50"/>
  <c r="K391" i="50"/>
  <c r="K359" i="50"/>
  <c r="K394" i="50"/>
  <c r="J403" i="50"/>
  <c r="K327" i="50"/>
  <c r="F372" i="50"/>
  <c r="K402" i="50"/>
  <c r="K410" i="50"/>
  <c r="K337" i="50"/>
  <c r="K418" i="50"/>
  <c r="J430" i="50"/>
  <c r="J438" i="50"/>
  <c r="J446" i="50"/>
  <c r="J454" i="50"/>
  <c r="K462" i="50"/>
  <c r="K470" i="50"/>
  <c r="E307" i="50"/>
  <c r="E353" i="50"/>
  <c r="J410" i="50"/>
  <c r="E331" i="50"/>
  <c r="F429" i="50"/>
  <c r="F440" i="50"/>
  <c r="J461" i="50"/>
  <c r="K481" i="50"/>
  <c r="K489" i="50"/>
  <c r="K497" i="50"/>
  <c r="K505" i="50"/>
  <c r="K513" i="50"/>
  <c r="K521" i="50"/>
  <c r="K319" i="50"/>
  <c r="K373" i="50"/>
  <c r="J426" i="50"/>
  <c r="F438" i="50"/>
  <c r="F480" i="50"/>
  <c r="F488" i="50"/>
  <c r="F496" i="50"/>
  <c r="F504" i="50"/>
  <c r="F512" i="50"/>
  <c r="F520" i="50"/>
  <c r="K417" i="50"/>
  <c r="E436" i="50"/>
  <c r="J464" i="50"/>
  <c r="J478" i="50"/>
  <c r="J510" i="50"/>
  <c r="E532" i="50"/>
  <c r="K542" i="50"/>
  <c r="F564" i="50"/>
  <c r="K432" i="50"/>
  <c r="E447" i="50"/>
  <c r="E508" i="50"/>
  <c r="J529" i="50"/>
  <c r="F540" i="50"/>
  <c r="J561" i="50"/>
  <c r="E583" i="50"/>
  <c r="K349" i="50"/>
  <c r="E429" i="50"/>
  <c r="K443" i="50"/>
  <c r="F472" i="50"/>
  <c r="J505" i="50"/>
  <c r="E527" i="50"/>
  <c r="K537" i="50"/>
  <c r="E559" i="50"/>
  <c r="J580" i="50"/>
  <c r="J589" i="50"/>
  <c r="J597" i="50"/>
  <c r="J605" i="50"/>
  <c r="J613" i="50"/>
  <c r="J621" i="50"/>
  <c r="K322" i="50"/>
  <c r="F387" i="50"/>
  <c r="E351" i="50"/>
  <c r="E444" i="50"/>
  <c r="E448" i="50"/>
  <c r="J476" i="50"/>
  <c r="J487" i="50"/>
  <c r="J519" i="50"/>
  <c r="E541" i="50"/>
  <c r="K551" i="50"/>
  <c r="J562" i="50"/>
  <c r="F573" i="50"/>
  <c r="E592" i="50"/>
  <c r="E600" i="50"/>
  <c r="E608" i="50"/>
  <c r="E616" i="50"/>
  <c r="E498" i="50"/>
  <c r="K583" i="50"/>
  <c r="K415" i="50"/>
  <c r="E485" i="50"/>
  <c r="F549" i="50"/>
  <c r="K570" i="50"/>
  <c r="F590" i="50"/>
  <c r="F606" i="50"/>
  <c r="F622" i="50"/>
  <c r="F699" i="50"/>
  <c r="J492" i="50"/>
  <c r="F710" i="50"/>
  <c r="F784" i="50"/>
  <c r="J710" i="50"/>
  <c r="F689" i="50"/>
  <c r="J644" i="50"/>
  <c r="F597" i="50"/>
  <c r="J780" i="50"/>
  <c r="K766" i="50"/>
  <c r="K747" i="50"/>
  <c r="E705" i="50"/>
  <c r="E662" i="50"/>
  <c r="F570" i="50"/>
  <c r="K789" i="50"/>
  <c r="F777" i="50"/>
  <c r="K741" i="50"/>
  <c r="E699" i="50"/>
  <c r="F630" i="50"/>
  <c r="K528" i="50"/>
  <c r="K722" i="50"/>
  <c r="F701" i="50"/>
  <c r="E680" i="50"/>
  <c r="K633" i="50"/>
  <c r="K787" i="50"/>
  <c r="F775" i="50"/>
  <c r="K759" i="50"/>
  <c r="F674" i="50"/>
  <c r="F652" i="50"/>
  <c r="F307" i="50"/>
  <c r="F315" i="50"/>
  <c r="F323" i="50"/>
  <c r="F331" i="50"/>
  <c r="F339" i="50"/>
  <c r="F347" i="50"/>
  <c r="F355" i="50"/>
  <c r="F363" i="50"/>
  <c r="F371" i="50"/>
  <c r="E304" i="50"/>
  <c r="J325" i="50"/>
  <c r="E336" i="50"/>
  <c r="J357" i="50"/>
  <c r="E368" i="50"/>
  <c r="E377" i="50"/>
  <c r="E385" i="50"/>
  <c r="E393" i="50"/>
  <c r="K328" i="50"/>
  <c r="J323" i="50"/>
  <c r="E334" i="50"/>
  <c r="J355" i="50"/>
  <c r="E366" i="50"/>
  <c r="J375" i="50"/>
  <c r="J383" i="50"/>
  <c r="J391" i="50"/>
  <c r="K303" i="50"/>
  <c r="K351" i="50"/>
  <c r="K388" i="50"/>
  <c r="E399" i="50"/>
  <c r="E407" i="50"/>
  <c r="E415" i="50"/>
  <c r="E423" i="50"/>
  <c r="K330" i="50"/>
  <c r="J346" i="50"/>
  <c r="K360" i="50"/>
  <c r="F374" i="50"/>
  <c r="F404" i="50"/>
  <c r="F412" i="50"/>
  <c r="F420" i="50"/>
  <c r="K305" i="50"/>
  <c r="K326" i="50"/>
  <c r="E343" i="50"/>
  <c r="K371" i="50"/>
  <c r="K313" i="50"/>
  <c r="K331" i="50"/>
  <c r="E347" i="50"/>
  <c r="K374" i="50"/>
  <c r="J404" i="50"/>
  <c r="J310" i="50"/>
  <c r="K329" i="50"/>
  <c r="K345" i="50"/>
  <c r="F384" i="50"/>
  <c r="K403" i="50"/>
  <c r="K411" i="50"/>
  <c r="J342" i="50"/>
  <c r="J431" i="50"/>
  <c r="J439" i="50"/>
  <c r="J447" i="50"/>
  <c r="J455" i="50"/>
  <c r="K463" i="50"/>
  <c r="K471" i="50"/>
  <c r="J412" i="50"/>
  <c r="J425" i="50"/>
  <c r="F385" i="50"/>
  <c r="F452" i="50"/>
  <c r="E463" i="50"/>
  <c r="J473" i="50"/>
  <c r="K482" i="50"/>
  <c r="K490" i="50"/>
  <c r="K498" i="50"/>
  <c r="K506" i="50"/>
  <c r="K514" i="50"/>
  <c r="K522" i="50"/>
  <c r="K428" i="50"/>
  <c r="F450" i="50"/>
  <c r="E461" i="50"/>
  <c r="J471" i="50"/>
  <c r="F481" i="50"/>
  <c r="F489" i="50"/>
  <c r="F497" i="50"/>
  <c r="F505" i="50"/>
  <c r="F513" i="50"/>
  <c r="F521" i="50"/>
  <c r="J318" i="50"/>
  <c r="J420" i="50"/>
  <c r="E452" i="50"/>
  <c r="J490" i="50"/>
  <c r="J522" i="50"/>
  <c r="E544" i="50"/>
  <c r="K554" i="50"/>
  <c r="J565" i="50"/>
  <c r="F576" i="50"/>
  <c r="F373" i="50"/>
  <c r="K448" i="50"/>
  <c r="F463" i="50"/>
  <c r="E488" i="50"/>
  <c r="E520" i="50"/>
  <c r="J541" i="50"/>
  <c r="F552" i="50"/>
  <c r="E563" i="50"/>
  <c r="K573" i="50"/>
  <c r="K357" i="50"/>
  <c r="F431" i="50"/>
  <c r="K459" i="50"/>
  <c r="E474" i="50"/>
  <c r="J485" i="50"/>
  <c r="J517" i="50"/>
  <c r="E539" i="50"/>
  <c r="K549" i="50"/>
  <c r="F571" i="50"/>
  <c r="J590" i="50"/>
  <c r="J598" i="50"/>
  <c r="J606" i="50"/>
  <c r="J614" i="50"/>
  <c r="J622" i="50"/>
  <c r="K431" i="50"/>
  <c r="F460" i="50"/>
  <c r="F377" i="50"/>
  <c r="K416" i="50"/>
  <c r="K435" i="50"/>
  <c r="F464" i="50"/>
  <c r="J499" i="50"/>
  <c r="K531" i="50"/>
  <c r="E553" i="50"/>
  <c r="J574" i="50"/>
  <c r="E585" i="50"/>
  <c r="E593" i="50"/>
  <c r="E601" i="50"/>
  <c r="E609" i="50"/>
  <c r="E617" i="50"/>
  <c r="K377" i="50"/>
  <c r="E522" i="50"/>
  <c r="J543" i="50"/>
  <c r="E565" i="50"/>
  <c r="J462" i="50"/>
  <c r="E509" i="50"/>
  <c r="J530" i="50"/>
  <c r="F592" i="50"/>
  <c r="F608" i="50"/>
  <c r="E624" i="50"/>
  <c r="J649" i="50"/>
  <c r="F782" i="50"/>
  <c r="E694" i="50"/>
  <c r="K786" i="50"/>
  <c r="E656" i="50"/>
  <c r="E550" i="50"/>
  <c r="K750" i="50"/>
  <c r="E708" i="50"/>
  <c r="E665" i="50"/>
  <c r="F779" i="50"/>
  <c r="K764" i="50"/>
  <c r="K723" i="50"/>
  <c r="F702" i="50"/>
  <c r="E681" i="50"/>
  <c r="E554" i="50"/>
  <c r="K717" i="50"/>
  <c r="F696" i="50"/>
  <c r="E675" i="50"/>
  <c r="K652" i="50"/>
  <c r="K624" i="50"/>
  <c r="J768" i="50"/>
  <c r="J789" i="50"/>
  <c r="K776" i="50"/>
  <c r="F677" i="50"/>
  <c r="K655" i="50"/>
  <c r="F629" i="50"/>
  <c r="F527" i="50"/>
  <c r="K735" i="50"/>
  <c r="E693" i="50"/>
  <c r="F308" i="50"/>
  <c r="F316" i="50"/>
  <c r="F324" i="50"/>
  <c r="F332" i="50"/>
  <c r="F340" i="50"/>
  <c r="F348" i="50"/>
  <c r="F356" i="50"/>
  <c r="F364" i="50"/>
  <c r="K306" i="50"/>
  <c r="J305" i="50"/>
  <c r="E316" i="50"/>
  <c r="J337" i="50"/>
  <c r="E348" i="50"/>
  <c r="J369" i="50"/>
  <c r="E378" i="50"/>
  <c r="E386" i="50"/>
  <c r="E394" i="50"/>
  <c r="K308" i="50"/>
  <c r="J303" i="50"/>
  <c r="E314" i="50"/>
  <c r="J335" i="50"/>
  <c r="E346" i="50"/>
  <c r="J367" i="50"/>
  <c r="J376" i="50"/>
  <c r="J384" i="50"/>
  <c r="J392" i="50"/>
  <c r="K315" i="50"/>
  <c r="K367" i="50"/>
  <c r="E400" i="50"/>
  <c r="E408" i="50"/>
  <c r="E416" i="50"/>
  <c r="E424" i="50"/>
  <c r="E315" i="50"/>
  <c r="J362" i="50"/>
  <c r="F386" i="50"/>
  <c r="F405" i="50"/>
  <c r="F413" i="50"/>
  <c r="F421" i="50"/>
  <c r="E309" i="50"/>
  <c r="E359" i="50"/>
  <c r="K383" i="50"/>
  <c r="K333" i="50"/>
  <c r="E363" i="50"/>
  <c r="K386" i="50"/>
  <c r="J405" i="50"/>
  <c r="K361" i="50"/>
  <c r="F396" i="50"/>
  <c r="K404" i="50"/>
  <c r="K412" i="50"/>
  <c r="K347" i="50"/>
  <c r="F705" i="50"/>
  <c r="K775" i="50"/>
  <c r="J646" i="50"/>
  <c r="K752" i="50"/>
  <c r="E696" i="50"/>
  <c r="F309" i="50"/>
  <c r="F341" i="50"/>
  <c r="E380" i="50"/>
  <c r="J393" i="50"/>
  <c r="E426" i="50"/>
  <c r="E337" i="50"/>
  <c r="F423" i="50"/>
  <c r="K375" i="50"/>
  <c r="K318" i="50"/>
  <c r="J316" i="50"/>
  <c r="K385" i="50"/>
  <c r="J449" i="50"/>
  <c r="K472" i="50"/>
  <c r="K393" i="50"/>
  <c r="J417" i="50"/>
  <c r="E467" i="50"/>
  <c r="K485" i="50"/>
  <c r="K508" i="50"/>
  <c r="F383" i="50"/>
  <c r="F490" i="50"/>
  <c r="F508" i="50"/>
  <c r="J502" i="50"/>
  <c r="F568" i="50"/>
  <c r="J466" i="50"/>
  <c r="E524" i="50"/>
  <c r="K577" i="50"/>
  <c r="K365" i="50"/>
  <c r="K553" i="50"/>
  <c r="J572" i="50"/>
  <c r="J591" i="50"/>
  <c r="J609" i="50"/>
  <c r="E311" i="50"/>
  <c r="F451" i="50"/>
  <c r="F439" i="50"/>
  <c r="K458" i="50"/>
  <c r="J491" i="50"/>
  <c r="J503" i="50"/>
  <c r="J578" i="50"/>
  <c r="E594" i="50"/>
  <c r="E610" i="50"/>
  <c r="E458" i="50"/>
  <c r="J535" i="50"/>
  <c r="K578" i="50"/>
  <c r="F612" i="50"/>
  <c r="J657" i="50"/>
  <c r="J470" i="50"/>
  <c r="E515" i="50"/>
  <c r="J536" i="50"/>
  <c r="K596" i="50"/>
  <c r="K612" i="50"/>
  <c r="J635" i="50"/>
  <c r="K363" i="50"/>
  <c r="E446" i="50"/>
  <c r="E478" i="50"/>
  <c r="F542" i="50"/>
  <c r="K563" i="50"/>
  <c r="J419" i="50"/>
  <c r="F529" i="50"/>
  <c r="J550" i="50"/>
  <c r="J571" i="50"/>
  <c r="E631" i="50"/>
  <c r="F641" i="50"/>
  <c r="J675" i="50"/>
  <c r="J683" i="50"/>
  <c r="J691" i="50"/>
  <c r="J699" i="50"/>
  <c r="J707" i="50"/>
  <c r="E530" i="50"/>
  <c r="K582" i="50"/>
  <c r="F615" i="50"/>
  <c r="F634" i="50"/>
  <c r="K643" i="50"/>
  <c r="J661" i="50"/>
  <c r="J669" i="50"/>
  <c r="K677" i="50"/>
  <c r="K685" i="50"/>
  <c r="K693" i="50"/>
  <c r="K701" i="50"/>
  <c r="E790" i="50"/>
  <c r="K552" i="50"/>
  <c r="K595" i="50"/>
  <c r="E626" i="50"/>
  <c r="E638" i="50"/>
  <c r="F647" i="50"/>
  <c r="K664" i="50"/>
  <c r="E721" i="50"/>
  <c r="E729" i="50"/>
  <c r="E737" i="50"/>
  <c r="E745" i="50"/>
  <c r="E753" i="50"/>
  <c r="E761" i="50"/>
  <c r="E769" i="50"/>
  <c r="E777" i="50"/>
  <c r="E785" i="50"/>
  <c r="K631" i="50"/>
  <c r="K641" i="50"/>
  <c r="F716" i="50"/>
  <c r="F724" i="50"/>
  <c r="F732" i="50"/>
  <c r="F740" i="50"/>
  <c r="F748" i="50"/>
  <c r="F756" i="50"/>
  <c r="F764" i="50"/>
  <c r="J563" i="50"/>
  <c r="K601" i="50"/>
  <c r="E629" i="50"/>
  <c r="E649" i="50"/>
  <c r="F658" i="50"/>
  <c r="F666" i="50"/>
  <c r="J714" i="50"/>
  <c r="J722" i="50"/>
  <c r="J730" i="50"/>
  <c r="J738" i="50"/>
  <c r="J746" i="50"/>
  <c r="J754" i="50"/>
  <c r="J787" i="50"/>
  <c r="K774" i="50"/>
  <c r="K716" i="50"/>
  <c r="F695" i="50"/>
  <c r="E674" i="50"/>
  <c r="F621" i="50"/>
  <c r="J504" i="50"/>
  <c r="F781" i="50"/>
  <c r="F684" i="50"/>
  <c r="K574" i="50"/>
  <c r="J783" i="50"/>
  <c r="E650" i="50"/>
  <c r="K739" i="50"/>
  <c r="J786" i="50"/>
  <c r="F672" i="50"/>
  <c r="K728" i="50"/>
  <c r="J773" i="50"/>
  <c r="F693" i="50"/>
  <c r="J784" i="50"/>
  <c r="F690" i="50"/>
  <c r="F601" i="50"/>
  <c r="F310" i="50"/>
  <c r="F342" i="50"/>
  <c r="J317" i="50"/>
  <c r="E360" i="50"/>
  <c r="E387" i="50"/>
  <c r="J394" i="50"/>
  <c r="E371" i="50"/>
  <c r="E401" i="50"/>
  <c r="E398" i="50"/>
  <c r="J312" i="50"/>
  <c r="K366" i="50"/>
  <c r="E365" i="50"/>
  <c r="F389" i="50"/>
  <c r="J432" i="50"/>
  <c r="J450" i="50"/>
  <c r="K473" i="50"/>
  <c r="F397" i="50"/>
  <c r="K491" i="50"/>
  <c r="K509" i="50"/>
  <c r="F454" i="50"/>
  <c r="F491" i="50"/>
  <c r="F514" i="50"/>
  <c r="E329" i="50"/>
  <c r="F391" i="50"/>
  <c r="K455" i="50"/>
  <c r="K534" i="50"/>
  <c r="J569" i="50"/>
  <c r="K423" i="50"/>
  <c r="E512" i="50"/>
  <c r="F544" i="50"/>
  <c r="J521" i="50"/>
  <c r="J592" i="50"/>
  <c r="J615" i="50"/>
  <c r="K341" i="50"/>
  <c r="F435" i="50"/>
  <c r="K454" i="50"/>
  <c r="K419" i="50"/>
  <c r="E441" i="50"/>
  <c r="J479" i="50"/>
  <c r="E533" i="50"/>
  <c r="E549" i="50"/>
  <c r="F565" i="50"/>
  <c r="E595" i="50"/>
  <c r="E611" i="50"/>
  <c r="F462" i="50"/>
  <c r="E514" i="50"/>
  <c r="E573" i="50"/>
  <c r="F466" i="50"/>
  <c r="E493" i="50"/>
  <c r="E517" i="50"/>
  <c r="F614" i="50"/>
  <c r="F474" i="50"/>
  <c r="F539" i="50"/>
  <c r="J560" i="50"/>
  <c r="E582" i="50"/>
  <c r="K598" i="50"/>
  <c r="K614" i="50"/>
  <c r="J628" i="50"/>
  <c r="K440" i="50"/>
  <c r="E451" i="50"/>
  <c r="E502" i="50"/>
  <c r="E489" i="50"/>
  <c r="F553" i="50"/>
  <c r="F457" i="50"/>
  <c r="K632" i="50"/>
  <c r="K651" i="50"/>
  <c r="J676" i="50"/>
  <c r="J684" i="50"/>
  <c r="J692" i="50"/>
  <c r="J700" i="50"/>
  <c r="J708" i="50"/>
  <c r="J480" i="50"/>
  <c r="F587" i="50"/>
  <c r="F619" i="50"/>
  <c r="K635" i="50"/>
  <c r="E654" i="50"/>
  <c r="J662" i="50"/>
  <c r="J670" i="50"/>
  <c r="K678" i="50"/>
  <c r="K686" i="50"/>
  <c r="K694" i="50"/>
  <c r="K702" i="50"/>
  <c r="E503" i="50"/>
  <c r="K599" i="50"/>
  <c r="F628" i="50"/>
  <c r="F639" i="50"/>
  <c r="K657" i="50"/>
  <c r="K665" i="50"/>
  <c r="E714" i="50"/>
  <c r="E722" i="50"/>
  <c r="E730" i="50"/>
  <c r="E738" i="50"/>
  <c r="E746" i="50"/>
  <c r="E754" i="50"/>
  <c r="E762" i="50"/>
  <c r="E770" i="50"/>
  <c r="E778" i="50"/>
  <c r="E786" i="50"/>
  <c r="J524" i="50"/>
  <c r="F578" i="50"/>
  <c r="F633" i="50"/>
  <c r="E652" i="50"/>
  <c r="E709" i="50"/>
  <c r="F717" i="50"/>
  <c r="F725" i="50"/>
  <c r="F733" i="50"/>
  <c r="F741" i="50"/>
  <c r="F749" i="50"/>
  <c r="F757" i="50"/>
  <c r="F765" i="50"/>
  <c r="K433" i="50"/>
  <c r="E570" i="50"/>
  <c r="K605" i="50"/>
  <c r="K630" i="50"/>
  <c r="F650" i="50"/>
  <c r="F659" i="50"/>
  <c r="F667" i="50"/>
  <c r="J715" i="50"/>
  <c r="J723" i="50"/>
  <c r="J731" i="50"/>
  <c r="J739" i="50"/>
  <c r="J747" i="50"/>
  <c r="J755" i="50"/>
  <c r="F786" i="50"/>
  <c r="K756" i="50"/>
  <c r="E671" i="50"/>
  <c r="K648" i="50"/>
  <c r="K745" i="50"/>
  <c r="E703" i="50"/>
  <c r="E660" i="50"/>
  <c r="E636" i="50"/>
  <c r="K556" i="50"/>
  <c r="K736" i="50"/>
  <c r="K778" i="50"/>
  <c r="E644" i="50"/>
  <c r="K780" i="50"/>
  <c r="K762" i="50"/>
  <c r="F785" i="50"/>
  <c r="F469" i="50"/>
  <c r="F649" i="50"/>
  <c r="F783" i="50"/>
  <c r="K751" i="50"/>
  <c r="F317" i="50"/>
  <c r="F349" i="50"/>
  <c r="E340" i="50"/>
  <c r="J361" i="50"/>
  <c r="E388" i="50"/>
  <c r="E326" i="50"/>
  <c r="J347" i="50"/>
  <c r="J304" i="50"/>
  <c r="E402" i="50"/>
  <c r="F399" i="50"/>
  <c r="K362" i="50"/>
  <c r="K350" i="50"/>
  <c r="K398" i="50"/>
  <c r="K356" i="50"/>
  <c r="J433" i="50"/>
  <c r="J456" i="50"/>
  <c r="K474" i="50"/>
  <c r="F456" i="50"/>
  <c r="K492" i="50"/>
  <c r="K515" i="50"/>
  <c r="K335" i="50"/>
  <c r="F442" i="50"/>
  <c r="E473" i="50"/>
  <c r="F492" i="50"/>
  <c r="F515" i="50"/>
  <c r="J338" i="50"/>
  <c r="E536" i="50"/>
  <c r="E556" i="50"/>
  <c r="E500" i="50"/>
  <c r="J545" i="50"/>
  <c r="K565" i="50"/>
  <c r="J509" i="50"/>
  <c r="K541" i="50"/>
  <c r="F575" i="50"/>
  <c r="J593" i="50"/>
  <c r="J616" i="50"/>
  <c r="J350" i="50"/>
  <c r="E437" i="50"/>
  <c r="K422" i="50"/>
  <c r="E466" i="50"/>
  <c r="J566" i="50"/>
  <c r="F581" i="50"/>
  <c r="E596" i="50"/>
  <c r="E612" i="50"/>
  <c r="J414" i="50"/>
  <c r="F546" i="50"/>
  <c r="J554" i="50"/>
  <c r="F586" i="50"/>
  <c r="F618" i="50"/>
  <c r="J650" i="50"/>
  <c r="K354" i="50"/>
  <c r="K444" i="50"/>
  <c r="E499" i="50"/>
  <c r="K584" i="50"/>
  <c r="K600" i="50"/>
  <c r="K616" i="50"/>
  <c r="J629" i="50"/>
  <c r="K445" i="50"/>
  <c r="E526" i="50"/>
  <c r="J547" i="50"/>
  <c r="E569" i="50"/>
  <c r="E468" i="50"/>
  <c r="E513" i="50"/>
  <c r="J534" i="50"/>
  <c r="F582" i="50"/>
  <c r="E634" i="50"/>
  <c r="J643" i="50"/>
  <c r="J677" i="50"/>
  <c r="J685" i="50"/>
  <c r="J693" i="50"/>
  <c r="J701" i="50"/>
  <c r="K709" i="50"/>
  <c r="K544" i="50"/>
  <c r="F591" i="50"/>
  <c r="F623" i="50"/>
  <c r="F655" i="50"/>
  <c r="J663" i="50"/>
  <c r="J671" i="50"/>
  <c r="K679" i="50"/>
  <c r="K687" i="50"/>
  <c r="K695" i="50"/>
  <c r="K703" i="50"/>
  <c r="J421" i="50"/>
  <c r="K603" i="50"/>
  <c r="K649" i="50"/>
  <c r="K658" i="50"/>
  <c r="K666" i="50"/>
  <c r="E715" i="50"/>
  <c r="E723" i="50"/>
  <c r="E731" i="50"/>
  <c r="E739" i="50"/>
  <c r="E747" i="50"/>
  <c r="E755" i="50"/>
  <c r="E763" i="50"/>
  <c r="E771" i="50"/>
  <c r="E779" i="50"/>
  <c r="E787" i="50"/>
  <c r="J532" i="50"/>
  <c r="J583" i="50"/>
  <c r="K634" i="50"/>
  <c r="F653" i="50"/>
  <c r="E710" i="50"/>
  <c r="F718" i="50"/>
  <c r="F726" i="50"/>
  <c r="F734" i="50"/>
  <c r="F742" i="50"/>
  <c r="F750" i="50"/>
  <c r="F758" i="50"/>
  <c r="F766" i="50"/>
  <c r="K452" i="50"/>
  <c r="J520" i="50"/>
  <c r="K609" i="50"/>
  <c r="F632" i="50"/>
  <c r="E642" i="50"/>
  <c r="F660" i="50"/>
  <c r="F668" i="50"/>
  <c r="J716" i="50"/>
  <c r="J724" i="50"/>
  <c r="J732" i="50"/>
  <c r="J740" i="50"/>
  <c r="J748" i="50"/>
  <c r="J756" i="50"/>
  <c r="J771" i="50"/>
  <c r="K732" i="50"/>
  <c r="E690" i="50"/>
  <c r="K456" i="50"/>
  <c r="K790" i="50"/>
  <c r="K777" i="50"/>
  <c r="K721" i="50"/>
  <c r="F700" i="50"/>
  <c r="E679" i="50"/>
  <c r="F657" i="50"/>
  <c r="E632" i="50"/>
  <c r="J540" i="50"/>
  <c r="K52" i="50"/>
  <c r="K89" i="50"/>
  <c r="F3" i="50"/>
  <c r="E10" i="50"/>
  <c r="E24" i="50"/>
  <c r="J36" i="50"/>
  <c r="F59" i="50"/>
  <c r="J123" i="50"/>
  <c r="J158" i="50"/>
  <c r="E34" i="50"/>
  <c r="K40" i="50"/>
  <c r="K47" i="50"/>
  <c r="E58" i="50"/>
  <c r="K70" i="50"/>
  <c r="K83" i="50"/>
  <c r="E122" i="50"/>
  <c r="K154" i="50"/>
  <c r="J193" i="50"/>
  <c r="BA5" i="50"/>
  <c r="K28" i="50"/>
  <c r="J41" i="50"/>
  <c r="J59" i="50"/>
  <c r="E98" i="50"/>
  <c r="E138" i="50"/>
  <c r="BA4" i="50"/>
  <c r="F18" i="50"/>
  <c r="E31" i="50"/>
  <c r="K37" i="50"/>
  <c r="F74" i="50"/>
  <c r="F87" i="50"/>
  <c r="E100" i="50"/>
  <c r="J140" i="50"/>
  <c r="F164" i="50"/>
  <c r="K206" i="50"/>
  <c r="E298" i="50"/>
  <c r="E290" i="50"/>
  <c r="E282" i="50"/>
  <c r="E274" i="50"/>
  <c r="E266" i="50"/>
  <c r="E258" i="50"/>
  <c r="E250" i="50"/>
  <c r="F241" i="50"/>
  <c r="F301" i="50"/>
  <c r="F293" i="50"/>
  <c r="F285" i="50"/>
  <c r="F277" i="50"/>
  <c r="F269" i="50"/>
  <c r="F261" i="50"/>
  <c r="F253" i="50"/>
  <c r="E245" i="50"/>
  <c r="E237" i="50"/>
  <c r="E297" i="50"/>
  <c r="E289" i="50"/>
  <c r="E281" i="50"/>
  <c r="E273" i="50"/>
  <c r="E265" i="50"/>
  <c r="E257" i="50"/>
  <c r="E249" i="50"/>
  <c r="K244" i="50"/>
  <c r="K236" i="50"/>
  <c r="K296" i="50"/>
  <c r="K288" i="50"/>
  <c r="K280" i="50"/>
  <c r="K272" i="50"/>
  <c r="K264" i="50"/>
  <c r="K256" i="50"/>
  <c r="K248" i="50"/>
  <c r="J240" i="50"/>
  <c r="F283" i="50"/>
  <c r="K229" i="50"/>
  <c r="K221" i="50"/>
  <c r="K213" i="50"/>
  <c r="K205" i="50"/>
  <c r="K197" i="50"/>
  <c r="K189" i="50"/>
  <c r="K181" i="50"/>
  <c r="J173" i="50"/>
  <c r="J165" i="50"/>
  <c r="J157" i="50"/>
  <c r="K281" i="50"/>
  <c r="J233" i="50"/>
  <c r="J225" i="50"/>
  <c r="J217" i="50"/>
  <c r="J209" i="50"/>
  <c r="K261" i="50"/>
  <c r="F230" i="50"/>
  <c r="F222" i="50"/>
  <c r="F214" i="50"/>
  <c r="F206" i="50"/>
  <c r="F198" i="50"/>
  <c r="F190" i="50"/>
  <c r="F182" i="50"/>
  <c r="E174" i="50"/>
  <c r="F177" i="50"/>
  <c r="F169" i="50"/>
  <c r="F161" i="50"/>
  <c r="F153" i="50"/>
  <c r="F197" i="50"/>
  <c r="F189" i="50"/>
  <c r="F181" i="50"/>
  <c r="J181" i="50"/>
  <c r="F162" i="50"/>
  <c r="F149" i="50"/>
  <c r="F141" i="50"/>
  <c r="F133" i="50"/>
  <c r="F125" i="50"/>
  <c r="F117" i="50"/>
  <c r="F109" i="50"/>
  <c r="F101" i="50"/>
  <c r="E93" i="50"/>
  <c r="E85" i="50"/>
  <c r="K226" i="50"/>
  <c r="E157" i="50"/>
  <c r="K174" i="50"/>
  <c r="K158" i="50"/>
  <c r="J56" i="50"/>
  <c r="F259" i="50"/>
  <c r="E209" i="50"/>
  <c r="F143" i="50"/>
  <c r="F135" i="50"/>
  <c r="F127" i="50"/>
  <c r="F119" i="50"/>
  <c r="F111" i="50"/>
  <c r="F103" i="50"/>
  <c r="E95" i="50"/>
  <c r="E87" i="50"/>
  <c r="K234" i="50"/>
  <c r="J203" i="50"/>
  <c r="J167" i="50"/>
  <c r="J151" i="50"/>
  <c r="E143" i="50"/>
  <c r="E135" i="50"/>
  <c r="E127" i="50"/>
  <c r="E119" i="50"/>
  <c r="E111" i="50"/>
  <c r="E103" i="50"/>
  <c r="F94" i="50"/>
  <c r="F86" i="50"/>
  <c r="K726" i="50"/>
  <c r="K760" i="50"/>
  <c r="E697" i="50"/>
  <c r="K645" i="50"/>
  <c r="F318" i="50"/>
  <c r="F350" i="50"/>
  <c r="E395" i="50"/>
  <c r="E306" i="50"/>
  <c r="J327" i="50"/>
  <c r="E370" i="50"/>
  <c r="E355" i="50"/>
  <c r="E409" i="50"/>
  <c r="F406" i="50"/>
  <c r="K346" i="50"/>
  <c r="K395" i="50"/>
  <c r="J352" i="50"/>
  <c r="J399" i="50"/>
  <c r="E349" i="50"/>
  <c r="K405" i="50"/>
  <c r="J434" i="50"/>
  <c r="J457" i="50"/>
  <c r="F444" i="50"/>
  <c r="E475" i="50"/>
  <c r="K493" i="50"/>
  <c r="K516" i="50"/>
  <c r="E430" i="50"/>
  <c r="F498" i="50"/>
  <c r="F516" i="50"/>
  <c r="K439" i="50"/>
  <c r="J494" i="50"/>
  <c r="E319" i="50"/>
  <c r="E454" i="50"/>
  <c r="E567" i="50"/>
  <c r="F447" i="50"/>
  <c r="F465" i="50"/>
  <c r="J497" i="50"/>
  <c r="E543" i="50"/>
  <c r="K561" i="50"/>
  <c r="J599" i="50"/>
  <c r="J617" i="50"/>
  <c r="K389" i="50"/>
  <c r="J495" i="50"/>
  <c r="K535" i="50"/>
  <c r="E598" i="50"/>
  <c r="E614" i="50"/>
  <c r="F557" i="50"/>
  <c r="F594" i="50"/>
  <c r="J651" i="50"/>
  <c r="K449" i="50"/>
  <c r="E523" i="50"/>
  <c r="J544" i="50"/>
  <c r="E566" i="50"/>
  <c r="K586" i="50"/>
  <c r="K602" i="50"/>
  <c r="K618" i="50"/>
  <c r="J630" i="50"/>
  <c r="E450" i="50"/>
  <c r="J418" i="50"/>
  <c r="E486" i="50"/>
  <c r="F550" i="50"/>
  <c r="K571" i="50"/>
  <c r="F437" i="50"/>
  <c r="F537" i="50"/>
  <c r="J558" i="50"/>
  <c r="K536" i="50"/>
  <c r="K644" i="50"/>
  <c r="J678" i="50"/>
  <c r="J686" i="50"/>
  <c r="J694" i="50"/>
  <c r="J702" i="50"/>
  <c r="K710" i="50"/>
  <c r="E495" i="50"/>
  <c r="F595" i="50"/>
  <c r="K625" i="50"/>
  <c r="E647" i="50"/>
  <c r="J664" i="50"/>
  <c r="K672" i="50"/>
  <c r="K680" i="50"/>
  <c r="K688" i="50"/>
  <c r="K696" i="50"/>
  <c r="K704" i="50"/>
  <c r="E443" i="50"/>
  <c r="J516" i="50"/>
  <c r="K572" i="50"/>
  <c r="K607" i="50"/>
  <c r="J641" i="50"/>
  <c r="K659" i="50"/>
  <c r="K667" i="50"/>
  <c r="E716" i="50"/>
  <c r="E724" i="50"/>
  <c r="E732" i="50"/>
  <c r="E740" i="50"/>
  <c r="E748" i="50"/>
  <c r="E756" i="50"/>
  <c r="E764" i="50"/>
  <c r="E772" i="50"/>
  <c r="E780" i="50"/>
  <c r="E788" i="50"/>
  <c r="E645" i="50"/>
  <c r="E711" i="50"/>
  <c r="F719" i="50"/>
  <c r="F727" i="50"/>
  <c r="F735" i="50"/>
  <c r="F743" i="50"/>
  <c r="F751" i="50"/>
  <c r="F759" i="50"/>
  <c r="F767" i="50"/>
  <c r="K580" i="50"/>
  <c r="K613" i="50"/>
  <c r="F643" i="50"/>
  <c r="F661" i="50"/>
  <c r="F669" i="50"/>
  <c r="J717" i="50"/>
  <c r="J725" i="50"/>
  <c r="J733" i="50"/>
  <c r="J741" i="50"/>
  <c r="J749" i="50"/>
  <c r="J757" i="50"/>
  <c r="K782" i="50"/>
  <c r="J769" i="50"/>
  <c r="F687" i="50"/>
  <c r="F642" i="50"/>
  <c r="F589" i="50"/>
  <c r="F789" i="50"/>
  <c r="F676" i="50"/>
  <c r="K627" i="50"/>
  <c r="K9" i="50"/>
  <c r="F5" i="50"/>
  <c r="J49" i="50"/>
  <c r="K73" i="50"/>
  <c r="K86" i="50"/>
  <c r="E125" i="50"/>
  <c r="K162" i="50"/>
  <c r="F204" i="50"/>
  <c r="E16" i="50"/>
  <c r="J28" i="50"/>
  <c r="F48" i="50"/>
  <c r="F72" i="50"/>
  <c r="F85" i="50"/>
  <c r="E199" i="50"/>
  <c r="K6" i="50"/>
  <c r="F16" i="50"/>
  <c r="J22" i="50"/>
  <c r="E61" i="50"/>
  <c r="K112" i="50"/>
  <c r="E140" i="50"/>
  <c r="E164" i="50"/>
  <c r="J205" i="50"/>
  <c r="J5" i="50"/>
  <c r="J19" i="50"/>
  <c r="J114" i="50"/>
  <c r="J142" i="50"/>
  <c r="F240" i="50"/>
  <c r="F300" i="50"/>
  <c r="F292" i="50"/>
  <c r="F284" i="50"/>
  <c r="F276" i="50"/>
  <c r="F268" i="50"/>
  <c r="F260" i="50"/>
  <c r="F252" i="50"/>
  <c r="E244" i="50"/>
  <c r="E236" i="50"/>
  <c r="E296" i="50"/>
  <c r="E288" i="50"/>
  <c r="E280" i="50"/>
  <c r="E272" i="50"/>
  <c r="E264" i="50"/>
  <c r="E256" i="50"/>
  <c r="E248" i="50"/>
  <c r="F239" i="50"/>
  <c r="E299" i="50"/>
  <c r="E291" i="50"/>
  <c r="E283" i="50"/>
  <c r="E275" i="50"/>
  <c r="E267" i="50"/>
  <c r="E259" i="50"/>
  <c r="E251" i="50"/>
  <c r="K637" i="50"/>
  <c r="E684" i="50"/>
  <c r="J788" i="50"/>
  <c r="E534" i="50"/>
  <c r="F788" i="50"/>
  <c r="K714" i="50"/>
  <c r="F325" i="50"/>
  <c r="F357" i="50"/>
  <c r="E396" i="50"/>
  <c r="J377" i="50"/>
  <c r="K307" i="50"/>
  <c r="E410" i="50"/>
  <c r="F407" i="50"/>
  <c r="J348" i="50"/>
  <c r="J406" i="50"/>
  <c r="F388" i="50"/>
  <c r="K406" i="50"/>
  <c r="J440" i="50"/>
  <c r="J458" i="50"/>
  <c r="K321" i="50"/>
  <c r="J358" i="50"/>
  <c r="F432" i="50"/>
  <c r="K499" i="50"/>
  <c r="K517" i="50"/>
  <c r="J475" i="50"/>
  <c r="F499" i="50"/>
  <c r="F522" i="50"/>
  <c r="J482" i="50"/>
  <c r="K558" i="50"/>
  <c r="J577" i="50"/>
  <c r="F532" i="50"/>
  <c r="E449" i="50"/>
  <c r="F563" i="50"/>
  <c r="J600" i="50"/>
  <c r="J623" i="50"/>
  <c r="K314" i="50"/>
  <c r="J523" i="50"/>
  <c r="K555" i="50"/>
  <c r="J570" i="50"/>
  <c r="E586" i="50"/>
  <c r="E602" i="50"/>
  <c r="E618" i="50"/>
  <c r="E434" i="50"/>
  <c r="J551" i="50"/>
  <c r="E435" i="50"/>
  <c r="E501" i="50"/>
  <c r="F596" i="50"/>
  <c r="F627" i="50"/>
  <c r="J652" i="50"/>
  <c r="E483" i="50"/>
  <c r="F547" i="50"/>
  <c r="K568" i="50"/>
  <c r="K588" i="50"/>
  <c r="K604" i="50"/>
  <c r="K620" i="50"/>
  <c r="J631" i="50"/>
  <c r="E455" i="50"/>
  <c r="E464" i="50"/>
  <c r="E510" i="50"/>
  <c r="J531" i="50"/>
  <c r="J334" i="50"/>
  <c r="E442" i="50"/>
  <c r="F475" i="50"/>
  <c r="E497" i="50"/>
  <c r="F561" i="50"/>
  <c r="E487" i="50"/>
  <c r="K636" i="50"/>
  <c r="E655" i="50"/>
  <c r="J679" i="50"/>
  <c r="J687" i="50"/>
  <c r="J695" i="50"/>
  <c r="J703" i="50"/>
  <c r="K711" i="50"/>
  <c r="J336" i="50"/>
  <c r="F559" i="50"/>
  <c r="F599" i="50"/>
  <c r="E628" i="50"/>
  <c r="E639" i="50"/>
  <c r="F648" i="50"/>
  <c r="J665" i="50"/>
  <c r="K673" i="50"/>
  <c r="K681" i="50"/>
  <c r="K689" i="50"/>
  <c r="K697" i="50"/>
  <c r="K705" i="50"/>
  <c r="E462" i="50"/>
  <c r="E578" i="50"/>
  <c r="K611" i="50"/>
  <c r="E633" i="50"/>
  <c r="K642" i="50"/>
  <c r="K660" i="50"/>
  <c r="K668" i="50"/>
  <c r="E717" i="50"/>
  <c r="E725" i="50"/>
  <c r="E733" i="50"/>
  <c r="E741" i="50"/>
  <c r="E749" i="50"/>
  <c r="E757" i="50"/>
  <c r="E765" i="50"/>
  <c r="E773" i="50"/>
  <c r="E781" i="50"/>
  <c r="E789" i="50"/>
  <c r="E546" i="50"/>
  <c r="E637" i="50"/>
  <c r="F646" i="50"/>
  <c r="E712" i="50"/>
  <c r="F720" i="50"/>
  <c r="F728" i="50"/>
  <c r="F736" i="50"/>
  <c r="F744" i="50"/>
  <c r="F752" i="50"/>
  <c r="F760" i="50"/>
  <c r="F768" i="50"/>
  <c r="F535" i="50"/>
  <c r="K585" i="50"/>
  <c r="K617" i="50"/>
  <c r="E635" i="50"/>
  <c r="K653" i="50"/>
  <c r="F662" i="50"/>
  <c r="F670" i="50"/>
  <c r="J718" i="50"/>
  <c r="J726" i="50"/>
  <c r="J734" i="50"/>
  <c r="J742" i="50"/>
  <c r="J750" i="50"/>
  <c r="J758" i="50"/>
  <c r="J767" i="50"/>
  <c r="K748" i="50"/>
  <c r="E706" i="50"/>
  <c r="E663" i="50"/>
  <c r="J639" i="50"/>
  <c r="J575" i="50"/>
  <c r="J774" i="50"/>
  <c r="K737" i="50"/>
  <c r="E695" i="50"/>
  <c r="F651" i="50"/>
  <c r="F691" i="50"/>
  <c r="F681" i="50"/>
  <c r="F574" i="50"/>
  <c r="K733" i="50"/>
  <c r="K738" i="50"/>
  <c r="E672" i="50"/>
  <c r="J711" i="50"/>
  <c r="F326" i="50"/>
  <c r="F358" i="50"/>
  <c r="E328" i="50"/>
  <c r="J349" i="50"/>
  <c r="K332" i="50"/>
  <c r="J378" i="50"/>
  <c r="K392" i="50"/>
  <c r="E417" i="50"/>
  <c r="F414" i="50"/>
  <c r="J407" i="50"/>
  <c r="F376" i="50"/>
  <c r="J441" i="50"/>
  <c r="K464" i="50"/>
  <c r="J428" i="50"/>
  <c r="J477" i="50"/>
  <c r="K500" i="50"/>
  <c r="K523" i="50"/>
  <c r="F482" i="50"/>
  <c r="F500" i="50"/>
  <c r="F523" i="50"/>
  <c r="F443" i="50"/>
  <c r="F468" i="50"/>
  <c r="E492" i="50"/>
  <c r="J533" i="50"/>
  <c r="J553" i="50"/>
  <c r="E433" i="50"/>
  <c r="K450" i="50"/>
  <c r="K529" i="50"/>
  <c r="J564" i="50"/>
  <c r="F583" i="50"/>
  <c r="J601" i="50"/>
  <c r="J624" i="50"/>
  <c r="F375" i="50"/>
  <c r="K325" i="50"/>
  <c r="F430" i="50"/>
  <c r="K451" i="50"/>
  <c r="J511" i="50"/>
  <c r="E557" i="50"/>
  <c r="E587" i="50"/>
  <c r="E603" i="50"/>
  <c r="E619" i="50"/>
  <c r="J527" i="50"/>
  <c r="F533" i="50"/>
  <c r="F598" i="50"/>
  <c r="J653" i="50"/>
  <c r="J416" i="50"/>
  <c r="E459" i="50"/>
  <c r="E507" i="50"/>
  <c r="J528" i="50"/>
  <c r="K590" i="50"/>
  <c r="K606" i="50"/>
  <c r="K622" i="50"/>
  <c r="J632" i="50"/>
  <c r="E460" i="50"/>
  <c r="F534" i="50"/>
  <c r="J555" i="50"/>
  <c r="E577" i="50"/>
  <c r="F626" i="50"/>
  <c r="E369" i="50"/>
  <c r="E521" i="50"/>
  <c r="J542" i="50"/>
  <c r="E564" i="50"/>
  <c r="F551" i="50"/>
  <c r="F625" i="50"/>
  <c r="F656" i="50"/>
  <c r="J672" i="50"/>
  <c r="J680" i="50"/>
  <c r="J688" i="50"/>
  <c r="J696" i="50"/>
  <c r="J704" i="50"/>
  <c r="K712" i="50"/>
  <c r="J508" i="50"/>
  <c r="F566" i="50"/>
  <c r="F603" i="50"/>
  <c r="K629" i="50"/>
  <c r="F640" i="50"/>
  <c r="J658" i="50"/>
  <c r="J666" i="50"/>
  <c r="F774" i="50"/>
  <c r="K744" i="50"/>
  <c r="J512" i="50"/>
  <c r="J638" i="50"/>
  <c r="F678" i="50"/>
  <c r="K773" i="50"/>
  <c r="K757" i="50"/>
  <c r="E691" i="50"/>
  <c r="F613" i="50"/>
  <c r="K771" i="50"/>
  <c r="F709" i="50"/>
  <c r="E666" i="50"/>
  <c r="F333" i="50"/>
  <c r="F365" i="50"/>
  <c r="E308" i="50"/>
  <c r="J329" i="50"/>
  <c r="E372" i="50"/>
  <c r="K320" i="50"/>
  <c r="J315" i="50"/>
  <c r="E358" i="50"/>
  <c r="J385" i="50"/>
  <c r="K342" i="50"/>
  <c r="K380" i="50"/>
  <c r="E418" i="50"/>
  <c r="F378" i="50"/>
  <c r="F415" i="50"/>
  <c r="J314" i="50"/>
  <c r="J423" i="50"/>
  <c r="J442" i="50"/>
  <c r="K465" i="50"/>
  <c r="K429" i="50"/>
  <c r="K483" i="50"/>
  <c r="K501" i="50"/>
  <c r="K524" i="50"/>
  <c r="J463" i="50"/>
  <c r="F483" i="50"/>
  <c r="F506" i="50"/>
  <c r="F524" i="50"/>
  <c r="E470" i="50"/>
  <c r="J526" i="50"/>
  <c r="K546" i="50"/>
  <c r="F580" i="50"/>
  <c r="E438" i="50"/>
  <c r="E480" i="50"/>
  <c r="E575" i="50"/>
  <c r="K434" i="50"/>
  <c r="J489" i="50"/>
  <c r="E531" i="50"/>
  <c r="E551" i="50"/>
  <c r="J584" i="50"/>
  <c r="J607" i="50"/>
  <c r="J625" i="50"/>
  <c r="K381" i="50"/>
  <c r="K447" i="50"/>
  <c r="F473" i="50"/>
  <c r="K543" i="50"/>
  <c r="E588" i="50"/>
  <c r="E604" i="50"/>
  <c r="E620" i="50"/>
  <c r="E506" i="50"/>
  <c r="F530" i="50"/>
  <c r="E313" i="50"/>
  <c r="F602" i="50"/>
  <c r="J654" i="50"/>
  <c r="F531" i="50"/>
  <c r="J552" i="50"/>
  <c r="E574" i="50"/>
  <c r="K592" i="50"/>
  <c r="K608" i="50"/>
  <c r="F624" i="50"/>
  <c r="J633" i="50"/>
  <c r="K436" i="50"/>
  <c r="F471" i="50"/>
  <c r="E494" i="50"/>
  <c r="F558" i="50"/>
  <c r="K579" i="50"/>
  <c r="F395" i="50"/>
  <c r="E481" i="50"/>
  <c r="F545" i="50"/>
  <c r="K566" i="50"/>
  <c r="J500" i="50"/>
  <c r="E558" i="50"/>
  <c r="E648" i="50"/>
  <c r="J673" i="50"/>
  <c r="J681" i="50"/>
  <c r="J689" i="50"/>
  <c r="J697" i="50"/>
  <c r="J705" i="50"/>
  <c r="K713" i="50"/>
  <c r="E572" i="50"/>
  <c r="F607" i="50"/>
  <c r="F631" i="50"/>
  <c r="K650" i="50"/>
  <c r="J659" i="50"/>
  <c r="J667" i="50"/>
  <c r="K675" i="50"/>
  <c r="K683" i="50"/>
  <c r="K691" i="50"/>
  <c r="K699" i="50"/>
  <c r="K707" i="50"/>
  <c r="E538" i="50"/>
  <c r="K587" i="50"/>
  <c r="K619" i="50"/>
  <c r="F654" i="50"/>
  <c r="K662" i="50"/>
  <c r="K670" i="50"/>
  <c r="E719" i="50"/>
  <c r="E727" i="50"/>
  <c r="E735" i="50"/>
  <c r="E743" i="50"/>
  <c r="E751" i="50"/>
  <c r="E759" i="50"/>
  <c r="E767" i="50"/>
  <c r="E775" i="50"/>
  <c r="E783" i="50"/>
  <c r="K560" i="50"/>
  <c r="J648" i="50"/>
  <c r="F714" i="50"/>
  <c r="F722" i="50"/>
  <c r="F730" i="50"/>
  <c r="F738" i="50"/>
  <c r="F746" i="50"/>
  <c r="F754" i="50"/>
  <c r="F762" i="50"/>
  <c r="F770" i="50"/>
  <c r="K548" i="50"/>
  <c r="K593" i="50"/>
  <c r="J637" i="50"/>
  <c r="K646" i="50"/>
  <c r="F664" i="50"/>
  <c r="J720" i="50"/>
  <c r="J728" i="50"/>
  <c r="J736" i="50"/>
  <c r="J744" i="50"/>
  <c r="J752" i="50"/>
  <c r="F778" i="50"/>
  <c r="J763" i="50"/>
  <c r="F679" i="50"/>
  <c r="K540" i="50"/>
  <c r="K753" i="50"/>
  <c r="F711" i="50"/>
  <c r="E668" i="50"/>
  <c r="F645" i="50"/>
  <c r="J162" i="50"/>
  <c r="F12" i="50"/>
  <c r="F19" i="50"/>
  <c r="F33" i="50"/>
  <c r="E46" i="50"/>
  <c r="K65" i="50"/>
  <c r="E117" i="50"/>
  <c r="E146" i="50"/>
  <c r="F24" i="50"/>
  <c r="F64" i="50"/>
  <c r="J128" i="50"/>
  <c r="E144" i="50"/>
  <c r="E172" i="50"/>
  <c r="K230" i="50"/>
  <c r="K14" i="50"/>
  <c r="K104" i="50"/>
  <c r="F130" i="50"/>
  <c r="J146" i="50"/>
  <c r="F21" i="50"/>
  <c r="F56" i="50"/>
  <c r="K93" i="50"/>
  <c r="J106" i="50"/>
  <c r="E132" i="50"/>
  <c r="E302" i="50"/>
  <c r="E294" i="50"/>
  <c r="E286" i="50"/>
  <c r="E278" i="50"/>
  <c r="E270" i="50"/>
  <c r="E262" i="50"/>
  <c r="E254" i="50"/>
  <c r="F245" i="50"/>
  <c r="F237" i="50"/>
  <c r="F297" i="50"/>
  <c r="F289" i="50"/>
  <c r="F281" i="50"/>
  <c r="F273" i="50"/>
  <c r="F265" i="50"/>
  <c r="F257" i="50"/>
  <c r="F249" i="50"/>
  <c r="E241" i="50"/>
  <c r="E301" i="50"/>
  <c r="E293" i="50"/>
  <c r="E285" i="50"/>
  <c r="E277" i="50"/>
  <c r="E269" i="50"/>
  <c r="E261" i="50"/>
  <c r="E253" i="50"/>
  <c r="K245" i="50"/>
  <c r="K240" i="50"/>
  <c r="K300" i="50"/>
  <c r="K292" i="50"/>
  <c r="K284" i="50"/>
  <c r="K276" i="50"/>
  <c r="K268" i="50"/>
  <c r="K260" i="50"/>
  <c r="K252" i="50"/>
  <c r="J244" i="50"/>
  <c r="J236" i="50"/>
  <c r="F251" i="50"/>
  <c r="K233" i="50"/>
  <c r="K225" i="50"/>
  <c r="K217" i="50"/>
  <c r="K209" i="50"/>
  <c r="K201" i="50"/>
  <c r="K193" i="50"/>
  <c r="K185" i="50"/>
  <c r="J177" i="50"/>
  <c r="J169" i="50"/>
  <c r="J161" i="50"/>
  <c r="J153" i="50"/>
  <c r="K249" i="50"/>
  <c r="J229" i="50"/>
  <c r="J221" i="50"/>
  <c r="J213" i="50"/>
  <c r="K293" i="50"/>
  <c r="F234" i="50"/>
  <c r="F226" i="50"/>
  <c r="F218" i="50"/>
  <c r="F210" i="50"/>
  <c r="F202" i="50"/>
  <c r="F194" i="50"/>
  <c r="F186" i="50"/>
  <c r="E178" i="50"/>
  <c r="E170" i="50"/>
  <c r="F173" i="50"/>
  <c r="F165" i="50"/>
  <c r="F157" i="50"/>
  <c r="F201" i="50"/>
  <c r="F193" i="50"/>
  <c r="F185" i="50"/>
  <c r="E177" i="50"/>
  <c r="F170" i="50"/>
  <c r="F154" i="50"/>
  <c r="F145" i="50"/>
  <c r="F137" i="50"/>
  <c r="F129" i="50"/>
  <c r="F121" i="50"/>
  <c r="F113" i="50"/>
  <c r="F105" i="50"/>
  <c r="E97" i="50"/>
  <c r="E89" i="50"/>
  <c r="E81" i="50"/>
  <c r="K210" i="50"/>
  <c r="J187" i="50"/>
  <c r="E165" i="50"/>
  <c r="F291" i="50"/>
  <c r="E185" i="50"/>
  <c r="J102" i="50"/>
  <c r="K76" i="50"/>
  <c r="E33" i="50"/>
  <c r="J20" i="50"/>
  <c r="J14" i="50"/>
  <c r="F17" i="50"/>
  <c r="K180" i="50"/>
  <c r="C2" i="50"/>
  <c r="O2" i="50"/>
  <c r="E128" i="50"/>
  <c r="K39" i="50"/>
  <c r="E112" i="50"/>
  <c r="F99" i="50"/>
  <c r="K60" i="50"/>
  <c r="J31" i="50"/>
  <c r="K18" i="50"/>
  <c r="J110" i="50"/>
  <c r="K97" i="50"/>
  <c r="K43" i="50"/>
  <c r="F37" i="50"/>
  <c r="K15" i="50"/>
  <c r="F83" i="50"/>
  <c r="F70" i="50"/>
  <c r="BA2" i="50"/>
  <c r="H2" i="50"/>
  <c r="G2" i="50"/>
  <c r="E2" i="50"/>
  <c r="L2" i="50"/>
  <c r="E239" i="50"/>
  <c r="F126" i="50"/>
  <c r="K124" i="50"/>
  <c r="K108" i="50"/>
  <c r="F102" i="50"/>
  <c r="E86" i="50"/>
  <c r="E65" i="50"/>
  <c r="F25" i="50"/>
  <c r="E17" i="50"/>
  <c r="J15" i="50"/>
  <c r="K2" i="50"/>
  <c r="J134" i="50"/>
  <c r="E110" i="50"/>
  <c r="F89" i="50"/>
  <c r="F81" i="50"/>
  <c r="F52" i="50"/>
  <c r="K46" i="50"/>
  <c r="E28" i="50"/>
  <c r="J79" i="50"/>
  <c r="J63" i="50"/>
  <c r="E41" i="50"/>
  <c r="E37" i="50"/>
  <c r="K34" i="50"/>
  <c r="F32" i="50"/>
  <c r="K30" i="50"/>
  <c r="F28" i="50"/>
  <c r="K27" i="50"/>
  <c r="J132" i="50"/>
  <c r="K66" i="50"/>
  <c r="K57" i="50"/>
  <c r="J30" i="50"/>
  <c r="AZ4" i="50"/>
  <c r="F2" i="50"/>
  <c r="J21" i="50"/>
  <c r="J18" i="50"/>
  <c r="K16" i="50"/>
  <c r="F6" i="50"/>
  <c r="M5" i="50"/>
  <c r="E4" i="50"/>
  <c r="G4" i="50" s="1"/>
  <c r="M3" i="50"/>
  <c r="K190" i="50"/>
  <c r="J124" i="50"/>
  <c r="J116" i="50"/>
  <c r="F76" i="50"/>
  <c r="K48" i="50"/>
  <c r="F44" i="50"/>
  <c r="F40" i="50"/>
  <c r="K38" i="50"/>
  <c r="F36" i="50"/>
  <c r="J34" i="50"/>
  <c r="E32" i="50"/>
  <c r="F26" i="50"/>
  <c r="E203" i="50"/>
  <c r="J174" i="50"/>
  <c r="J170" i="50"/>
  <c r="K132" i="50"/>
  <c r="F118" i="50"/>
  <c r="K100" i="50"/>
  <c r="E94" i="50"/>
  <c r="J92" i="50"/>
  <c r="K54" i="50"/>
  <c r="E45" i="50"/>
  <c r="E22" i="50"/>
  <c r="J100" i="50"/>
  <c r="F60" i="50"/>
  <c r="K56" i="50"/>
  <c r="F47" i="50"/>
  <c r="M2" i="50"/>
  <c r="K116" i="50"/>
  <c r="F110" i="50"/>
  <c r="J71" i="50"/>
  <c r="K55" i="50"/>
  <c r="J53" i="50"/>
  <c r="F50" i="50"/>
  <c r="J43" i="50"/>
  <c r="J39" i="50"/>
  <c r="E12" i="50"/>
  <c r="J9" i="50"/>
  <c r="K87" i="50"/>
  <c r="J55" i="50"/>
  <c r="E50" i="50"/>
  <c r="J84" i="50"/>
  <c r="E73" i="50"/>
  <c r="K136" i="50"/>
  <c r="E126" i="50"/>
  <c r="E118" i="50"/>
  <c r="J108" i="50"/>
  <c r="E102" i="50"/>
  <c r="F97" i="50"/>
  <c r="K95" i="50"/>
  <c r="K74" i="50"/>
  <c r="F68" i="50"/>
  <c r="F51" i="50"/>
  <c r="F49" i="50"/>
  <c r="K42" i="50"/>
  <c r="J27" i="50"/>
  <c r="J2" i="50"/>
  <c r="J16" i="50"/>
  <c r="F14" i="50"/>
  <c r="L5" i="50"/>
  <c r="E25" i="50"/>
  <c r="K10" i="50"/>
  <c r="F7" i="50"/>
  <c r="L3" i="50"/>
  <c r="BD4" i="50"/>
  <c r="F20" i="50"/>
  <c r="K11" i="50"/>
  <c r="BB2" i="50"/>
  <c r="K24" i="50"/>
  <c r="F13" i="50"/>
  <c r="E6" i="50"/>
  <c r="M4" i="50"/>
  <c r="F150" i="50"/>
  <c r="E120" i="50"/>
  <c r="K81" i="50"/>
  <c r="K68" i="50"/>
  <c r="J35" i="50"/>
  <c r="E29" i="50"/>
  <c r="F22" i="50"/>
  <c r="F41" i="50"/>
  <c r="K21" i="50"/>
  <c r="E104" i="50"/>
  <c r="F91" i="50"/>
  <c r="F78" i="50"/>
  <c r="K53" i="50"/>
  <c r="G4" i="49" a="1"/>
  <c r="G4" i="49" s="1"/>
  <c r="I4" i="49" s="1" a="1"/>
  <c r="I4" i="49" s="1"/>
  <c r="J4" i="49" s="1"/>
  <c r="AC20" i="43"/>
  <c r="V2" i="47" a="1"/>
  <c r="V2" i="47" s="1"/>
  <c r="S2" i="47" a="1"/>
  <c r="S2" i="47" s="1"/>
  <c r="C2" i="47"/>
  <c r="Q2" i="47"/>
  <c r="J16" i="46"/>
  <c r="K4" i="46"/>
  <c r="K94" i="46"/>
  <c r="E37" i="46"/>
  <c r="F23" i="46"/>
  <c r="J14" i="46"/>
  <c r="F55" i="46"/>
  <c r="F28" i="46"/>
  <c r="J115" i="46"/>
  <c r="J123" i="46"/>
  <c r="J131" i="46"/>
  <c r="J139" i="46"/>
  <c r="J32" i="46"/>
  <c r="E41" i="46"/>
  <c r="E81" i="46"/>
  <c r="E89" i="46"/>
  <c r="E97" i="46"/>
  <c r="F105" i="46"/>
  <c r="F113" i="46"/>
  <c r="F121" i="46"/>
  <c r="F129" i="46"/>
  <c r="F137" i="46"/>
  <c r="F145" i="46"/>
  <c r="K295" i="46"/>
  <c r="J100" i="46"/>
  <c r="J108" i="46"/>
  <c r="J116" i="46"/>
  <c r="J124" i="46"/>
  <c r="J132" i="46"/>
  <c r="J140" i="46"/>
  <c r="E155" i="46"/>
  <c r="E187" i="46"/>
  <c r="E219" i="46"/>
  <c r="F251" i="46"/>
  <c r="E23" i="46"/>
  <c r="J47" i="46"/>
  <c r="J55" i="46"/>
  <c r="J63" i="46"/>
  <c r="J71" i="46"/>
  <c r="J79" i="46"/>
  <c r="E168" i="46"/>
  <c r="E200" i="46"/>
  <c r="E232" i="46"/>
  <c r="F42" i="46"/>
  <c r="F50" i="46"/>
  <c r="F58" i="46"/>
  <c r="F82" i="46"/>
  <c r="F90" i="46"/>
  <c r="F98" i="46"/>
  <c r="E107" i="46"/>
  <c r="E115" i="46"/>
  <c r="E123" i="46"/>
  <c r="E131" i="46"/>
  <c r="E139" i="46"/>
  <c r="J149" i="46"/>
  <c r="J181" i="46"/>
  <c r="J213" i="46"/>
  <c r="J245" i="46"/>
  <c r="F25" i="46"/>
  <c r="J33" i="46"/>
  <c r="J41" i="46"/>
  <c r="J81" i="46"/>
  <c r="J89" i="46"/>
  <c r="J97" i="46"/>
  <c r="K105" i="46"/>
  <c r="K113" i="46"/>
  <c r="K121" i="46"/>
  <c r="K129" i="46"/>
  <c r="K137" i="46"/>
  <c r="K145" i="46"/>
  <c r="F36" i="46"/>
  <c r="K60" i="46"/>
  <c r="K68" i="46"/>
  <c r="K76" i="46"/>
  <c r="E100" i="46"/>
  <c r="E108" i="46"/>
  <c r="E116" i="46"/>
  <c r="E124" i="46"/>
  <c r="E132" i="46"/>
  <c r="E140" i="46"/>
  <c r="J153" i="46"/>
  <c r="J185" i="46"/>
  <c r="J217" i="46"/>
  <c r="K249" i="46"/>
  <c r="F16" i="46"/>
  <c r="E24" i="46"/>
  <c r="E40" i="46"/>
  <c r="J48" i="46"/>
  <c r="J56" i="46"/>
  <c r="E176" i="46"/>
  <c r="E208" i="46"/>
  <c r="E240" i="46"/>
  <c r="K279" i="46"/>
  <c r="J254" i="46"/>
  <c r="J262" i="46"/>
  <c r="F282" i="46"/>
  <c r="K150" i="46"/>
  <c r="K158" i="46"/>
  <c r="K166" i="46"/>
  <c r="K174" i="46"/>
  <c r="K182" i="46"/>
  <c r="K190" i="46"/>
  <c r="K198" i="46"/>
  <c r="K206" i="46"/>
  <c r="K214" i="46"/>
  <c r="K222" i="46"/>
  <c r="K230" i="46"/>
  <c r="K238" i="46"/>
  <c r="K246" i="46"/>
  <c r="F286" i="46"/>
  <c r="F277" i="46"/>
  <c r="K147" i="46"/>
  <c r="K155" i="46"/>
  <c r="K163" i="46"/>
  <c r="K171" i="46"/>
  <c r="K179" i="46"/>
  <c r="K187" i="46"/>
  <c r="K195" i="46"/>
  <c r="K203" i="46"/>
  <c r="K211" i="46"/>
  <c r="K219" i="46"/>
  <c r="K227" i="46"/>
  <c r="K235" i="46"/>
  <c r="K243" i="46"/>
  <c r="J252" i="46"/>
  <c r="J260" i="46"/>
  <c r="K280" i="46"/>
  <c r="K287" i="46"/>
  <c r="K152" i="46"/>
  <c r="K160" i="46"/>
  <c r="K168" i="46"/>
  <c r="K176" i="46"/>
  <c r="K184" i="46"/>
  <c r="K192" i="46"/>
  <c r="K200" i="46"/>
  <c r="K208" i="46"/>
  <c r="K216" i="46"/>
  <c r="K224" i="46"/>
  <c r="K232" i="46"/>
  <c r="K240" i="46"/>
  <c r="E264" i="46"/>
  <c r="F294" i="46"/>
  <c r="E270" i="46"/>
  <c r="E278" i="46"/>
  <c r="E286" i="46"/>
  <c r="E294" i="46"/>
  <c r="J265" i="46"/>
  <c r="J273" i="46"/>
  <c r="J281" i="46"/>
  <c r="J289" i="46"/>
  <c r="J297" i="46"/>
  <c r="J302" i="46"/>
  <c r="E272" i="46"/>
  <c r="E280" i="46"/>
  <c r="E288" i="46"/>
  <c r="E296" i="46"/>
  <c r="K274" i="46"/>
  <c r="K282" i="46"/>
  <c r="K290" i="46"/>
  <c r="K298" i="46"/>
  <c r="J271" i="46"/>
  <c r="J279" i="46"/>
  <c r="J287" i="46"/>
  <c r="J295" i="46"/>
  <c r="E301" i="46"/>
  <c r="J301" i="46"/>
  <c r="E148" i="46"/>
  <c r="E180" i="46"/>
  <c r="E212" i="46"/>
  <c r="E244" i="46"/>
  <c r="F85" i="46"/>
  <c r="F93" i="46"/>
  <c r="E11" i="46"/>
  <c r="K16" i="46"/>
  <c r="J24" i="46"/>
  <c r="J40" i="46"/>
  <c r="E48" i="46"/>
  <c r="E56" i="46"/>
  <c r="J88" i="46"/>
  <c r="J96" i="46"/>
  <c r="K104" i="46"/>
  <c r="K112" i="46"/>
  <c r="K120" i="46"/>
  <c r="K128" i="46"/>
  <c r="K136" i="46"/>
  <c r="K144" i="46"/>
  <c r="F273" i="46"/>
  <c r="K51" i="46"/>
  <c r="K59" i="46"/>
  <c r="K67" i="46"/>
  <c r="K75" i="46"/>
  <c r="E34" i="46"/>
  <c r="E66" i="46"/>
  <c r="E74" i="46"/>
  <c r="J146" i="46"/>
  <c r="J178" i="46"/>
  <c r="J210" i="46"/>
  <c r="J242" i="46"/>
  <c r="F289" i="46"/>
  <c r="K21" i="46"/>
  <c r="J37" i="46"/>
  <c r="K45" i="46"/>
  <c r="K85" i="46"/>
  <c r="K93" i="46"/>
  <c r="E49" i="46"/>
  <c r="E57" i="46"/>
  <c r="J65" i="46"/>
  <c r="J73" i="46"/>
  <c r="J82" i="46"/>
  <c r="J90" i="46"/>
  <c r="J98" i="46"/>
  <c r="K106" i="46"/>
  <c r="K114" i="46"/>
  <c r="K122" i="46"/>
  <c r="K130" i="46"/>
  <c r="K138" i="46"/>
  <c r="F151" i="46"/>
  <c r="F159" i="46"/>
  <c r="F167" i="46"/>
  <c r="F175" i="46"/>
  <c r="F183" i="46"/>
  <c r="F191" i="46"/>
  <c r="F199" i="46"/>
  <c r="F207" i="46"/>
  <c r="F215" i="46"/>
  <c r="F223" i="46"/>
  <c r="F231" i="46"/>
  <c r="F239" i="46"/>
  <c r="J247" i="46"/>
  <c r="J255" i="46"/>
  <c r="J263" i="46"/>
  <c r="E149" i="46"/>
  <c r="E157" i="46"/>
  <c r="E165" i="46"/>
  <c r="E173" i="46"/>
  <c r="E181" i="46"/>
  <c r="E189" i="46"/>
  <c r="E197" i="46"/>
  <c r="E205" i="46"/>
  <c r="E213" i="46"/>
  <c r="E221" i="46"/>
  <c r="E229" i="46"/>
  <c r="E237" i="46"/>
  <c r="E245" i="46"/>
  <c r="F253" i="46"/>
  <c r="F261" i="46"/>
  <c r="E150" i="46"/>
  <c r="E158" i="46"/>
  <c r="E166" i="46"/>
  <c r="E174" i="46"/>
  <c r="E182" i="46"/>
  <c r="E190" i="46"/>
  <c r="E198" i="46"/>
  <c r="E206" i="46"/>
  <c r="E214" i="46"/>
  <c r="E222" i="46"/>
  <c r="E230" i="46"/>
  <c r="E238" i="46"/>
  <c r="E246" i="46"/>
  <c r="F254" i="46"/>
  <c r="F262" i="46"/>
  <c r="J249" i="46"/>
  <c r="J257" i="46"/>
  <c r="E265" i="46"/>
  <c r="K269" i="46"/>
  <c r="K277" i="46"/>
  <c r="K285" i="46"/>
  <c r="K293" i="46"/>
  <c r="G2" i="46"/>
  <c r="F2" i="46"/>
  <c r="E2" i="46"/>
  <c r="AG4" i="46"/>
  <c r="AE2" i="46"/>
  <c r="M2" i="46"/>
  <c r="AD2" i="46"/>
  <c r="L2" i="46"/>
  <c r="F6" i="46"/>
  <c r="H3" i="46"/>
  <c r="G3" i="46"/>
  <c r="E4" i="46"/>
  <c r="G4" i="46" s="1"/>
  <c r="E6" i="46"/>
  <c r="J5" i="46"/>
  <c r="H5" i="46"/>
  <c r="K2" i="46"/>
  <c r="G5" i="46"/>
  <c r="J2" i="46"/>
  <c r="K9" i="46"/>
  <c r="H2" i="46"/>
  <c r="J3" i="46"/>
  <c r="J13" i="46"/>
  <c r="K7" i="46"/>
  <c r="AD4" i="46"/>
  <c r="M4" i="46"/>
  <c r="J7" i="46"/>
  <c r="AC4" i="46"/>
  <c r="F4" i="46"/>
  <c r="E10" i="46"/>
  <c r="K24" i="46"/>
  <c r="K14" i="46"/>
  <c r="K29" i="46"/>
  <c r="F21" i="46"/>
  <c r="F47" i="46"/>
  <c r="E26" i="46"/>
  <c r="K66" i="46"/>
  <c r="K43" i="46"/>
  <c r="E117" i="46"/>
  <c r="E125" i="46"/>
  <c r="E133" i="46"/>
  <c r="E141" i="46"/>
  <c r="E18" i="46"/>
  <c r="J34" i="46"/>
  <c r="J43" i="46"/>
  <c r="J83" i="46"/>
  <c r="J91" i="46"/>
  <c r="J99" i="46"/>
  <c r="K107" i="46"/>
  <c r="K115" i="46"/>
  <c r="K123" i="46"/>
  <c r="K131" i="46"/>
  <c r="K139" i="46"/>
  <c r="E102" i="46"/>
  <c r="E110" i="46"/>
  <c r="E118" i="46"/>
  <c r="E126" i="46"/>
  <c r="E134" i="46"/>
  <c r="E142" i="46"/>
  <c r="J161" i="46"/>
  <c r="J193" i="46"/>
  <c r="J225" i="46"/>
  <c r="K257" i="46"/>
  <c r="J49" i="46"/>
  <c r="J57" i="46"/>
  <c r="E65" i="46"/>
  <c r="E73" i="46"/>
  <c r="J174" i="46"/>
  <c r="J206" i="46"/>
  <c r="J238" i="46"/>
  <c r="K44" i="46"/>
  <c r="F52" i="46"/>
  <c r="K84" i="46"/>
  <c r="K92" i="46"/>
  <c r="J101" i="46"/>
  <c r="J109" i="46"/>
  <c r="J117" i="46"/>
  <c r="J125" i="46"/>
  <c r="J133" i="46"/>
  <c r="J141" i="46"/>
  <c r="E159" i="46"/>
  <c r="E191" i="46"/>
  <c r="E223" i="46"/>
  <c r="F255" i="46"/>
  <c r="E43" i="46"/>
  <c r="E83" i="46"/>
  <c r="E91" i="46"/>
  <c r="E99" i="46"/>
  <c r="F107" i="46"/>
  <c r="F115" i="46"/>
  <c r="F123" i="46"/>
  <c r="F131" i="46"/>
  <c r="F139" i="46"/>
  <c r="E22" i="46"/>
  <c r="F38" i="46"/>
  <c r="F62" i="46"/>
  <c r="F70" i="46"/>
  <c r="F78" i="46"/>
  <c r="J102" i="46"/>
  <c r="J110" i="46"/>
  <c r="J118" i="46"/>
  <c r="J126" i="46"/>
  <c r="J134" i="46"/>
  <c r="J142" i="46"/>
  <c r="E163" i="46"/>
  <c r="E195" i="46"/>
  <c r="E227" i="46"/>
  <c r="F259" i="46"/>
  <c r="F12" i="46"/>
  <c r="K26" i="46"/>
  <c r="J42" i="46"/>
  <c r="J50" i="46"/>
  <c r="J58" i="46"/>
  <c r="J150" i="46"/>
  <c r="J182" i="46"/>
  <c r="J214" i="46"/>
  <c r="J246" i="46"/>
  <c r="E248" i="46"/>
  <c r="E256" i="46"/>
  <c r="K288" i="46"/>
  <c r="F152" i="46"/>
  <c r="F160" i="46"/>
  <c r="F168" i="46"/>
  <c r="F176" i="46"/>
  <c r="F184" i="46"/>
  <c r="F192" i="46"/>
  <c r="F200" i="46"/>
  <c r="F208" i="46"/>
  <c r="F216" i="46"/>
  <c r="F224" i="46"/>
  <c r="F232" i="46"/>
  <c r="F240" i="46"/>
  <c r="J264" i="46"/>
  <c r="K292" i="46"/>
  <c r="K283" i="46"/>
  <c r="F149" i="46"/>
  <c r="F157" i="46"/>
  <c r="F165" i="46"/>
  <c r="F173" i="46"/>
  <c r="F181" i="46"/>
  <c r="F189" i="46"/>
  <c r="F197" i="46"/>
  <c r="F205" i="46"/>
  <c r="F213" i="46"/>
  <c r="F221" i="46"/>
  <c r="F229" i="46"/>
  <c r="F237" i="46"/>
  <c r="F245" i="46"/>
  <c r="E254" i="46"/>
  <c r="E262" i="46"/>
  <c r="F290" i="46"/>
  <c r="F297" i="46"/>
  <c r="F154" i="46"/>
  <c r="F162" i="46"/>
  <c r="F170" i="46"/>
  <c r="F178" i="46"/>
  <c r="F186" i="46"/>
  <c r="F194" i="46"/>
  <c r="F202" i="46"/>
  <c r="F210" i="46"/>
  <c r="F218" i="46"/>
  <c r="F226" i="46"/>
  <c r="F234" i="46"/>
  <c r="F242" i="46"/>
  <c r="F269" i="46"/>
  <c r="E302" i="46"/>
  <c r="J272" i="46"/>
  <c r="J280" i="46"/>
  <c r="J288" i="46"/>
  <c r="J296" i="46"/>
  <c r="E267" i="46"/>
  <c r="E275" i="46"/>
  <c r="E283" i="46"/>
  <c r="E291" i="46"/>
  <c r="F299" i="46"/>
  <c r="J266" i="46"/>
  <c r="J274" i="46"/>
  <c r="J282" i="46"/>
  <c r="J290" i="46"/>
  <c r="J298" i="46"/>
  <c r="F276" i="46"/>
  <c r="F284" i="46"/>
  <c r="F292" i="46"/>
  <c r="E273" i="46"/>
  <c r="E281" i="46"/>
  <c r="E289" i="46"/>
  <c r="E297" i="46"/>
  <c r="E58" i="46"/>
  <c r="E82" i="46"/>
  <c r="E90" i="46"/>
  <c r="E98" i="46"/>
  <c r="F106" i="46"/>
  <c r="F114" i="46"/>
  <c r="F122" i="46"/>
  <c r="F130" i="46"/>
  <c r="F138" i="46"/>
  <c r="F146" i="46"/>
  <c r="K53" i="46"/>
  <c r="F61" i="46"/>
  <c r="F69" i="46"/>
  <c r="F77" i="46"/>
  <c r="F20" i="46"/>
  <c r="E36" i="46"/>
  <c r="J60" i="46"/>
  <c r="J68" i="46"/>
  <c r="J76" i="46"/>
  <c r="E156" i="46"/>
  <c r="E188" i="46"/>
  <c r="E220" i="46"/>
  <c r="F252" i="46"/>
  <c r="K39" i="46"/>
  <c r="F87" i="46"/>
  <c r="F95" i="46"/>
  <c r="E19" i="46"/>
  <c r="E27" i="46"/>
  <c r="K35" i="46"/>
  <c r="E51" i="46"/>
  <c r="E59" i="46"/>
  <c r="E67" i="46"/>
  <c r="E75" i="46"/>
  <c r="E84" i="46"/>
  <c r="E92" i="46"/>
  <c r="F100" i="46"/>
  <c r="F108" i="46"/>
  <c r="F116" i="46"/>
  <c r="F124" i="46"/>
  <c r="F132" i="46"/>
  <c r="F140" i="46"/>
  <c r="K153" i="46"/>
  <c r="K161" i="46"/>
  <c r="K169" i="46"/>
  <c r="K177" i="46"/>
  <c r="K185" i="46"/>
  <c r="K193" i="46"/>
  <c r="K201" i="46"/>
  <c r="K209" i="46"/>
  <c r="K217" i="46"/>
  <c r="K225" i="46"/>
  <c r="K233" i="46"/>
  <c r="K241" i="46"/>
  <c r="E249" i="46"/>
  <c r="E257" i="46"/>
  <c r="F268" i="46"/>
  <c r="J151" i="46"/>
  <c r="J159" i="46"/>
  <c r="J167" i="46"/>
  <c r="J175" i="46"/>
  <c r="J183" i="46"/>
  <c r="J191" i="46"/>
  <c r="J199" i="46"/>
  <c r="J207" i="46"/>
  <c r="J215" i="46"/>
  <c r="J223" i="46"/>
  <c r="J231" i="46"/>
  <c r="J239" i="46"/>
  <c r="K247" i="46"/>
  <c r="K255" i="46"/>
  <c r="K263" i="46"/>
  <c r="J152" i="46"/>
  <c r="J160" i="46"/>
  <c r="J168" i="46"/>
  <c r="J176" i="46"/>
  <c r="J184" i="46"/>
  <c r="J192" i="46"/>
  <c r="J200" i="46"/>
  <c r="J208" i="46"/>
  <c r="J216" i="46"/>
  <c r="J224" i="46"/>
  <c r="J232" i="46"/>
  <c r="J240" i="46"/>
  <c r="K248" i="46"/>
  <c r="K256" i="46"/>
  <c r="E251" i="46"/>
  <c r="E259" i="46"/>
  <c r="F271" i="46"/>
  <c r="F279" i="46"/>
  <c r="F287" i="46"/>
  <c r="F295" i="46"/>
  <c r="K300" i="46"/>
  <c r="O2" i="46"/>
  <c r="O7" i="43"/>
  <c r="O15" i="43"/>
  <c r="O23" i="43"/>
  <c r="O31" i="43"/>
  <c r="O39" i="43"/>
  <c r="O47" i="43"/>
  <c r="O55" i="43"/>
  <c r="O63" i="43"/>
  <c r="O71" i="43"/>
  <c r="O79" i="43"/>
  <c r="O87" i="43"/>
  <c r="O95" i="43"/>
  <c r="O103" i="43"/>
  <c r="O111" i="43"/>
  <c r="O119" i="43"/>
  <c r="O127" i="43"/>
  <c r="O135" i="43"/>
  <c r="O143" i="43"/>
  <c r="O151" i="43"/>
  <c r="O159" i="43"/>
  <c r="O167" i="43"/>
  <c r="O175" i="43"/>
  <c r="O183" i="43"/>
  <c r="O191" i="43"/>
  <c r="O199" i="43"/>
  <c r="O207" i="43"/>
  <c r="O215" i="43"/>
  <c r="O223" i="43"/>
  <c r="O231" i="43"/>
  <c r="O239" i="43"/>
  <c r="O247" i="43"/>
  <c r="O255" i="43"/>
  <c r="O263" i="43"/>
  <c r="O271" i="43"/>
  <c r="O279" i="43"/>
  <c r="O287" i="43"/>
  <c r="O295" i="43"/>
  <c r="O303" i="43"/>
  <c r="O311" i="43"/>
  <c r="O319" i="43"/>
  <c r="O327" i="43"/>
  <c r="O335" i="43"/>
  <c r="O343" i="43"/>
  <c r="O351" i="43"/>
  <c r="O359" i="43"/>
  <c r="O367" i="43"/>
  <c r="O375" i="43"/>
  <c r="O383" i="43"/>
  <c r="O391" i="43"/>
  <c r="O399" i="43"/>
  <c r="O407" i="43"/>
  <c r="O8" i="43"/>
  <c r="O16" i="43"/>
  <c r="O24" i="43"/>
  <c r="O32" i="43"/>
  <c r="O40" i="43"/>
  <c r="O48" i="43"/>
  <c r="O56" i="43"/>
  <c r="O64" i="43"/>
  <c r="O72" i="43"/>
  <c r="O80" i="43"/>
  <c r="O88" i="43"/>
  <c r="O96" i="43"/>
  <c r="O104" i="43"/>
  <c r="O112" i="43"/>
  <c r="O120" i="43"/>
  <c r="O128" i="43"/>
  <c r="O136" i="43"/>
  <c r="O144" i="43"/>
  <c r="O152" i="43"/>
  <c r="O160" i="43"/>
  <c r="O168" i="43"/>
  <c r="O176" i="43"/>
  <c r="O184" i="43"/>
  <c r="O192" i="43"/>
  <c r="O200" i="43"/>
  <c r="O208" i="43"/>
  <c r="O216" i="43"/>
  <c r="O224" i="43"/>
  <c r="O232" i="43"/>
  <c r="O240" i="43"/>
  <c r="O248" i="43"/>
  <c r="O256" i="43"/>
  <c r="O264" i="43"/>
  <c r="O272" i="43"/>
  <c r="O280" i="43"/>
  <c r="O288" i="43"/>
  <c r="O296" i="43"/>
  <c r="O304" i="43"/>
  <c r="O312" i="43"/>
  <c r="O320" i="43"/>
  <c r="O328" i="43"/>
  <c r="O336" i="43"/>
  <c r="O344" i="43"/>
  <c r="O352" i="43"/>
  <c r="O360" i="43"/>
  <c r="O368" i="43"/>
  <c r="O376" i="43"/>
  <c r="O384" i="43"/>
  <c r="O392" i="43"/>
  <c r="O400" i="43"/>
  <c r="O408" i="43"/>
  <c r="O9" i="43"/>
  <c r="O17" i="43"/>
  <c r="O25" i="43"/>
  <c r="O33" i="43"/>
  <c r="O41" i="43"/>
  <c r="O49" i="43"/>
  <c r="O57" i="43"/>
  <c r="O65" i="43"/>
  <c r="O73" i="43"/>
  <c r="O81" i="43"/>
  <c r="O89" i="43"/>
  <c r="O97" i="43"/>
  <c r="O105" i="43"/>
  <c r="O113" i="43"/>
  <c r="O121" i="43"/>
  <c r="O129" i="43"/>
  <c r="O137" i="43"/>
  <c r="O145" i="43"/>
  <c r="O153" i="43"/>
  <c r="O161" i="43"/>
  <c r="O169" i="43"/>
  <c r="O177" i="43"/>
  <c r="O185" i="43"/>
  <c r="O193" i="43"/>
  <c r="O201" i="43"/>
  <c r="O209" i="43"/>
  <c r="O217" i="43"/>
  <c r="O225" i="43"/>
  <c r="O233" i="43"/>
  <c r="O241" i="43"/>
  <c r="O249" i="43"/>
  <c r="O257" i="43"/>
  <c r="O265" i="43"/>
  <c r="O273" i="43"/>
  <c r="O281" i="43"/>
  <c r="O289" i="43"/>
  <c r="O297" i="43"/>
  <c r="O305" i="43"/>
  <c r="O313" i="43"/>
  <c r="O321" i="43"/>
  <c r="O329" i="43"/>
  <c r="O337" i="43"/>
  <c r="O345" i="43"/>
  <c r="O353" i="43"/>
  <c r="O361" i="43"/>
  <c r="O369" i="43"/>
  <c r="O377" i="43"/>
  <c r="O385" i="43"/>
  <c r="O393" i="43"/>
  <c r="O401" i="43"/>
  <c r="O409" i="43"/>
  <c r="O10" i="43"/>
  <c r="O3" i="43"/>
  <c r="O18" i="43"/>
  <c r="O29" i="43"/>
  <c r="O43" i="43"/>
  <c r="O54" i="43"/>
  <c r="O68" i="43"/>
  <c r="O82" i="43"/>
  <c r="O93" i="43"/>
  <c r="O107" i="43"/>
  <c r="O118" i="43"/>
  <c r="O132" i="43"/>
  <c r="O146" i="43"/>
  <c r="O157" i="43"/>
  <c r="O171" i="43"/>
  <c r="O182" i="43"/>
  <c r="O196" i="43"/>
  <c r="O210" i="43"/>
  <c r="O221" i="43"/>
  <c r="O235" i="43"/>
  <c r="O246" i="43"/>
  <c r="O260" i="43"/>
  <c r="O274" i="43"/>
  <c r="O285" i="43"/>
  <c r="O299" i="43"/>
  <c r="O310" i="43"/>
  <c r="O324" i="43"/>
  <c r="O338" i="43"/>
  <c r="O349" i="43"/>
  <c r="O363" i="43"/>
  <c r="O374" i="43"/>
  <c r="O388" i="43"/>
  <c r="O402" i="43"/>
  <c r="O4" i="43"/>
  <c r="O19" i="43"/>
  <c r="O30" i="43"/>
  <c r="O44" i="43"/>
  <c r="O58" i="43"/>
  <c r="O69" i="43"/>
  <c r="O83" i="43"/>
  <c r="O94" i="43"/>
  <c r="O108" i="43"/>
  <c r="O122" i="43"/>
  <c r="O133" i="43"/>
  <c r="O147" i="43"/>
  <c r="O158" i="43"/>
  <c r="O172" i="43"/>
  <c r="O186" i="43"/>
  <c r="O197" i="43"/>
  <c r="O211" i="43"/>
  <c r="O222" i="43"/>
  <c r="O236" i="43"/>
  <c r="O250" i="43"/>
  <c r="O261" i="43"/>
  <c r="O275" i="43"/>
  <c r="O286" i="43"/>
  <c r="O300" i="43"/>
  <c r="O314" i="43"/>
  <c r="O325" i="43"/>
  <c r="O339" i="43"/>
  <c r="O350" i="43"/>
  <c r="O364" i="43"/>
  <c r="O378" i="43"/>
  <c r="O389" i="43"/>
  <c r="O403" i="43"/>
  <c r="O100" i="43"/>
  <c r="O150" i="43"/>
  <c r="O189" i="43"/>
  <c r="O214" i="43"/>
  <c r="O242" i="43"/>
  <c r="O267" i="43"/>
  <c r="O306" i="43"/>
  <c r="O331" i="43"/>
  <c r="O356" i="43"/>
  <c r="O381" i="43"/>
  <c r="O406" i="43"/>
  <c r="O26" i="43"/>
  <c r="O62" i="43"/>
  <c r="O90" i="43"/>
  <c r="O126" i="43"/>
  <c r="O154" i="43"/>
  <c r="O190" i="43"/>
  <c r="O218" i="43"/>
  <c r="O254" i="43"/>
  <c r="O293" i="43"/>
  <c r="O332" i="43"/>
  <c r="O371" i="43"/>
  <c r="O410" i="43"/>
  <c r="O14" i="43"/>
  <c r="O42" i="43"/>
  <c r="O67" i="43"/>
  <c r="O106" i="43"/>
  <c r="O131" i="43"/>
  <c r="O156" i="43"/>
  <c r="O181" i="43"/>
  <c r="O206" i="43"/>
  <c r="O234" i="43"/>
  <c r="O259" i="43"/>
  <c r="O284" i="43"/>
  <c r="O309" i="43"/>
  <c r="O334" i="43"/>
  <c r="O362" i="43"/>
  <c r="O387" i="43"/>
  <c r="O5" i="43"/>
  <c r="O20" i="43"/>
  <c r="O34" i="43"/>
  <c r="O45" i="43"/>
  <c r="O59" i="43"/>
  <c r="O70" i="43"/>
  <c r="O84" i="43"/>
  <c r="O98" i="43"/>
  <c r="O109" i="43"/>
  <c r="O123" i="43"/>
  <c r="O134" i="43"/>
  <c r="O148" i="43"/>
  <c r="O162" i="43"/>
  <c r="O173" i="43"/>
  <c r="O187" i="43"/>
  <c r="O198" i="43"/>
  <c r="O212" i="43"/>
  <c r="O226" i="43"/>
  <c r="O237" i="43"/>
  <c r="O251" i="43"/>
  <c r="O262" i="43"/>
  <c r="O276" i="43"/>
  <c r="O290" i="43"/>
  <c r="O301" i="43"/>
  <c r="O315" i="43"/>
  <c r="O326" i="43"/>
  <c r="O340" i="43"/>
  <c r="O354" i="43"/>
  <c r="O365" i="43"/>
  <c r="O379" i="43"/>
  <c r="O390" i="43"/>
  <c r="O404" i="43"/>
  <c r="O6" i="43"/>
  <c r="O21" i="43"/>
  <c r="O35" i="43"/>
  <c r="O46" i="43"/>
  <c r="O60" i="43"/>
  <c r="O74" i="43"/>
  <c r="O85" i="43"/>
  <c r="O99" i="43"/>
  <c r="O110" i="43"/>
  <c r="O124" i="43"/>
  <c r="O138" i="43"/>
  <c r="O149" i="43"/>
  <c r="O163" i="43"/>
  <c r="O174" i="43"/>
  <c r="O188" i="43"/>
  <c r="O202" i="43"/>
  <c r="O213" i="43"/>
  <c r="O227" i="43"/>
  <c r="O238" i="43"/>
  <c r="O252" i="43"/>
  <c r="O266" i="43"/>
  <c r="O277" i="43"/>
  <c r="O291" i="43"/>
  <c r="O302" i="43"/>
  <c r="O316" i="43"/>
  <c r="O330" i="43"/>
  <c r="O341" i="43"/>
  <c r="O355" i="43"/>
  <c r="O366" i="43"/>
  <c r="O380" i="43"/>
  <c r="O394" i="43"/>
  <c r="O405" i="43"/>
  <c r="O11" i="43"/>
  <c r="O22" i="43"/>
  <c r="O36" i="43"/>
  <c r="O50" i="43"/>
  <c r="O61" i="43"/>
  <c r="O75" i="43"/>
  <c r="O86" i="43"/>
  <c r="O114" i="43"/>
  <c r="O125" i="43"/>
  <c r="O164" i="43"/>
  <c r="O178" i="43"/>
  <c r="O203" i="43"/>
  <c r="O228" i="43"/>
  <c r="O253" i="43"/>
  <c r="O278" i="43"/>
  <c r="O292" i="43"/>
  <c r="O317" i="43"/>
  <c r="O342" i="43"/>
  <c r="O370" i="43"/>
  <c r="O395" i="43"/>
  <c r="O12" i="43"/>
  <c r="O37" i="43"/>
  <c r="O76" i="43"/>
  <c r="O115" i="43"/>
  <c r="O165" i="43"/>
  <c r="O204" i="43"/>
  <c r="O243" i="43"/>
  <c r="O282" i="43"/>
  <c r="O318" i="43"/>
  <c r="O357" i="43"/>
  <c r="O396" i="43"/>
  <c r="O28" i="43"/>
  <c r="O53" i="43"/>
  <c r="O78" i="43"/>
  <c r="O92" i="43"/>
  <c r="O117" i="43"/>
  <c r="O142" i="43"/>
  <c r="O170" i="43"/>
  <c r="O195" i="43"/>
  <c r="O220" i="43"/>
  <c r="O245" i="43"/>
  <c r="O270" i="43"/>
  <c r="O298" i="43"/>
  <c r="O323" i="43"/>
  <c r="O348" i="43"/>
  <c r="O373" i="43"/>
  <c r="O398" i="43"/>
  <c r="O412" i="43"/>
  <c r="O139" i="43"/>
  <c r="O51" i="43"/>
  <c r="O101" i="43"/>
  <c r="O140" i="43"/>
  <c r="O179" i="43"/>
  <c r="O229" i="43"/>
  <c r="O268" i="43"/>
  <c r="O307" i="43"/>
  <c r="O346" i="43"/>
  <c r="O382" i="43"/>
  <c r="O13" i="43"/>
  <c r="O27" i="43"/>
  <c r="O38" i="43"/>
  <c r="O52" i="43"/>
  <c r="O66" i="43"/>
  <c r="O77" i="43"/>
  <c r="O91" i="43"/>
  <c r="O102" i="43"/>
  <c r="O116" i="43"/>
  <c r="O130" i="43"/>
  <c r="O141" i="43"/>
  <c r="O155" i="43"/>
  <c r="O166" i="43"/>
  <c r="O180" i="43"/>
  <c r="O194" i="43"/>
  <c r="O205" i="43"/>
  <c r="O219" i="43"/>
  <c r="O230" i="43"/>
  <c r="O244" i="43"/>
  <c r="O258" i="43"/>
  <c r="O269" i="43"/>
  <c r="O283" i="43"/>
  <c r="O294" i="43"/>
  <c r="O308" i="43"/>
  <c r="O322" i="43"/>
  <c r="O333" i="43"/>
  <c r="O347" i="43"/>
  <c r="O358" i="43"/>
  <c r="O372" i="43"/>
  <c r="O386" i="43"/>
  <c r="O397" i="43"/>
  <c r="O411" i="43"/>
  <c r="J22" i="46"/>
  <c r="K6" i="46"/>
  <c r="J6" i="46"/>
  <c r="F19" i="46"/>
  <c r="F7" i="46"/>
  <c r="F24" i="46"/>
  <c r="F60" i="46"/>
  <c r="K38" i="46"/>
  <c r="K3" i="46"/>
  <c r="J119" i="46"/>
  <c r="J127" i="46"/>
  <c r="J135" i="46"/>
  <c r="J143" i="46"/>
  <c r="K20" i="46"/>
  <c r="E45" i="46"/>
  <c r="E85" i="46"/>
  <c r="E93" i="46"/>
  <c r="F101" i="46"/>
  <c r="F109" i="46"/>
  <c r="F117" i="46"/>
  <c r="F125" i="46"/>
  <c r="F133" i="46"/>
  <c r="F141" i="46"/>
  <c r="F80" i="46"/>
  <c r="J104" i="46"/>
  <c r="J112" i="46"/>
  <c r="J120" i="46"/>
  <c r="J128" i="46"/>
  <c r="J136" i="46"/>
  <c r="J144" i="46"/>
  <c r="E171" i="46"/>
  <c r="E203" i="46"/>
  <c r="E235" i="46"/>
  <c r="F264" i="46"/>
  <c r="J19" i="46"/>
  <c r="J27" i="46"/>
  <c r="F35" i="46"/>
  <c r="J51" i="46"/>
  <c r="J59" i="46"/>
  <c r="J67" i="46"/>
  <c r="J75" i="46"/>
  <c r="E152" i="46"/>
  <c r="E184" i="46"/>
  <c r="E216" i="46"/>
  <c r="F248" i="46"/>
  <c r="E30" i="46"/>
  <c r="F46" i="46"/>
  <c r="F54" i="46"/>
  <c r="F86" i="46"/>
  <c r="F94" i="46"/>
  <c r="E103" i="46"/>
  <c r="E111" i="46"/>
  <c r="E119" i="46"/>
  <c r="E127" i="46"/>
  <c r="E135" i="46"/>
  <c r="E143" i="46"/>
  <c r="J165" i="46"/>
  <c r="J197" i="46"/>
  <c r="J229" i="46"/>
  <c r="K261" i="46"/>
  <c r="J21" i="46"/>
  <c r="J45" i="46"/>
  <c r="J85" i="46"/>
  <c r="J93" i="46"/>
  <c r="K101" i="46"/>
  <c r="K109" i="46"/>
  <c r="K117" i="46"/>
  <c r="K125" i="46"/>
  <c r="K133" i="46"/>
  <c r="K141" i="46"/>
  <c r="E16" i="46"/>
  <c r="F32" i="46"/>
  <c r="K64" i="46"/>
  <c r="K72" i="46"/>
  <c r="E104" i="46"/>
  <c r="E112" i="46"/>
  <c r="E120" i="46"/>
  <c r="E128" i="46"/>
  <c r="E136" i="46"/>
  <c r="E144" i="46"/>
  <c r="J169" i="46"/>
  <c r="J201" i="46"/>
  <c r="J233" i="46"/>
  <c r="J28" i="46"/>
  <c r="E44" i="46"/>
  <c r="J52" i="46"/>
  <c r="E160" i="46"/>
  <c r="E192" i="46"/>
  <c r="E224" i="46"/>
  <c r="F256" i="46"/>
  <c r="J250" i="46"/>
  <c r="J258" i="46"/>
  <c r="K267" i="46"/>
  <c r="F298" i="46"/>
  <c r="K146" i="46"/>
  <c r="K154" i="46"/>
  <c r="K162" i="46"/>
  <c r="K170" i="46"/>
  <c r="K178" i="46"/>
  <c r="K186" i="46"/>
  <c r="K194" i="46"/>
  <c r="K202" i="46"/>
  <c r="K210" i="46"/>
  <c r="K218" i="46"/>
  <c r="K226" i="46"/>
  <c r="K234" i="46"/>
  <c r="K242" i="46"/>
  <c r="F270" i="46"/>
  <c r="E299" i="46"/>
  <c r="K264" i="46"/>
  <c r="F293" i="46"/>
  <c r="K151" i="46"/>
  <c r="K159" i="46"/>
  <c r="K167" i="46"/>
  <c r="K175" i="46"/>
  <c r="K183" i="46"/>
  <c r="K191" i="46"/>
  <c r="K199" i="46"/>
  <c r="K207" i="46"/>
  <c r="K215" i="46"/>
  <c r="K223" i="46"/>
  <c r="K231" i="46"/>
  <c r="K239" i="46"/>
  <c r="J248" i="46"/>
  <c r="J256" i="46"/>
  <c r="K266" i="46"/>
  <c r="K296" i="46"/>
  <c r="K271" i="46"/>
  <c r="K148" i="46"/>
  <c r="K156" i="46"/>
  <c r="K164" i="46"/>
  <c r="K172" i="46"/>
  <c r="K180" i="46"/>
  <c r="K188" i="46"/>
  <c r="K196" i="46"/>
  <c r="K204" i="46"/>
  <c r="K212" i="46"/>
  <c r="K220" i="46"/>
  <c r="K228" i="46"/>
  <c r="K236" i="46"/>
  <c r="K244" i="46"/>
  <c r="F278" i="46"/>
  <c r="E266" i="46"/>
  <c r="E274" i="46"/>
  <c r="E282" i="46"/>
  <c r="E290" i="46"/>
  <c r="E298" i="46"/>
  <c r="J269" i="46"/>
  <c r="J277" i="46"/>
  <c r="J285" i="46"/>
  <c r="J293" i="46"/>
  <c r="E268" i="46"/>
  <c r="E276" i="46"/>
  <c r="E284" i="46"/>
  <c r="E292" i="46"/>
  <c r="K302" i="46"/>
  <c r="K270" i="46"/>
  <c r="K278" i="46"/>
  <c r="K286" i="46"/>
  <c r="K294" i="46"/>
  <c r="J267" i="46"/>
  <c r="J275" i="46"/>
  <c r="J283" i="46"/>
  <c r="J291" i="46"/>
  <c r="K301" i="46"/>
  <c r="K299" i="46"/>
  <c r="E29" i="46"/>
  <c r="K37" i="46"/>
  <c r="E53" i="46"/>
  <c r="J61" i="46"/>
  <c r="J69" i="46"/>
  <c r="J77" i="46"/>
  <c r="J86" i="46"/>
  <c r="J94" i="46"/>
  <c r="K102" i="46"/>
  <c r="K110" i="46"/>
  <c r="K118" i="46"/>
  <c r="K126" i="46"/>
  <c r="K134" i="46"/>
  <c r="K142" i="46"/>
  <c r="F147" i="46"/>
  <c r="F155" i="46"/>
  <c r="F163" i="46"/>
  <c r="F171" i="46"/>
  <c r="F179" i="46"/>
  <c r="F187" i="46"/>
  <c r="F195" i="46"/>
  <c r="F203" i="46"/>
  <c r="F211" i="46"/>
  <c r="F219" i="46"/>
  <c r="F227" i="46"/>
  <c r="F235" i="46"/>
  <c r="F243" i="46"/>
  <c r="J251" i="46"/>
  <c r="J259" i="46"/>
  <c r="E153" i="46"/>
  <c r="E161" i="46"/>
  <c r="E169" i="46"/>
  <c r="E177" i="46"/>
  <c r="E185" i="46"/>
  <c r="E193" i="46"/>
  <c r="E201" i="46"/>
  <c r="E209" i="46"/>
  <c r="E217" i="46"/>
  <c r="E225" i="46"/>
  <c r="E233" i="46"/>
  <c r="E241" i="46"/>
  <c r="F249" i="46"/>
  <c r="F257" i="46"/>
  <c r="F266" i="46"/>
  <c r="K268" i="46"/>
  <c r="J300" i="46"/>
  <c r="E154" i="46"/>
  <c r="E162" i="46"/>
  <c r="E170" i="46"/>
  <c r="E178" i="46"/>
  <c r="E186" i="46"/>
  <c r="E194" i="46"/>
  <c r="E202" i="46"/>
  <c r="E210" i="46"/>
  <c r="E218" i="46"/>
  <c r="E226" i="46"/>
  <c r="E234" i="46"/>
  <c r="E242" i="46"/>
  <c r="F250" i="46"/>
  <c r="F258" i="46"/>
  <c r="J253" i="46"/>
  <c r="J261" i="46"/>
  <c r="F300" i="46"/>
  <c r="K265" i="46"/>
  <c r="K273" i="46"/>
  <c r="K281" i="46"/>
  <c r="K289" i="46"/>
  <c r="K297" i="46"/>
  <c r="F302" i="46"/>
  <c r="K143" i="46"/>
  <c r="E106" i="46"/>
  <c r="E114" i="46"/>
  <c r="E122" i="46"/>
  <c r="E130" i="46"/>
  <c r="E138" i="46"/>
  <c r="E146" i="46"/>
  <c r="J177" i="46"/>
  <c r="J209" i="46"/>
  <c r="J241" i="46"/>
  <c r="F285" i="46"/>
  <c r="J29" i="46"/>
  <c r="F37" i="46"/>
  <c r="J53" i="46"/>
  <c r="E61" i="46"/>
  <c r="E69" i="46"/>
  <c r="E77" i="46"/>
  <c r="J158" i="46"/>
  <c r="J190" i="46"/>
  <c r="J222" i="46"/>
  <c r="K254" i="46"/>
  <c r="K40" i="46"/>
  <c r="F48" i="46"/>
  <c r="F56" i="46"/>
  <c r="J80" i="46"/>
  <c r="K88" i="46"/>
  <c r="K96" i="46"/>
  <c r="J105" i="46"/>
  <c r="J113" i="46"/>
  <c r="J121" i="46"/>
  <c r="J129" i="46"/>
  <c r="J137" i="46"/>
  <c r="J145" i="46"/>
  <c r="E175" i="46"/>
  <c r="E207" i="46"/>
  <c r="E239" i="46"/>
  <c r="K275" i="46"/>
  <c r="K31" i="46"/>
  <c r="J39" i="46"/>
  <c r="E87" i="46"/>
  <c r="E95" i="46"/>
  <c r="F103" i="46"/>
  <c r="F111" i="46"/>
  <c r="F119" i="46"/>
  <c r="F127" i="46"/>
  <c r="F135" i="46"/>
  <c r="F143" i="46"/>
  <c r="K18" i="46"/>
  <c r="J26" i="46"/>
  <c r="F34" i="46"/>
  <c r="F66" i="46"/>
  <c r="F74" i="46"/>
  <c r="J106" i="46"/>
  <c r="J114" i="46"/>
  <c r="J122" i="46"/>
  <c r="J130" i="46"/>
  <c r="J138" i="46"/>
  <c r="E147" i="46"/>
  <c r="E179" i="46"/>
  <c r="E211" i="46"/>
  <c r="E243" i="46"/>
  <c r="K291" i="46"/>
  <c r="F22" i="46"/>
  <c r="J46" i="46"/>
  <c r="J54" i="46"/>
  <c r="J166" i="46"/>
  <c r="J198" i="46"/>
  <c r="J230" i="46"/>
  <c r="K262" i="46"/>
  <c r="E252" i="46"/>
  <c r="E260" i="46"/>
  <c r="K272" i="46"/>
  <c r="F148" i="46"/>
  <c r="F156" i="46"/>
  <c r="F164" i="46"/>
  <c r="F172" i="46"/>
  <c r="F180" i="46"/>
  <c r="F188" i="46"/>
  <c r="F196" i="46"/>
  <c r="F204" i="46"/>
  <c r="F212" i="46"/>
  <c r="F220" i="46"/>
  <c r="F228" i="46"/>
  <c r="F236" i="46"/>
  <c r="F244" i="46"/>
  <c r="K276" i="46"/>
  <c r="E300" i="46"/>
  <c r="F153" i="46"/>
  <c r="F161" i="46"/>
  <c r="F169" i="46"/>
  <c r="F177" i="46"/>
  <c r="F185" i="46"/>
  <c r="F193" i="46"/>
  <c r="F201" i="46"/>
  <c r="F209" i="46"/>
  <c r="F217" i="46"/>
  <c r="F225" i="46"/>
  <c r="F233" i="46"/>
  <c r="F241" i="46"/>
  <c r="E250" i="46"/>
  <c r="E258" i="46"/>
  <c r="F274" i="46"/>
  <c r="F281" i="46"/>
  <c r="F150" i="46"/>
  <c r="F158" i="46"/>
  <c r="F166" i="46"/>
  <c r="F174" i="46"/>
  <c r="F182" i="46"/>
  <c r="F190" i="46"/>
  <c r="F198" i="46"/>
  <c r="F206" i="46"/>
  <c r="F214" i="46"/>
  <c r="F222" i="46"/>
  <c r="F230" i="46"/>
  <c r="F238" i="46"/>
  <c r="F246" i="46"/>
  <c r="K284" i="46"/>
  <c r="J268" i="46"/>
  <c r="J276" i="46"/>
  <c r="J284" i="46"/>
  <c r="J292" i="46"/>
  <c r="E271" i="46"/>
  <c r="E279" i="46"/>
  <c r="E287" i="46"/>
  <c r="E295" i="46"/>
  <c r="J270" i="46"/>
  <c r="J278" i="46"/>
  <c r="J286" i="46"/>
  <c r="J294" i="46"/>
  <c r="F272" i="46"/>
  <c r="F280" i="46"/>
  <c r="F288" i="46"/>
  <c r="F296" i="46"/>
  <c r="E269" i="46"/>
  <c r="E277" i="46"/>
  <c r="E285" i="46"/>
  <c r="E293" i="46"/>
  <c r="J299" i="46"/>
  <c r="F301" i="46"/>
  <c r="L48" i="43"/>
  <c r="G265" i="43"/>
  <c r="G273" i="43"/>
  <c r="G281" i="43"/>
  <c r="G289" i="43"/>
  <c r="G297" i="43"/>
  <c r="G305" i="43"/>
  <c r="G313" i="43"/>
  <c r="G321" i="43"/>
  <c r="G329" i="43"/>
  <c r="G337" i="43"/>
  <c r="G345" i="43"/>
  <c r="G353" i="43"/>
  <c r="G361" i="43"/>
  <c r="G369" i="43"/>
  <c r="G377" i="43"/>
  <c r="G385" i="43"/>
  <c r="G393" i="43"/>
  <c r="G401" i="43"/>
  <c r="G409" i="43"/>
  <c r="G249" i="43"/>
  <c r="G257" i="43"/>
  <c r="G233" i="43"/>
  <c r="G241" i="43"/>
  <c r="G222" i="43"/>
  <c r="G204" i="43"/>
  <c r="G212" i="43"/>
  <c r="G195" i="43"/>
  <c r="G203" i="43"/>
  <c r="G192" i="43"/>
  <c r="G180" i="43"/>
  <c r="G163" i="43"/>
  <c r="G171" i="43"/>
  <c r="G266" i="43"/>
  <c r="G274" i="43"/>
  <c r="G282" i="43"/>
  <c r="G290" i="43"/>
  <c r="G298" i="43"/>
  <c r="G306" i="43"/>
  <c r="G314" i="43"/>
  <c r="G322" i="43"/>
  <c r="G330" i="43"/>
  <c r="G338" i="43"/>
  <c r="G346" i="43"/>
  <c r="G354" i="43"/>
  <c r="G362" i="43"/>
  <c r="G370" i="43"/>
  <c r="G378" i="43"/>
  <c r="G386" i="43"/>
  <c r="G394" i="43"/>
  <c r="G402" i="43"/>
  <c r="G410" i="43"/>
  <c r="G250" i="43"/>
  <c r="G258" i="43"/>
  <c r="G234" i="43"/>
  <c r="G242" i="43"/>
  <c r="G223" i="43"/>
  <c r="G205" i="43"/>
  <c r="G213" i="43"/>
  <c r="G196" i="43"/>
  <c r="G185" i="43"/>
  <c r="G173" i="43"/>
  <c r="G181" i="43"/>
  <c r="G164" i="43"/>
  <c r="G172" i="43"/>
  <c r="G267" i="43"/>
  <c r="G275" i="43"/>
  <c r="G283" i="43"/>
  <c r="G291" i="43"/>
  <c r="G299" i="43"/>
  <c r="G307" i="43"/>
  <c r="G315" i="43"/>
  <c r="G323" i="43"/>
  <c r="G331" i="43"/>
  <c r="G339" i="43"/>
  <c r="G347" i="43"/>
  <c r="G355" i="43"/>
  <c r="G363" i="43"/>
  <c r="G371" i="43"/>
  <c r="G379" i="43"/>
  <c r="G387" i="43"/>
  <c r="G395" i="43"/>
  <c r="G403" i="43"/>
  <c r="G411" i="43"/>
  <c r="G251" i="43"/>
  <c r="G259" i="43"/>
  <c r="G235" i="43"/>
  <c r="G243" i="43"/>
  <c r="G224" i="43"/>
  <c r="G206" i="43"/>
  <c r="G214" i="43"/>
  <c r="G197" i="43"/>
  <c r="G186" i="43"/>
  <c r="G174" i="43"/>
  <c r="G182" i="43"/>
  <c r="G165" i="43"/>
  <c r="G146" i="43"/>
  <c r="G263" i="43"/>
  <c r="G277" i="43"/>
  <c r="G288" i="43"/>
  <c r="G302" i="43"/>
  <c r="G316" i="43"/>
  <c r="G327" i="43"/>
  <c r="G341" i="43"/>
  <c r="G352" i="43"/>
  <c r="G366" i="43"/>
  <c r="G380" i="43"/>
  <c r="G391" i="43"/>
  <c r="G405" i="43"/>
  <c r="G248" i="43"/>
  <c r="G230" i="43"/>
  <c r="G244" i="43"/>
  <c r="G228" i="43"/>
  <c r="G216" i="43"/>
  <c r="G202" i="43"/>
  <c r="G177" i="43"/>
  <c r="G166" i="43"/>
  <c r="G150" i="43"/>
  <c r="G158" i="43"/>
  <c r="G133" i="43"/>
  <c r="G141" i="43"/>
  <c r="G114" i="43"/>
  <c r="G122" i="43"/>
  <c r="G100" i="43"/>
  <c r="G108" i="43"/>
  <c r="G88" i="43"/>
  <c r="G96" i="43"/>
  <c r="G76" i="43"/>
  <c r="G52" i="43"/>
  <c r="G60" i="43"/>
  <c r="G68" i="43"/>
  <c r="G44" i="43"/>
  <c r="G16" i="43"/>
  <c r="G24" i="43"/>
  <c r="G32" i="43"/>
  <c r="G9" i="43"/>
  <c r="G72" i="43"/>
  <c r="G48" i="43"/>
  <c r="G13" i="43"/>
  <c r="G271" i="43"/>
  <c r="G399" i="43"/>
  <c r="G210" i="43"/>
  <c r="G130" i="43"/>
  <c r="G97" i="43"/>
  <c r="G73" i="43"/>
  <c r="G65" i="43"/>
  <c r="G29" i="43"/>
  <c r="G286" i="43"/>
  <c r="G336" i="43"/>
  <c r="G364" i="43"/>
  <c r="G246" i="43"/>
  <c r="G211" i="43"/>
  <c r="G148" i="43"/>
  <c r="G139" i="43"/>
  <c r="G98" i="43"/>
  <c r="G74" i="43"/>
  <c r="G66" i="43"/>
  <c r="G30" i="43"/>
  <c r="G264" i="43"/>
  <c r="G278" i="43"/>
  <c r="G292" i="43"/>
  <c r="G303" i="43"/>
  <c r="G317" i="43"/>
  <c r="G328" i="43"/>
  <c r="G342" i="43"/>
  <c r="G356" i="43"/>
  <c r="G367" i="43"/>
  <c r="G381" i="43"/>
  <c r="G392" i="43"/>
  <c r="G406" i="43"/>
  <c r="G252" i="43"/>
  <c r="G231" i="43"/>
  <c r="G218" i="43"/>
  <c r="G229" i="43"/>
  <c r="G217" i="43"/>
  <c r="G187" i="43"/>
  <c r="G178" i="43"/>
  <c r="G167" i="43"/>
  <c r="G151" i="43"/>
  <c r="G159" i="43"/>
  <c r="G134" i="43"/>
  <c r="G142" i="43"/>
  <c r="G115" i="43"/>
  <c r="G123" i="43"/>
  <c r="G101" i="43"/>
  <c r="G109" i="43"/>
  <c r="G89" i="43"/>
  <c r="G69" i="43"/>
  <c r="G77" i="43"/>
  <c r="G53" i="43"/>
  <c r="G61" i="43"/>
  <c r="G37" i="43"/>
  <c r="G45" i="43"/>
  <c r="G17" i="43"/>
  <c r="G25" i="43"/>
  <c r="G33" i="43"/>
  <c r="G10" i="43"/>
  <c r="G295" i="43"/>
  <c r="G309" i="43"/>
  <c r="G348" i="43"/>
  <c r="G384" i="43"/>
  <c r="G255" i="43"/>
  <c r="G209" i="43"/>
  <c r="G184" i="43"/>
  <c r="G104" i="43"/>
  <c r="G56" i="43"/>
  <c r="G20" i="43"/>
  <c r="G310" i="43"/>
  <c r="G349" i="43"/>
  <c r="G374" i="43"/>
  <c r="G256" i="43"/>
  <c r="G225" i="43"/>
  <c r="G160" i="43"/>
  <c r="G111" i="43"/>
  <c r="G93" i="43"/>
  <c r="G41" i="43"/>
  <c r="G6" i="43"/>
  <c r="G300" i="43"/>
  <c r="G389" i="43"/>
  <c r="G239" i="43"/>
  <c r="G175" i="43"/>
  <c r="G131" i="43"/>
  <c r="G106" i="43"/>
  <c r="G58" i="43"/>
  <c r="G22" i="43"/>
  <c r="G276" i="43"/>
  <c r="G312" i="43"/>
  <c r="G351" i="43"/>
  <c r="G390" i="43"/>
  <c r="G227" i="43"/>
  <c r="G268" i="43"/>
  <c r="G279" i="43"/>
  <c r="G293" i="43"/>
  <c r="G304" i="43"/>
  <c r="G318" i="43"/>
  <c r="G332" i="43"/>
  <c r="G343" i="43"/>
  <c r="G357" i="43"/>
  <c r="G368" i="43"/>
  <c r="G382" i="43"/>
  <c r="G396" i="43"/>
  <c r="G407" i="43"/>
  <c r="G253" i="43"/>
  <c r="G232" i="43"/>
  <c r="G219" i="43"/>
  <c r="G207" i="43"/>
  <c r="G193" i="43"/>
  <c r="G188" i="43"/>
  <c r="G179" i="43"/>
  <c r="G168" i="43"/>
  <c r="G152" i="43"/>
  <c r="G127" i="43"/>
  <c r="G135" i="43"/>
  <c r="G143" i="43"/>
  <c r="G116" i="43"/>
  <c r="G124" i="43"/>
  <c r="G102" i="43"/>
  <c r="G110" i="43"/>
  <c r="G90" i="43"/>
  <c r="G70" i="43"/>
  <c r="G78" i="43"/>
  <c r="G54" i="43"/>
  <c r="G62" i="43"/>
  <c r="G38" i="43"/>
  <c r="G46" i="43"/>
  <c r="G18" i="43"/>
  <c r="G26" i="43"/>
  <c r="G34" i="43"/>
  <c r="G11" i="43"/>
  <c r="G284" i="43"/>
  <c r="G334" i="43"/>
  <c r="G373" i="43"/>
  <c r="G412" i="43"/>
  <c r="G221" i="43"/>
  <c r="G190" i="43"/>
  <c r="G154" i="43"/>
  <c r="G137" i="43"/>
  <c r="G118" i="43"/>
  <c r="G84" i="43"/>
  <c r="G80" i="43"/>
  <c r="G40" i="43"/>
  <c r="G36" i="43"/>
  <c r="G285" i="43"/>
  <c r="G324" i="43"/>
  <c r="G360" i="43"/>
  <c r="G245" i="43"/>
  <c r="G199" i="43"/>
  <c r="G155" i="43"/>
  <c r="G119" i="43"/>
  <c r="G85" i="43"/>
  <c r="G57" i="43"/>
  <c r="G21" i="43"/>
  <c r="G272" i="43"/>
  <c r="G325" i="43"/>
  <c r="G375" i="43"/>
  <c r="G260" i="43"/>
  <c r="G200" i="43"/>
  <c r="G156" i="43"/>
  <c r="G120" i="43"/>
  <c r="G94" i="43"/>
  <c r="G42" i="43"/>
  <c r="G7" i="43"/>
  <c r="G262" i="43"/>
  <c r="G301" i="43"/>
  <c r="G340" i="43"/>
  <c r="G376" i="43"/>
  <c r="G247" i="43"/>
  <c r="G240" i="43"/>
  <c r="G215" i="43"/>
  <c r="G269" i="43"/>
  <c r="G280" i="43"/>
  <c r="G294" i="43"/>
  <c r="G308" i="43"/>
  <c r="G319" i="43"/>
  <c r="G333" i="43"/>
  <c r="G344" i="43"/>
  <c r="G358" i="43"/>
  <c r="G372" i="43"/>
  <c r="G383" i="43"/>
  <c r="G397" i="43"/>
  <c r="G408" i="43"/>
  <c r="G254" i="43"/>
  <c r="G236" i="43"/>
  <c r="G220" i="43"/>
  <c r="G208" i="43"/>
  <c r="G194" i="43"/>
  <c r="G189" i="43"/>
  <c r="G183" i="43"/>
  <c r="G169" i="43"/>
  <c r="G153" i="43"/>
  <c r="G128" i="43"/>
  <c r="G136" i="43"/>
  <c r="G144" i="43"/>
  <c r="G117" i="43"/>
  <c r="G125" i="43"/>
  <c r="G103" i="43"/>
  <c r="G83" i="43"/>
  <c r="G91" i="43"/>
  <c r="G71" i="43"/>
  <c r="G79" i="43"/>
  <c r="G55" i="43"/>
  <c r="G63" i="43"/>
  <c r="G39" i="43"/>
  <c r="G47" i="43"/>
  <c r="G19" i="43"/>
  <c r="G27" i="43"/>
  <c r="G35" i="43"/>
  <c r="G12" i="43"/>
  <c r="G270" i="43"/>
  <c r="G320" i="43"/>
  <c r="G359" i="43"/>
  <c r="G398" i="43"/>
  <c r="G237" i="43"/>
  <c r="G198" i="43"/>
  <c r="G170" i="43"/>
  <c r="G129" i="43"/>
  <c r="G145" i="43"/>
  <c r="G126" i="43"/>
  <c r="G92" i="43"/>
  <c r="G64" i="43"/>
  <c r="G28" i="43"/>
  <c r="G296" i="43"/>
  <c r="G335" i="43"/>
  <c r="G388" i="43"/>
  <c r="G238" i="43"/>
  <c r="G191" i="43"/>
  <c r="G147" i="43"/>
  <c r="G138" i="43"/>
  <c r="G105" i="43"/>
  <c r="G81" i="43"/>
  <c r="G49" i="43"/>
  <c r="G14" i="43"/>
  <c r="G311" i="43"/>
  <c r="G350" i="43"/>
  <c r="G400" i="43"/>
  <c r="G226" i="43"/>
  <c r="G161" i="43"/>
  <c r="G112" i="43"/>
  <c r="G86" i="43"/>
  <c r="G82" i="43"/>
  <c r="G50" i="43"/>
  <c r="G287" i="43"/>
  <c r="G326" i="43"/>
  <c r="G365" i="43"/>
  <c r="G404" i="43"/>
  <c r="G201" i="43"/>
  <c r="G121" i="43"/>
  <c r="G67" i="43"/>
  <c r="G99" i="43"/>
  <c r="G43" i="43"/>
  <c r="G162" i="43"/>
  <c r="G107" i="43"/>
  <c r="G15" i="43"/>
  <c r="G149" i="43"/>
  <c r="G23" i="43"/>
  <c r="G31" i="43"/>
  <c r="G75" i="43"/>
  <c r="G261" i="43"/>
  <c r="G176" i="43"/>
  <c r="G87" i="43"/>
  <c r="G95" i="43"/>
  <c r="G8" i="43"/>
  <c r="G140" i="43"/>
  <c r="G59" i="43"/>
  <c r="G157" i="43"/>
  <c r="G132" i="43"/>
  <c r="G51" i="43"/>
  <c r="G113" i="43"/>
  <c r="K112" i="43"/>
  <c r="M59" i="43"/>
  <c r="M67" i="43"/>
  <c r="M75" i="43"/>
  <c r="M83" i="43"/>
  <c r="M91" i="43"/>
  <c r="M99" i="43"/>
  <c r="M107" i="43"/>
  <c r="M115" i="43"/>
  <c r="M123" i="43"/>
  <c r="M131" i="43"/>
  <c r="M139" i="43"/>
  <c r="M147" i="43"/>
  <c r="M155" i="43"/>
  <c r="M163" i="43"/>
  <c r="M171" i="43"/>
  <c r="M179" i="43"/>
  <c r="M187" i="43"/>
  <c r="M195" i="43"/>
  <c r="M203" i="43"/>
  <c r="M211" i="43"/>
  <c r="M219" i="43"/>
  <c r="M227" i="43"/>
  <c r="M235" i="43"/>
  <c r="M243" i="43"/>
  <c r="M251" i="43"/>
  <c r="M259" i="43"/>
  <c r="M267" i="43"/>
  <c r="M275" i="43"/>
  <c r="M283" i="43"/>
  <c r="M291" i="43"/>
  <c r="M299" i="43"/>
  <c r="M307" i="43"/>
  <c r="M315" i="43"/>
  <c r="M323" i="43"/>
  <c r="M331" i="43"/>
  <c r="M339" i="43"/>
  <c r="M347" i="43"/>
  <c r="M355" i="43"/>
  <c r="M363" i="43"/>
  <c r="M371" i="43"/>
  <c r="M379" i="43"/>
  <c r="M387" i="43"/>
  <c r="M395" i="43"/>
  <c r="M403" i="43"/>
  <c r="M411" i="43"/>
  <c r="L65" i="43"/>
  <c r="L73" i="43"/>
  <c r="L81" i="43"/>
  <c r="L89" i="43"/>
  <c r="L97" i="43"/>
  <c r="L105" i="43"/>
  <c r="L113" i="43"/>
  <c r="L121" i="43"/>
  <c r="L129" i="43"/>
  <c r="L137" i="43"/>
  <c r="L145" i="43"/>
  <c r="L153" i="43"/>
  <c r="L161" i="43"/>
  <c r="L169" i="43"/>
  <c r="L177" i="43"/>
  <c r="L185" i="43"/>
  <c r="L193" i="43"/>
  <c r="L201" i="43"/>
  <c r="M65" i="43"/>
  <c r="M74" i="43"/>
  <c r="M84" i="43"/>
  <c r="M93" i="43"/>
  <c r="M102" i="43"/>
  <c r="M111" i="43"/>
  <c r="M120" i="43"/>
  <c r="M129" i="43"/>
  <c r="M138" i="43"/>
  <c r="M148" i="43"/>
  <c r="M157" i="43"/>
  <c r="M166" i="43"/>
  <c r="M175" i="43"/>
  <c r="M184" i="43"/>
  <c r="M193" i="43"/>
  <c r="M202" i="43"/>
  <c r="M212" i="43"/>
  <c r="M221" i="43"/>
  <c r="M230" i="43"/>
  <c r="M239" i="43"/>
  <c r="M248" i="43"/>
  <c r="M257" i="43"/>
  <c r="M266" i="43"/>
  <c r="M276" i="43"/>
  <c r="M285" i="43"/>
  <c r="M294" i="43"/>
  <c r="M303" i="43"/>
  <c r="M312" i="43"/>
  <c r="M321" i="43"/>
  <c r="M330" i="43"/>
  <c r="M340" i="43"/>
  <c r="M349" i="43"/>
  <c r="M358" i="43"/>
  <c r="M367" i="43"/>
  <c r="M376" i="43"/>
  <c r="M385" i="43"/>
  <c r="M394" i="43"/>
  <c r="M404" i="43"/>
  <c r="L59" i="43"/>
  <c r="L68" i="43"/>
  <c r="L77" i="43"/>
  <c r="L86" i="43"/>
  <c r="L95" i="43"/>
  <c r="L104" i="43"/>
  <c r="L114" i="43"/>
  <c r="L123" i="43"/>
  <c r="L132" i="43"/>
  <c r="L141" i="43"/>
  <c r="L150" i="43"/>
  <c r="L159" i="43"/>
  <c r="L168" i="43"/>
  <c r="L178" i="43"/>
  <c r="L187" i="43"/>
  <c r="L196" i="43"/>
  <c r="L205" i="43"/>
  <c r="L213" i="43"/>
  <c r="L221" i="43"/>
  <c r="L229" i="43"/>
  <c r="L237" i="43"/>
  <c r="L245" i="43"/>
  <c r="L253" i="43"/>
  <c r="L261" i="43"/>
  <c r="L269" i="43"/>
  <c r="L277" i="43"/>
  <c r="L285" i="43"/>
  <c r="L293" i="43"/>
  <c r="L301" i="43"/>
  <c r="L309" i="43"/>
  <c r="L317" i="43"/>
  <c r="L325" i="43"/>
  <c r="L333" i="43"/>
  <c r="L341" i="43"/>
  <c r="L349" i="43"/>
  <c r="L357" i="43"/>
  <c r="L365" i="43"/>
  <c r="L373" i="43"/>
  <c r="L381" i="43"/>
  <c r="L389" i="43"/>
  <c r="L397" i="43"/>
  <c r="M60" i="43"/>
  <c r="M69" i="43"/>
  <c r="M78" i="43"/>
  <c r="M87" i="43"/>
  <c r="M96" i="43"/>
  <c r="M105" i="43"/>
  <c r="M114" i="43"/>
  <c r="M124" i="43"/>
  <c r="M133" i="43"/>
  <c r="M142" i="43"/>
  <c r="M151" i="43"/>
  <c r="M160" i="43"/>
  <c r="M169" i="43"/>
  <c r="M178" i="43"/>
  <c r="M188" i="43"/>
  <c r="M197" i="43"/>
  <c r="M206" i="43"/>
  <c r="M215" i="43"/>
  <c r="M224" i="43"/>
  <c r="M233" i="43"/>
  <c r="M242" i="43"/>
  <c r="M252" i="43"/>
  <c r="M261" i="43"/>
  <c r="M270" i="43"/>
  <c r="M279" i="43"/>
  <c r="M288" i="43"/>
  <c r="M297" i="43"/>
  <c r="M306" i="43"/>
  <c r="M316" i="43"/>
  <c r="M325" i="43"/>
  <c r="M334" i="43"/>
  <c r="M343" i="43"/>
  <c r="M352" i="43"/>
  <c r="M361" i="43"/>
  <c r="M370" i="43"/>
  <c r="M380" i="43"/>
  <c r="M389" i="43"/>
  <c r="M398" i="43"/>
  <c r="M407" i="43"/>
  <c r="L62" i="43"/>
  <c r="L71" i="43"/>
  <c r="L80" i="43"/>
  <c r="L90" i="43"/>
  <c r="L108" i="43"/>
  <c r="L117" i="43"/>
  <c r="L126" i="43"/>
  <c r="L135" i="43"/>
  <c r="L144" i="43"/>
  <c r="L154" i="43"/>
  <c r="L163" i="43"/>
  <c r="L172" i="43"/>
  <c r="L181" i="43"/>
  <c r="L190" i="43"/>
  <c r="L199" i="43"/>
  <c r="L208" i="43"/>
  <c r="L216" i="43"/>
  <c r="L224" i="43"/>
  <c r="L232" i="43"/>
  <c r="L240" i="43"/>
  <c r="L248" i="43"/>
  <c r="L256" i="43"/>
  <c r="L264" i="43"/>
  <c r="L272" i="43"/>
  <c r="L280" i="43"/>
  <c r="L288" i="43"/>
  <c r="L296" i="43"/>
  <c r="L304" i="43"/>
  <c r="L312" i="43"/>
  <c r="L320" i="43"/>
  <c r="L328" i="43"/>
  <c r="L336" i="43"/>
  <c r="L344" i="43"/>
  <c r="L352" i="43"/>
  <c r="L360" i="43"/>
  <c r="L368" i="43"/>
  <c r="L376" i="43"/>
  <c r="L384" i="43"/>
  <c r="L392" i="43"/>
  <c r="L400" i="43"/>
  <c r="M62" i="43"/>
  <c r="M73" i="43"/>
  <c r="M86" i="43"/>
  <c r="M98" i="43"/>
  <c r="M110" i="43"/>
  <c r="M122" i="43"/>
  <c r="M135" i="43"/>
  <c r="M146" i="43"/>
  <c r="M159" i="43"/>
  <c r="M172" i="43"/>
  <c r="M183" i="43"/>
  <c r="M196" i="43"/>
  <c r="M208" i="43"/>
  <c r="M220" i="43"/>
  <c r="M232" i="43"/>
  <c r="M245" i="43"/>
  <c r="M256" i="43"/>
  <c r="M269" i="43"/>
  <c r="M281" i="43"/>
  <c r="M293" i="43"/>
  <c r="M305" i="43"/>
  <c r="M318" i="43"/>
  <c r="M329" i="43"/>
  <c r="M342" i="43"/>
  <c r="M354" i="43"/>
  <c r="M366" i="43"/>
  <c r="M378" i="43"/>
  <c r="M391" i="43"/>
  <c r="M402" i="43"/>
  <c r="L61" i="43"/>
  <c r="L74" i="43"/>
  <c r="L85" i="43"/>
  <c r="L98" i="43"/>
  <c r="L110" i="43"/>
  <c r="L122" i="43"/>
  <c r="L134" i="43"/>
  <c r="L147" i="43"/>
  <c r="L158" i="43"/>
  <c r="L171" i="43"/>
  <c r="L183" i="43"/>
  <c r="L195" i="43"/>
  <c r="L207" i="43"/>
  <c r="L218" i="43"/>
  <c r="L228" i="43"/>
  <c r="L239" i="43"/>
  <c r="L250" i="43"/>
  <c r="L260" i="43"/>
  <c r="L271" i="43"/>
  <c r="L282" i="43"/>
  <c r="L292" i="43"/>
  <c r="L303" i="43"/>
  <c r="L314" i="43"/>
  <c r="L324" i="43"/>
  <c r="L335" i="43"/>
  <c r="L346" i="43"/>
  <c r="L356" i="43"/>
  <c r="L367" i="43"/>
  <c r="L378" i="43"/>
  <c r="L388" i="43"/>
  <c r="L399" i="43"/>
  <c r="L408" i="43"/>
  <c r="M64" i="43"/>
  <c r="M77" i="43"/>
  <c r="M89" i="43"/>
  <c r="M101" i="43"/>
  <c r="M113" i="43"/>
  <c r="M126" i="43"/>
  <c r="M137" i="43"/>
  <c r="M150" i="43"/>
  <c r="M162" i="43"/>
  <c r="M174" i="43"/>
  <c r="M186" i="43"/>
  <c r="M199" i="43"/>
  <c r="M210" i="43"/>
  <c r="M223" i="43"/>
  <c r="M236" i="43"/>
  <c r="M247" i="43"/>
  <c r="M260" i="43"/>
  <c r="M272" i="43"/>
  <c r="M284" i="43"/>
  <c r="M296" i="43"/>
  <c r="M309" i="43"/>
  <c r="M320" i="43"/>
  <c r="M333" i="43"/>
  <c r="M345" i="43"/>
  <c r="M357" i="43"/>
  <c r="M369" i="43"/>
  <c r="M382" i="43"/>
  <c r="M393" i="43"/>
  <c r="M406" i="43"/>
  <c r="L64" i="43"/>
  <c r="L76" i="43"/>
  <c r="L88" i="43"/>
  <c r="L101" i="43"/>
  <c r="L112" i="43"/>
  <c r="L125" i="43"/>
  <c r="L138" i="43"/>
  <c r="L149" i="43"/>
  <c r="L162" i="43"/>
  <c r="L174" i="43"/>
  <c r="L186" i="43"/>
  <c r="L198" i="43"/>
  <c r="L210" i="43"/>
  <c r="L220" i="43"/>
  <c r="L231" i="43"/>
  <c r="L242" i="43"/>
  <c r="L252" i="43"/>
  <c r="L263" i="43"/>
  <c r="L274" i="43"/>
  <c r="L284" i="43"/>
  <c r="L295" i="43"/>
  <c r="L306" i="43"/>
  <c r="L316" i="43"/>
  <c r="L327" i="43"/>
  <c r="L338" i="43"/>
  <c r="L348" i="43"/>
  <c r="L359" i="43"/>
  <c r="L370" i="43"/>
  <c r="L380" i="43"/>
  <c r="L391" i="43"/>
  <c r="L402" i="43"/>
  <c r="L410" i="43"/>
  <c r="M66" i="43"/>
  <c r="M79" i="43"/>
  <c r="M90" i="43"/>
  <c r="M103" i="43"/>
  <c r="M116" i="43"/>
  <c r="M127" i="43"/>
  <c r="M140" i="43"/>
  <c r="M152" i="43"/>
  <c r="M164" i="43"/>
  <c r="M176" i="43"/>
  <c r="M189" i="43"/>
  <c r="M200" i="43"/>
  <c r="M213" i="43"/>
  <c r="M225" i="43"/>
  <c r="M237" i="43"/>
  <c r="M249" i="43"/>
  <c r="M262" i="43"/>
  <c r="M273" i="43"/>
  <c r="M286" i="43"/>
  <c r="M298" i="43"/>
  <c r="M310" i="43"/>
  <c r="M322" i="43"/>
  <c r="M335" i="43"/>
  <c r="M346" i="43"/>
  <c r="M359" i="43"/>
  <c r="M372" i="43"/>
  <c r="M383" i="43"/>
  <c r="M396" i="43"/>
  <c r="M408" i="43"/>
  <c r="L66" i="43"/>
  <c r="L78" i="43"/>
  <c r="L91" i="43"/>
  <c r="L102" i="43"/>
  <c r="L115" i="43"/>
  <c r="L127" i="43"/>
  <c r="L139" i="43"/>
  <c r="L151" i="43"/>
  <c r="L164" i="43"/>
  <c r="L175" i="43"/>
  <c r="L188" i="43"/>
  <c r="L200" i="43"/>
  <c r="L211" i="43"/>
  <c r="L222" i="43"/>
  <c r="L233" i="43"/>
  <c r="L243" i="43"/>
  <c r="L254" i="43"/>
  <c r="L265" i="43"/>
  <c r="L275" i="43"/>
  <c r="L286" i="43"/>
  <c r="L297" i="43"/>
  <c r="L307" i="43"/>
  <c r="L318" i="43"/>
  <c r="L329" i="43"/>
  <c r="L339" i="43"/>
  <c r="L350" i="43"/>
  <c r="L361" i="43"/>
  <c r="L371" i="43"/>
  <c r="L382" i="43"/>
  <c r="L393" i="43"/>
  <c r="L403" i="43"/>
  <c r="L411" i="43"/>
  <c r="K113" i="43"/>
  <c r="M63" i="43"/>
  <c r="M82" i="43"/>
  <c r="M104" i="43"/>
  <c r="M121" i="43"/>
  <c r="M143" i="43"/>
  <c r="M161" i="43"/>
  <c r="M181" i="43"/>
  <c r="M201" i="43"/>
  <c r="M218" i="43"/>
  <c r="M240" i="43"/>
  <c r="M258" i="43"/>
  <c r="M278" i="43"/>
  <c r="M300" i="43"/>
  <c r="M317" i="43"/>
  <c r="M337" i="43"/>
  <c r="M356" i="43"/>
  <c r="M375" i="43"/>
  <c r="M397" i="43"/>
  <c r="L60" i="43"/>
  <c r="L82" i="43"/>
  <c r="L100" i="43"/>
  <c r="L119" i="43"/>
  <c r="L140" i="43"/>
  <c r="L157" i="43"/>
  <c r="L179" i="43"/>
  <c r="L197" i="43"/>
  <c r="L215" i="43"/>
  <c r="L234" i="43"/>
  <c r="L249" i="43"/>
  <c r="L267" i="43"/>
  <c r="L283" i="43"/>
  <c r="L300" i="43"/>
  <c r="L319" i="43"/>
  <c r="L334" i="43"/>
  <c r="L353" i="43"/>
  <c r="L369" i="43"/>
  <c r="L386" i="43"/>
  <c r="L404" i="43"/>
  <c r="K44" i="43"/>
  <c r="M68" i="43"/>
  <c r="M85" i="43"/>
  <c r="M106" i="43"/>
  <c r="M125" i="43"/>
  <c r="M144" i="43"/>
  <c r="M165" i="43"/>
  <c r="M182" i="43"/>
  <c r="M204" i="43"/>
  <c r="M222" i="43"/>
  <c r="M241" i="43"/>
  <c r="M263" i="43"/>
  <c r="M280" i="43"/>
  <c r="M301" i="43"/>
  <c r="M319" i="43"/>
  <c r="M338" i="43"/>
  <c r="M360" i="43"/>
  <c r="M377" i="43"/>
  <c r="M399" i="43"/>
  <c r="L63" i="43"/>
  <c r="L83" i="43"/>
  <c r="L103" i="43"/>
  <c r="L120" i="43"/>
  <c r="L142" i="43"/>
  <c r="L160" i="43"/>
  <c r="L180" i="43"/>
  <c r="L202" i="43"/>
  <c r="L217" i="43"/>
  <c r="L235" i="43"/>
  <c r="L251" i="43"/>
  <c r="L268" i="43"/>
  <c r="L287" i="43"/>
  <c r="L302" i="43"/>
  <c r="L321" i="43"/>
  <c r="L337" i="43"/>
  <c r="L354" i="43"/>
  <c r="L372" i="43"/>
  <c r="L387" i="43"/>
  <c r="L405" i="43"/>
  <c r="M70" i="43"/>
  <c r="M88" i="43"/>
  <c r="M108" i="43"/>
  <c r="M128" i="43"/>
  <c r="M145" i="43"/>
  <c r="M167" i="43"/>
  <c r="M185" i="43"/>
  <c r="M205" i="43"/>
  <c r="M226" i="43"/>
  <c r="M244" i="43"/>
  <c r="M264" i="43"/>
  <c r="M282" i="43"/>
  <c r="M302" i="43"/>
  <c r="M324" i="43"/>
  <c r="M341" i="43"/>
  <c r="M362" i="43"/>
  <c r="M381" i="43"/>
  <c r="M400" i="43"/>
  <c r="L67" i="43"/>
  <c r="L84" i="43"/>
  <c r="L106" i="43"/>
  <c r="L124" i="43"/>
  <c r="L143" i="43"/>
  <c r="L165" i="43"/>
  <c r="L182" i="43"/>
  <c r="L203" i="43"/>
  <c r="L219" i="43"/>
  <c r="L236" i="43"/>
  <c r="L255" i="43"/>
  <c r="L270" i="43"/>
  <c r="L289" i="43"/>
  <c r="L305" i="43"/>
  <c r="L322" i="43"/>
  <c r="L340" i="43"/>
  <c r="L355" i="43"/>
  <c r="L374" i="43"/>
  <c r="L390" i="43"/>
  <c r="L406" i="43"/>
  <c r="K175" i="43"/>
  <c r="K227" i="43"/>
  <c r="K275" i="43"/>
  <c r="J113" i="43"/>
  <c r="M72" i="43"/>
  <c r="M94" i="43"/>
  <c r="M112" i="43"/>
  <c r="M132" i="43"/>
  <c r="M153" i="43"/>
  <c r="M170" i="43"/>
  <c r="M191" i="43"/>
  <c r="M209" i="43"/>
  <c r="M229" i="43"/>
  <c r="M250" i="43"/>
  <c r="M268" i="43"/>
  <c r="M289" i="43"/>
  <c r="M308" i="43"/>
  <c r="M327" i="43"/>
  <c r="M348" i="43"/>
  <c r="M365" i="43"/>
  <c r="M386" i="43"/>
  <c r="M405" i="43"/>
  <c r="L70" i="43"/>
  <c r="L92" i="43"/>
  <c r="L109" i="43"/>
  <c r="L130" i="43"/>
  <c r="L148" i="43"/>
  <c r="L167" i="43"/>
  <c r="L189" i="43"/>
  <c r="L206" i="43"/>
  <c r="L225" i="43"/>
  <c r="L241" i="43"/>
  <c r="L258" i="43"/>
  <c r="L276" i="43"/>
  <c r="L291" i="43"/>
  <c r="L310" i="43"/>
  <c r="L326" i="43"/>
  <c r="L343" i="43"/>
  <c r="L362" i="43"/>
  <c r="L377" i="43"/>
  <c r="L395" i="43"/>
  <c r="L409" i="43"/>
  <c r="K12" i="43"/>
  <c r="M92" i="43"/>
  <c r="M130" i="43"/>
  <c r="M168" i="43"/>
  <c r="M207" i="43"/>
  <c r="M287" i="43"/>
  <c r="M326" i="43"/>
  <c r="M364" i="43"/>
  <c r="M401" i="43"/>
  <c r="L87" i="43"/>
  <c r="L128" i="43"/>
  <c r="L166" i="43"/>
  <c r="L204" i="43"/>
  <c r="L238" i="43"/>
  <c r="L273" i="43"/>
  <c r="L308" i="43"/>
  <c r="L342" i="43"/>
  <c r="L375" i="43"/>
  <c r="L407" i="43"/>
  <c r="K380" i="43"/>
  <c r="K405" i="43"/>
  <c r="J88" i="43"/>
  <c r="J99" i="43"/>
  <c r="M95" i="43"/>
  <c r="M134" i="43"/>
  <c r="M173" i="43"/>
  <c r="M214" i="43"/>
  <c r="M253" i="43"/>
  <c r="M290" i="43"/>
  <c r="M328" i="43"/>
  <c r="M368" i="43"/>
  <c r="M409" i="43"/>
  <c r="L93" i="43"/>
  <c r="L131" i="43"/>
  <c r="L170" i="43"/>
  <c r="L209" i="43"/>
  <c r="L244" i="43"/>
  <c r="L278" i="43"/>
  <c r="L311" i="43"/>
  <c r="L345" i="43"/>
  <c r="L379" i="43"/>
  <c r="L412" i="43"/>
  <c r="K27" i="43"/>
  <c r="K356" i="43"/>
  <c r="J77" i="43"/>
  <c r="M97" i="43"/>
  <c r="M136" i="43"/>
  <c r="M177" i="43"/>
  <c r="M216" i="43"/>
  <c r="M254" i="43"/>
  <c r="M292" i="43"/>
  <c r="M332" i="43"/>
  <c r="M373" i="43"/>
  <c r="M410" i="43"/>
  <c r="L94" i="43"/>
  <c r="L133" i="43"/>
  <c r="L173" i="43"/>
  <c r="L212" i="43"/>
  <c r="L246" i="43"/>
  <c r="L279" i="43"/>
  <c r="L313" i="43"/>
  <c r="L347" i="43"/>
  <c r="L383" i="43"/>
  <c r="K79" i="43"/>
  <c r="K106" i="43"/>
  <c r="J197" i="43"/>
  <c r="M61" i="43"/>
  <c r="M100" i="43"/>
  <c r="M141" i="43"/>
  <c r="M180" i="43"/>
  <c r="M217" i="43"/>
  <c r="M255" i="43"/>
  <c r="M295" i="43"/>
  <c r="M336" i="43"/>
  <c r="M374" i="43"/>
  <c r="M412" i="43"/>
  <c r="L96" i="43"/>
  <c r="L136" i="43"/>
  <c r="L176" i="43"/>
  <c r="L214" i="43"/>
  <c r="L247" i="43"/>
  <c r="L281" i="43"/>
  <c r="L315" i="43"/>
  <c r="L351" i="43"/>
  <c r="L385" i="43"/>
  <c r="K383" i="43"/>
  <c r="J222" i="43"/>
  <c r="J254" i="43"/>
  <c r="J262" i="43"/>
  <c r="M71" i="43"/>
  <c r="M109" i="43"/>
  <c r="M149" i="43"/>
  <c r="M190" i="43"/>
  <c r="M228" i="43"/>
  <c r="M265" i="43"/>
  <c r="M304" i="43"/>
  <c r="M344" i="43"/>
  <c r="M384" i="43"/>
  <c r="L69" i="43"/>
  <c r="L107" i="43"/>
  <c r="L146" i="43"/>
  <c r="L184" i="43"/>
  <c r="L223" i="43"/>
  <c r="L257" i="43"/>
  <c r="L290" i="43"/>
  <c r="L323" i="43"/>
  <c r="L358" i="43"/>
  <c r="L394" i="43"/>
  <c r="K139" i="43"/>
  <c r="K188" i="43"/>
  <c r="K204" i="43"/>
  <c r="K270" i="43"/>
  <c r="M118" i="43"/>
  <c r="M156" i="43"/>
  <c r="M194" i="43"/>
  <c r="M234" i="43"/>
  <c r="M274" i="43"/>
  <c r="M313" i="43"/>
  <c r="M351" i="43"/>
  <c r="M390" i="43"/>
  <c r="L75" i="43"/>
  <c r="L116" i="43"/>
  <c r="L155" i="43"/>
  <c r="L192" i="43"/>
  <c r="L227" i="43"/>
  <c r="L262" i="43"/>
  <c r="L298" i="43"/>
  <c r="L331" i="43"/>
  <c r="L364" i="43"/>
  <c r="L398" i="43"/>
  <c r="K311" i="43"/>
  <c r="K350" i="43"/>
  <c r="M76" i="43"/>
  <c r="M231" i="43"/>
  <c r="M388" i="43"/>
  <c r="L191" i="43"/>
  <c r="L330" i="43"/>
  <c r="H66" i="43"/>
  <c r="H74" i="43"/>
  <c r="H82" i="43"/>
  <c r="H90" i="43"/>
  <c r="H98" i="43"/>
  <c r="H106" i="43"/>
  <c r="H114" i="43"/>
  <c r="H122" i="43"/>
  <c r="H130" i="43"/>
  <c r="H138" i="43"/>
  <c r="H146" i="43"/>
  <c r="H154" i="43"/>
  <c r="H162" i="43"/>
  <c r="H170" i="43"/>
  <c r="H178" i="43"/>
  <c r="H186" i="43"/>
  <c r="H194" i="43"/>
  <c r="H202" i="43"/>
  <c r="H210" i="43"/>
  <c r="H218" i="43"/>
  <c r="H226" i="43"/>
  <c r="H234" i="43"/>
  <c r="H242" i="43"/>
  <c r="H250" i="43"/>
  <c r="H258" i="43"/>
  <c r="H266" i="43"/>
  <c r="H274" i="43"/>
  <c r="H282" i="43"/>
  <c r="H290" i="43"/>
  <c r="H298" i="43"/>
  <c r="H306" i="43"/>
  <c r="H314" i="43"/>
  <c r="H322" i="43"/>
  <c r="H330" i="43"/>
  <c r="H338" i="43"/>
  <c r="H346" i="43"/>
  <c r="H354" i="43"/>
  <c r="H362" i="43"/>
  <c r="H370" i="43"/>
  <c r="H378" i="43"/>
  <c r="H386" i="43"/>
  <c r="H394" i="43"/>
  <c r="H402" i="43"/>
  <c r="H410" i="43"/>
  <c r="M238" i="43"/>
  <c r="M392" i="43"/>
  <c r="L194" i="43"/>
  <c r="L332" i="43"/>
  <c r="K326" i="43"/>
  <c r="K376" i="43"/>
  <c r="J394" i="43"/>
  <c r="H59" i="43"/>
  <c r="H67" i="43"/>
  <c r="H75" i="43"/>
  <c r="H83" i="43"/>
  <c r="H91" i="43"/>
  <c r="H99" i="43"/>
  <c r="H107" i="43"/>
  <c r="H115" i="43"/>
  <c r="H123" i="43"/>
  <c r="H131" i="43"/>
  <c r="H139" i="43"/>
  <c r="H147" i="43"/>
  <c r="H155" i="43"/>
  <c r="H163" i="43"/>
  <c r="H171" i="43"/>
  <c r="H179" i="43"/>
  <c r="H187" i="43"/>
  <c r="H195" i="43"/>
  <c r="H203" i="43"/>
  <c r="H211" i="43"/>
  <c r="H219" i="43"/>
  <c r="H227" i="43"/>
  <c r="H235" i="43"/>
  <c r="H243" i="43"/>
  <c r="H251" i="43"/>
  <c r="H259" i="43"/>
  <c r="H267" i="43"/>
  <c r="H275" i="43"/>
  <c r="H283" i="43"/>
  <c r="H291" i="43"/>
  <c r="H299" i="43"/>
  <c r="H307" i="43"/>
  <c r="H315" i="43"/>
  <c r="H323" i="43"/>
  <c r="H331" i="43"/>
  <c r="H339" i="43"/>
  <c r="H347" i="43"/>
  <c r="H355" i="43"/>
  <c r="H363" i="43"/>
  <c r="H371" i="43"/>
  <c r="H379" i="43"/>
  <c r="H387" i="43"/>
  <c r="H395" i="43"/>
  <c r="H403" i="43"/>
  <c r="H411" i="43"/>
  <c r="M117" i="43"/>
  <c r="M271" i="43"/>
  <c r="L72" i="43"/>
  <c r="L226" i="43"/>
  <c r="L363" i="43"/>
  <c r="H60" i="43"/>
  <c r="H68" i="43"/>
  <c r="H76" i="43"/>
  <c r="H84" i="43"/>
  <c r="H92" i="43"/>
  <c r="H100" i="43"/>
  <c r="H108" i="43"/>
  <c r="H116" i="43"/>
  <c r="H124" i="43"/>
  <c r="H132" i="43"/>
  <c r="H140" i="43"/>
  <c r="H148" i="43"/>
  <c r="H156" i="43"/>
  <c r="H164" i="43"/>
  <c r="H172" i="43"/>
  <c r="H180" i="43"/>
  <c r="H188" i="43"/>
  <c r="H196" i="43"/>
  <c r="H204" i="43"/>
  <c r="H212" i="43"/>
  <c r="H220" i="43"/>
  <c r="H228" i="43"/>
  <c r="H236" i="43"/>
  <c r="H244" i="43"/>
  <c r="H252" i="43"/>
  <c r="H260" i="43"/>
  <c r="H268" i="43"/>
  <c r="H276" i="43"/>
  <c r="H284" i="43"/>
  <c r="H292" i="43"/>
  <c r="H300" i="43"/>
  <c r="H308" i="43"/>
  <c r="H316" i="43"/>
  <c r="H324" i="43"/>
  <c r="H332" i="43"/>
  <c r="H340" i="43"/>
  <c r="H348" i="43"/>
  <c r="H356" i="43"/>
  <c r="H364" i="43"/>
  <c r="H372" i="43"/>
  <c r="H380" i="43"/>
  <c r="H388" i="43"/>
  <c r="H396" i="43"/>
  <c r="H404" i="43"/>
  <c r="H412" i="43"/>
  <c r="M119" i="43"/>
  <c r="M277" i="43"/>
  <c r="L79" i="43"/>
  <c r="L230" i="43"/>
  <c r="L366" i="43"/>
  <c r="K171" i="43"/>
  <c r="K390" i="43"/>
  <c r="J170" i="43"/>
  <c r="H61" i="43"/>
  <c r="H69" i="43"/>
  <c r="H77" i="43"/>
  <c r="H85" i="43"/>
  <c r="H93" i="43"/>
  <c r="H101" i="43"/>
  <c r="H109" i="43"/>
  <c r="H117" i="43"/>
  <c r="H125" i="43"/>
  <c r="H133" i="43"/>
  <c r="H141" i="43"/>
  <c r="H149" i="43"/>
  <c r="H157" i="43"/>
  <c r="H165" i="43"/>
  <c r="H173" i="43"/>
  <c r="H181" i="43"/>
  <c r="H189" i="43"/>
  <c r="H197" i="43"/>
  <c r="H205" i="43"/>
  <c r="H213" i="43"/>
  <c r="H221" i="43"/>
  <c r="H229" i="43"/>
  <c r="H237" i="43"/>
  <c r="H245" i="43"/>
  <c r="H253" i="43"/>
  <c r="H261" i="43"/>
  <c r="H269" i="43"/>
  <c r="H277" i="43"/>
  <c r="H285" i="43"/>
  <c r="H293" i="43"/>
  <c r="H301" i="43"/>
  <c r="H309" i="43"/>
  <c r="H317" i="43"/>
  <c r="H325" i="43"/>
  <c r="H333" i="43"/>
  <c r="H341" i="43"/>
  <c r="H349" i="43"/>
  <c r="H357" i="43"/>
  <c r="H365" i="43"/>
  <c r="H373" i="43"/>
  <c r="H381" i="43"/>
  <c r="H389" i="43"/>
  <c r="H397" i="43"/>
  <c r="H405" i="43"/>
  <c r="M154" i="43"/>
  <c r="M311" i="43"/>
  <c r="L111" i="43"/>
  <c r="L259" i="43"/>
  <c r="L396" i="43"/>
  <c r="J337" i="43"/>
  <c r="H62" i="43"/>
  <c r="H70" i="43"/>
  <c r="H78" i="43"/>
  <c r="H86" i="43"/>
  <c r="H94" i="43"/>
  <c r="H102" i="43"/>
  <c r="H110" i="43"/>
  <c r="H118" i="43"/>
  <c r="H126" i="43"/>
  <c r="H134" i="43"/>
  <c r="H142" i="43"/>
  <c r="H150" i="43"/>
  <c r="H158" i="43"/>
  <c r="H166" i="43"/>
  <c r="H174" i="43"/>
  <c r="H182" i="43"/>
  <c r="H190" i="43"/>
  <c r="H198" i="43"/>
  <c r="H206" i="43"/>
  <c r="H214" i="43"/>
  <c r="H222" i="43"/>
  <c r="H230" i="43"/>
  <c r="H238" i="43"/>
  <c r="H246" i="43"/>
  <c r="H254" i="43"/>
  <c r="H262" i="43"/>
  <c r="H270" i="43"/>
  <c r="H278" i="43"/>
  <c r="H286" i="43"/>
  <c r="H294" i="43"/>
  <c r="H302" i="43"/>
  <c r="H310" i="43"/>
  <c r="H318" i="43"/>
  <c r="H326" i="43"/>
  <c r="H334" i="43"/>
  <c r="H342" i="43"/>
  <c r="H350" i="43"/>
  <c r="H358" i="43"/>
  <c r="H366" i="43"/>
  <c r="H374" i="43"/>
  <c r="H382" i="43"/>
  <c r="H390" i="43"/>
  <c r="H398" i="43"/>
  <c r="H406" i="43"/>
  <c r="M192" i="43"/>
  <c r="M350" i="43"/>
  <c r="L152" i="43"/>
  <c r="L294" i="43"/>
  <c r="J242" i="43"/>
  <c r="J309" i="43"/>
  <c r="J341" i="43"/>
  <c r="H64" i="43"/>
  <c r="H72" i="43"/>
  <c r="H88" i="43"/>
  <c r="H96" i="43"/>
  <c r="H104" i="43"/>
  <c r="H112" i="43"/>
  <c r="H120" i="43"/>
  <c r="H128" i="43"/>
  <c r="H136" i="43"/>
  <c r="H144" i="43"/>
  <c r="H152" i="43"/>
  <c r="H160" i="43"/>
  <c r="H168" i="43"/>
  <c r="H176" i="43"/>
  <c r="H184" i="43"/>
  <c r="H192" i="43"/>
  <c r="H200" i="43"/>
  <c r="H208" i="43"/>
  <c r="H216" i="43"/>
  <c r="H224" i="43"/>
  <c r="H232" i="43"/>
  <c r="H240" i="43"/>
  <c r="H248" i="43"/>
  <c r="H256" i="43"/>
  <c r="H264" i="43"/>
  <c r="H272" i="43"/>
  <c r="H280" i="43"/>
  <c r="H288" i="43"/>
  <c r="H296" i="43"/>
  <c r="H304" i="43"/>
  <c r="H312" i="43"/>
  <c r="H320" i="43"/>
  <c r="H328" i="43"/>
  <c r="H336" i="43"/>
  <c r="H344" i="43"/>
  <c r="H352" i="43"/>
  <c r="H360" i="43"/>
  <c r="H368" i="43"/>
  <c r="H376" i="43"/>
  <c r="H384" i="43"/>
  <c r="H392" i="43"/>
  <c r="H400" i="43"/>
  <c r="H408" i="43"/>
  <c r="M158" i="43"/>
  <c r="L401" i="43"/>
  <c r="J318" i="43"/>
  <c r="H79" i="43"/>
  <c r="H111" i="43"/>
  <c r="H143" i="43"/>
  <c r="H175" i="43"/>
  <c r="H207" i="43"/>
  <c r="H239" i="43"/>
  <c r="H271" i="43"/>
  <c r="H303" i="43"/>
  <c r="H335" i="43"/>
  <c r="H367" i="43"/>
  <c r="H399" i="43"/>
  <c r="F68" i="43"/>
  <c r="F76" i="43"/>
  <c r="F92" i="43"/>
  <c r="F124" i="43"/>
  <c r="E9" i="43"/>
  <c r="E49" i="43"/>
  <c r="E193" i="43"/>
  <c r="E201" i="43"/>
  <c r="M198" i="43"/>
  <c r="J266" i="43"/>
  <c r="J320" i="43"/>
  <c r="H81" i="43"/>
  <c r="H113" i="43"/>
  <c r="H145" i="43"/>
  <c r="H177" i="43"/>
  <c r="H209" i="43"/>
  <c r="H241" i="43"/>
  <c r="H273" i="43"/>
  <c r="H305" i="43"/>
  <c r="H337" i="43"/>
  <c r="H369" i="43"/>
  <c r="H401" i="43"/>
  <c r="F253" i="43"/>
  <c r="F285" i="43"/>
  <c r="E34" i="43"/>
  <c r="E42" i="43"/>
  <c r="E298" i="43"/>
  <c r="E370" i="43"/>
  <c r="E402" i="43"/>
  <c r="L52" i="43"/>
  <c r="M47" i="43"/>
  <c r="L36" i="43"/>
  <c r="M31" i="43"/>
  <c r="M20" i="43"/>
  <c r="M11" i="43"/>
  <c r="L9" i="43"/>
  <c r="H7" i="43"/>
  <c r="J218" i="43"/>
  <c r="H97" i="43"/>
  <c r="H225" i="43"/>
  <c r="H385" i="43"/>
  <c r="M314" i="43"/>
  <c r="J328" i="43"/>
  <c r="J408" i="43"/>
  <c r="H87" i="43"/>
  <c r="H119" i="43"/>
  <c r="H151" i="43"/>
  <c r="H183" i="43"/>
  <c r="H215" i="43"/>
  <c r="H247" i="43"/>
  <c r="H279" i="43"/>
  <c r="H311" i="43"/>
  <c r="H343" i="43"/>
  <c r="H375" i="43"/>
  <c r="H407" i="43"/>
  <c r="F222" i="43"/>
  <c r="F254" i="43"/>
  <c r="F398" i="43"/>
  <c r="E35" i="43"/>
  <c r="E259" i="43"/>
  <c r="E331" i="43"/>
  <c r="E371" i="43"/>
  <c r="E379" i="43"/>
  <c r="L56" i="43"/>
  <c r="H47" i="43"/>
  <c r="L40" i="43"/>
  <c r="H31" i="43"/>
  <c r="L24" i="43"/>
  <c r="H20" i="43"/>
  <c r="L16" i="43"/>
  <c r="L11" i="43"/>
  <c r="H9" i="43"/>
  <c r="L6" i="43"/>
  <c r="H129" i="43"/>
  <c r="H257" i="43"/>
  <c r="M353" i="43"/>
  <c r="J330" i="43"/>
  <c r="J410" i="43"/>
  <c r="H89" i="43"/>
  <c r="H121" i="43"/>
  <c r="H153" i="43"/>
  <c r="H185" i="43"/>
  <c r="H217" i="43"/>
  <c r="H249" i="43"/>
  <c r="H281" i="43"/>
  <c r="H313" i="43"/>
  <c r="H345" i="43"/>
  <c r="H377" i="43"/>
  <c r="H409" i="43"/>
  <c r="F95" i="43"/>
  <c r="F127" i="43"/>
  <c r="F215" i="43"/>
  <c r="F287" i="43"/>
  <c r="E196" i="43"/>
  <c r="E220" i="43"/>
  <c r="E236" i="43"/>
  <c r="E340" i="43"/>
  <c r="H56" i="43"/>
  <c r="M51" i="43"/>
  <c r="L45" i="43"/>
  <c r="H40" i="43"/>
  <c r="L29" i="43"/>
  <c r="H24" i="43"/>
  <c r="AE15" i="43"/>
  <c r="H6" i="43"/>
  <c r="L156" i="43"/>
  <c r="H65" i="43"/>
  <c r="H193" i="43"/>
  <c r="H289" i="43"/>
  <c r="L118" i="43"/>
  <c r="H63" i="43"/>
  <c r="H95" i="43"/>
  <c r="H127" i="43"/>
  <c r="H159" i="43"/>
  <c r="H191" i="43"/>
  <c r="H223" i="43"/>
  <c r="H255" i="43"/>
  <c r="H287" i="43"/>
  <c r="H319" i="43"/>
  <c r="H351" i="43"/>
  <c r="H383" i="43"/>
  <c r="F248" i="43"/>
  <c r="F256" i="43"/>
  <c r="F280" i="43"/>
  <c r="F320" i="43"/>
  <c r="E213" i="43"/>
  <c r="E221" i="43"/>
  <c r="E365" i="43"/>
  <c r="E397" i="43"/>
  <c r="H51" i="43"/>
  <c r="M44" i="43"/>
  <c r="H35" i="43"/>
  <c r="M28" i="43"/>
  <c r="L18" i="43"/>
  <c r="AD15" i="43"/>
  <c r="AE10" i="43"/>
  <c r="AE8" i="43"/>
  <c r="H161" i="43"/>
  <c r="H321" i="43"/>
  <c r="L266" i="43"/>
  <c r="H71" i="43"/>
  <c r="H103" i="43"/>
  <c r="H135" i="43"/>
  <c r="H167" i="43"/>
  <c r="H199" i="43"/>
  <c r="H231" i="43"/>
  <c r="H263" i="43"/>
  <c r="H295" i="43"/>
  <c r="H327" i="43"/>
  <c r="H359" i="43"/>
  <c r="H391" i="43"/>
  <c r="F82" i="43"/>
  <c r="F90" i="43"/>
  <c r="F330" i="43"/>
  <c r="E23" i="43"/>
  <c r="E63" i="43"/>
  <c r="E111" i="43"/>
  <c r="E367" i="43"/>
  <c r="E391" i="43"/>
  <c r="E399" i="43"/>
  <c r="E30" i="43"/>
  <c r="M52" i="43"/>
  <c r="H265" i="43"/>
  <c r="M14" i="43"/>
  <c r="L21" i="43"/>
  <c r="H32" i="43"/>
  <c r="M43" i="43"/>
  <c r="L53" i="43"/>
  <c r="F17" i="43"/>
  <c r="H233" i="43"/>
  <c r="H12" i="43"/>
  <c r="H39" i="43"/>
  <c r="H73" i="43"/>
  <c r="H8" i="43"/>
  <c r="M39" i="43"/>
  <c r="F377" i="43"/>
  <c r="E312" i="43"/>
  <c r="E248" i="43"/>
  <c r="M58" i="43"/>
  <c r="AE9" i="43"/>
  <c r="H23" i="43"/>
  <c r="L32" i="43"/>
  <c r="H55" i="43"/>
  <c r="F107" i="43"/>
  <c r="H201" i="43"/>
  <c r="J248" i="43"/>
  <c r="H329" i="43"/>
  <c r="L28" i="43"/>
  <c r="H297" i="43"/>
  <c r="H14" i="43"/>
  <c r="H17" i="43"/>
  <c r="M23" i="43"/>
  <c r="L44" i="43"/>
  <c r="M55" i="43"/>
  <c r="F297" i="43"/>
  <c r="F265" i="43"/>
  <c r="H393" i="43"/>
  <c r="H169" i="43"/>
  <c r="M7" i="43"/>
  <c r="H18" i="43"/>
  <c r="M12" i="43"/>
  <c r="M8" i="43"/>
  <c r="H43" i="43"/>
  <c r="F51" i="43"/>
  <c r="H10" i="43"/>
  <c r="M17" i="43"/>
  <c r="H27" i="43"/>
  <c r="M36" i="43"/>
  <c r="E296" i="43"/>
  <c r="E200" i="43"/>
  <c r="E168" i="43"/>
  <c r="F35" i="43"/>
  <c r="H361" i="43"/>
  <c r="H137" i="43"/>
  <c r="AE5" i="43"/>
  <c r="L10" i="43"/>
  <c r="M27" i="43"/>
  <c r="L37" i="43"/>
  <c r="H48" i="43"/>
  <c r="E390" i="43"/>
  <c r="E198" i="43"/>
  <c r="E134" i="43"/>
  <c r="E38" i="43"/>
  <c r="H353" i="43"/>
  <c r="H105" i="43"/>
  <c r="L299" i="43"/>
  <c r="C64" i="43"/>
  <c r="C72" i="43"/>
  <c r="C80" i="43"/>
  <c r="C88" i="43"/>
  <c r="C96" i="43"/>
  <c r="C104" i="43"/>
  <c r="C112" i="43"/>
  <c r="C120" i="43"/>
  <c r="C128" i="43"/>
  <c r="C136" i="43"/>
  <c r="C144" i="43"/>
  <c r="C152" i="43"/>
  <c r="C160" i="43"/>
  <c r="C168" i="43"/>
  <c r="C176" i="43"/>
  <c r="C184" i="43"/>
  <c r="C192" i="43"/>
  <c r="C200" i="43"/>
  <c r="C208" i="43"/>
  <c r="C216" i="43"/>
  <c r="C224" i="43"/>
  <c r="C232" i="43"/>
  <c r="C240" i="43"/>
  <c r="C248" i="43"/>
  <c r="C256" i="43"/>
  <c r="C264" i="43"/>
  <c r="C272" i="43"/>
  <c r="C280" i="43"/>
  <c r="C288" i="43"/>
  <c r="C296" i="43"/>
  <c r="C304" i="43"/>
  <c r="C312" i="43"/>
  <c r="C320" i="43"/>
  <c r="C328" i="43"/>
  <c r="C336" i="43"/>
  <c r="C344" i="43"/>
  <c r="C352" i="43"/>
  <c r="C360" i="43"/>
  <c r="C368" i="43"/>
  <c r="C376" i="43"/>
  <c r="C384" i="43"/>
  <c r="C392" i="43"/>
  <c r="C400" i="43"/>
  <c r="C408" i="43"/>
  <c r="C76" i="43"/>
  <c r="C100" i="43"/>
  <c r="C132" i="43"/>
  <c r="C172" i="43"/>
  <c r="C196" i="43"/>
  <c r="C236" i="43"/>
  <c r="C268" i="43"/>
  <c r="C300" i="43"/>
  <c r="C332" i="43"/>
  <c r="C364" i="43"/>
  <c r="C388" i="43"/>
  <c r="C101" i="43"/>
  <c r="C65" i="43"/>
  <c r="C73" i="43"/>
  <c r="C81" i="43"/>
  <c r="C89" i="43"/>
  <c r="C97" i="43"/>
  <c r="C105" i="43"/>
  <c r="C113" i="43"/>
  <c r="C121" i="43"/>
  <c r="C129" i="43"/>
  <c r="C137" i="43"/>
  <c r="C145" i="43"/>
  <c r="C153" i="43"/>
  <c r="C161" i="43"/>
  <c r="C169" i="43"/>
  <c r="C177" i="43"/>
  <c r="C185" i="43"/>
  <c r="C193" i="43"/>
  <c r="C201" i="43"/>
  <c r="C209" i="43"/>
  <c r="C217" i="43"/>
  <c r="C225" i="43"/>
  <c r="C233" i="43"/>
  <c r="C241" i="43"/>
  <c r="C249" i="43"/>
  <c r="C257" i="43"/>
  <c r="C265" i="43"/>
  <c r="C273" i="43"/>
  <c r="C281" i="43"/>
  <c r="C289" i="43"/>
  <c r="C297" i="43"/>
  <c r="C305" i="43"/>
  <c r="C313" i="43"/>
  <c r="C321" i="43"/>
  <c r="C329" i="43"/>
  <c r="C337" i="43"/>
  <c r="C345" i="43"/>
  <c r="C353" i="43"/>
  <c r="C361" i="43"/>
  <c r="C369" i="43"/>
  <c r="C377" i="43"/>
  <c r="C385" i="43"/>
  <c r="C393" i="43"/>
  <c r="C401" i="43"/>
  <c r="C409" i="43"/>
  <c r="C43" i="43"/>
  <c r="C11" i="43"/>
  <c r="C60" i="43"/>
  <c r="C84" i="43"/>
  <c r="C116" i="43"/>
  <c r="C140" i="43"/>
  <c r="C164" i="43"/>
  <c r="C188" i="43"/>
  <c r="C212" i="43"/>
  <c r="C228" i="43"/>
  <c r="C260" i="43"/>
  <c r="C308" i="43"/>
  <c r="C340" i="43"/>
  <c r="C372" i="43"/>
  <c r="C396" i="43"/>
  <c r="C69" i="43"/>
  <c r="C85" i="43"/>
  <c r="C109" i="43"/>
  <c r="C125" i="43"/>
  <c r="C149" i="43"/>
  <c r="C157" i="43"/>
  <c r="C173" i="43"/>
  <c r="C197" i="43"/>
  <c r="C213" i="43"/>
  <c r="C237" i="43"/>
  <c r="C269" i="43"/>
  <c r="C285" i="43"/>
  <c r="C317" i="43"/>
  <c r="C333" i="43"/>
  <c r="C373" i="43"/>
  <c r="C397" i="43"/>
  <c r="C31" i="43"/>
  <c r="C66" i="43"/>
  <c r="C74" i="43"/>
  <c r="C82" i="43"/>
  <c r="C90" i="43"/>
  <c r="C98" i="43"/>
  <c r="C106" i="43"/>
  <c r="C114" i="43"/>
  <c r="C122" i="43"/>
  <c r="C130" i="43"/>
  <c r="C138" i="43"/>
  <c r="C146" i="43"/>
  <c r="C154" i="43"/>
  <c r="C162" i="43"/>
  <c r="C170" i="43"/>
  <c r="C178" i="43"/>
  <c r="C186" i="43"/>
  <c r="C194" i="43"/>
  <c r="C202" i="43"/>
  <c r="C210" i="43"/>
  <c r="C218" i="43"/>
  <c r="C226" i="43"/>
  <c r="C234" i="43"/>
  <c r="C242" i="43"/>
  <c r="C250" i="43"/>
  <c r="C258" i="43"/>
  <c r="C266" i="43"/>
  <c r="C274" i="43"/>
  <c r="C282" i="43"/>
  <c r="C290" i="43"/>
  <c r="C298" i="43"/>
  <c r="C306" i="43"/>
  <c r="C314" i="43"/>
  <c r="C322" i="43"/>
  <c r="C330" i="43"/>
  <c r="C338" i="43"/>
  <c r="C346" i="43"/>
  <c r="C354" i="43"/>
  <c r="C362" i="43"/>
  <c r="C370" i="43"/>
  <c r="C378" i="43"/>
  <c r="C386" i="43"/>
  <c r="C394" i="43"/>
  <c r="C402" i="43"/>
  <c r="C410" i="43"/>
  <c r="C23" i="43"/>
  <c r="C68" i="43"/>
  <c r="C92" i="43"/>
  <c r="C108" i="43"/>
  <c r="C124" i="43"/>
  <c r="C148" i="43"/>
  <c r="C180" i="43"/>
  <c r="C204" i="43"/>
  <c r="C220" i="43"/>
  <c r="C252" i="43"/>
  <c r="C276" i="43"/>
  <c r="C292" i="43"/>
  <c r="C324" i="43"/>
  <c r="C356" i="43"/>
  <c r="C380" i="43"/>
  <c r="C412" i="43"/>
  <c r="C61" i="43"/>
  <c r="C93" i="43"/>
  <c r="C117" i="43"/>
  <c r="C141" i="43"/>
  <c r="C181" i="43"/>
  <c r="C205" i="43"/>
  <c r="C221" i="43"/>
  <c r="C245" i="43"/>
  <c r="C261" i="43"/>
  <c r="C293" i="43"/>
  <c r="C309" i="43"/>
  <c r="C341" i="43"/>
  <c r="C357" i="43"/>
  <c r="C381" i="43"/>
  <c r="C405" i="43"/>
  <c r="C59" i="43"/>
  <c r="C67" i="43"/>
  <c r="C75" i="43"/>
  <c r="C83" i="43"/>
  <c r="C91" i="43"/>
  <c r="C99" i="43"/>
  <c r="C107" i="43"/>
  <c r="C115" i="43"/>
  <c r="C123" i="43"/>
  <c r="C131" i="43"/>
  <c r="C139" i="43"/>
  <c r="C147" i="43"/>
  <c r="C155" i="43"/>
  <c r="C163" i="43"/>
  <c r="C171" i="43"/>
  <c r="C179" i="43"/>
  <c r="C187" i="43"/>
  <c r="C195" i="43"/>
  <c r="C203" i="43"/>
  <c r="C211" i="43"/>
  <c r="C219" i="43"/>
  <c r="C227" i="43"/>
  <c r="C235" i="43"/>
  <c r="C243" i="43"/>
  <c r="C251" i="43"/>
  <c r="C259" i="43"/>
  <c r="C267" i="43"/>
  <c r="C275" i="43"/>
  <c r="C283" i="43"/>
  <c r="C291" i="43"/>
  <c r="C299" i="43"/>
  <c r="C307" i="43"/>
  <c r="C315" i="43"/>
  <c r="C323" i="43"/>
  <c r="C331" i="43"/>
  <c r="C339" i="43"/>
  <c r="C347" i="43"/>
  <c r="C355" i="43"/>
  <c r="C363" i="43"/>
  <c r="C371" i="43"/>
  <c r="C379" i="43"/>
  <c r="C387" i="43"/>
  <c r="C395" i="43"/>
  <c r="C403" i="43"/>
  <c r="C411" i="43"/>
  <c r="AC13" i="43" a="1"/>
  <c r="AC13" i="43" s="1"/>
  <c r="C165" i="43"/>
  <c r="C349" i="43"/>
  <c r="C62" i="43"/>
  <c r="C70" i="43"/>
  <c r="C78" i="43"/>
  <c r="C86" i="43"/>
  <c r="C94" i="43"/>
  <c r="C102" i="43"/>
  <c r="C110" i="43"/>
  <c r="C118" i="43"/>
  <c r="C126" i="43"/>
  <c r="C134" i="43"/>
  <c r="C142" i="43"/>
  <c r="C150" i="43"/>
  <c r="C158" i="43"/>
  <c r="C166" i="43"/>
  <c r="C174" i="43"/>
  <c r="C182" i="43"/>
  <c r="C190" i="43"/>
  <c r="C198" i="43"/>
  <c r="C206" i="43"/>
  <c r="C214" i="43"/>
  <c r="C222" i="43"/>
  <c r="C230" i="43"/>
  <c r="C238" i="43"/>
  <c r="C246" i="43"/>
  <c r="C254" i="43"/>
  <c r="C262" i="43"/>
  <c r="C270" i="43"/>
  <c r="C278" i="43"/>
  <c r="C286" i="43"/>
  <c r="C294" i="43"/>
  <c r="C302" i="43"/>
  <c r="C310" i="43"/>
  <c r="C318" i="43"/>
  <c r="C326" i="43"/>
  <c r="C334" i="43"/>
  <c r="C342" i="43"/>
  <c r="C350" i="43"/>
  <c r="C358" i="43"/>
  <c r="C366" i="43"/>
  <c r="C374" i="43"/>
  <c r="C382" i="43"/>
  <c r="C390" i="43"/>
  <c r="C398" i="43"/>
  <c r="C406" i="43"/>
  <c r="C35" i="43"/>
  <c r="C47" i="43"/>
  <c r="C156" i="43"/>
  <c r="C244" i="43"/>
  <c r="C284" i="43"/>
  <c r="C316" i="43"/>
  <c r="C348" i="43"/>
  <c r="C404" i="43"/>
  <c r="C77" i="43"/>
  <c r="C133" i="43"/>
  <c r="C189" i="43"/>
  <c r="C229" i="43"/>
  <c r="C253" i="43"/>
  <c r="C277" i="43"/>
  <c r="C301" i="43"/>
  <c r="C325" i="43"/>
  <c r="C365" i="43"/>
  <c r="C389" i="43"/>
  <c r="C63" i="43"/>
  <c r="C71" i="43"/>
  <c r="C79" i="43"/>
  <c r="C87" i="43"/>
  <c r="C95" i="43"/>
  <c r="C103" i="43"/>
  <c r="C111" i="43"/>
  <c r="C119" i="43"/>
  <c r="C127" i="43"/>
  <c r="C135" i="43"/>
  <c r="C143" i="43"/>
  <c r="C151" i="43"/>
  <c r="C159" i="43"/>
  <c r="C167" i="43"/>
  <c r="C175" i="43"/>
  <c r="C183" i="43"/>
  <c r="C191" i="43"/>
  <c r="C199" i="43"/>
  <c r="C207" i="43"/>
  <c r="C215" i="43"/>
  <c r="C223" i="43"/>
  <c r="C231" i="43"/>
  <c r="C239" i="43"/>
  <c r="C247" i="43"/>
  <c r="C255" i="43"/>
  <c r="C263" i="43"/>
  <c r="C271" i="43"/>
  <c r="C279" i="43"/>
  <c r="C287" i="43"/>
  <c r="C295" i="43"/>
  <c r="C303" i="43"/>
  <c r="C311" i="43"/>
  <c r="C319" i="43"/>
  <c r="C327" i="43"/>
  <c r="C335" i="43"/>
  <c r="C343" i="43"/>
  <c r="C351" i="43"/>
  <c r="C359" i="43"/>
  <c r="C367" i="43"/>
  <c r="C375" i="43"/>
  <c r="C383" i="43"/>
  <c r="C391" i="43"/>
  <c r="C399" i="43"/>
  <c r="C407" i="43"/>
  <c r="C28" i="43"/>
  <c r="C58" i="43"/>
  <c r="C50" i="43"/>
  <c r="C42" i="43"/>
  <c r="C34" i="43"/>
  <c r="C26" i="43"/>
  <c r="C19" i="43"/>
  <c r="C15" i="43"/>
  <c r="C13" i="43"/>
  <c r="C57" i="43"/>
  <c r="C49" i="43"/>
  <c r="C41" i="43"/>
  <c r="C33" i="43"/>
  <c r="C25" i="43"/>
  <c r="C5" i="43"/>
  <c r="C4" i="43"/>
  <c r="C3" i="43"/>
  <c r="C56" i="43"/>
  <c r="C48" i="43"/>
  <c r="C40" i="43"/>
  <c r="C32" i="43"/>
  <c r="C24" i="43"/>
  <c r="C18" i="43"/>
  <c r="C10" i="43"/>
  <c r="C9" i="43"/>
  <c r="C6" i="43"/>
  <c r="C54" i="43"/>
  <c r="C46" i="43"/>
  <c r="C38" i="43"/>
  <c r="C30" i="43"/>
  <c r="C22" i="43"/>
  <c r="C53" i="43"/>
  <c r="C45" i="43"/>
  <c r="C37" i="43"/>
  <c r="C29" i="43"/>
  <c r="C21" i="43"/>
  <c r="C16" i="43"/>
  <c r="C17" i="43"/>
  <c r="C52" i="43"/>
  <c r="C8" i="43"/>
  <c r="C12" i="43"/>
  <c r="C36" i="43"/>
  <c r="C55" i="43"/>
  <c r="C7" i="43"/>
  <c r="C14" i="43"/>
  <c r="C20" i="43"/>
  <c r="C27" i="43"/>
  <c r="C39" i="43"/>
  <c r="C51" i="43"/>
  <c r="C44" i="43"/>
  <c r="H3" i="43"/>
  <c r="AD6" i="43"/>
  <c r="AD7" i="43"/>
  <c r="AD11" i="43"/>
  <c r="AD13" i="43"/>
  <c r="M16" i="43"/>
  <c r="M21" i="43"/>
  <c r="L22" i="43"/>
  <c r="H25" i="43"/>
  <c r="M29" i="43"/>
  <c r="L30" i="43"/>
  <c r="H33" i="43"/>
  <c r="M37" i="43"/>
  <c r="L38" i="43"/>
  <c r="H41" i="43"/>
  <c r="M45" i="43"/>
  <c r="L46" i="43"/>
  <c r="H49" i="43"/>
  <c r="M53" i="43"/>
  <c r="L54" i="43"/>
  <c r="H57" i="43"/>
  <c r="AE6" i="43"/>
  <c r="L7" i="43"/>
  <c r="AE7" i="43"/>
  <c r="L8" i="43"/>
  <c r="AD8" i="43"/>
  <c r="AD9" i="43"/>
  <c r="AE11" i="43"/>
  <c r="L12" i="43"/>
  <c r="H13" i="43"/>
  <c r="AE13" i="43"/>
  <c r="L14" i="43"/>
  <c r="H15" i="43"/>
  <c r="L17" i="43"/>
  <c r="H19" i="43"/>
  <c r="M22" i="43"/>
  <c r="L23" i="43"/>
  <c r="H26" i="43"/>
  <c r="M30" i="43"/>
  <c r="L31" i="43"/>
  <c r="H34" i="43"/>
  <c r="M38" i="43"/>
  <c r="L39" i="43"/>
  <c r="H42" i="43"/>
  <c r="M46" i="43"/>
  <c r="L47" i="43"/>
  <c r="H50" i="43"/>
  <c r="M54" i="43"/>
  <c r="L55" i="43"/>
  <c r="H58" i="43"/>
  <c r="AE3" i="43"/>
  <c r="AE4" i="43"/>
  <c r="M6" i="43"/>
  <c r="M9" i="43"/>
  <c r="M10" i="43"/>
  <c r="H11" i="43"/>
  <c r="AD12" i="43"/>
  <c r="AD14" i="43"/>
  <c r="M18" i="43"/>
  <c r="M24" i="43"/>
  <c r="L25" i="43"/>
  <c r="H28" i="43"/>
  <c r="M32" i="43"/>
  <c r="L33" i="43"/>
  <c r="H36" i="43"/>
  <c r="M40" i="43"/>
  <c r="L41" i="43"/>
  <c r="H44" i="43"/>
  <c r="M48" i="43"/>
  <c r="L49" i="43"/>
  <c r="H52" i="43"/>
  <c r="M56" i="43"/>
  <c r="L57" i="43"/>
  <c r="AE12" i="43"/>
  <c r="L13" i="43"/>
  <c r="AE14" i="43"/>
  <c r="L15" i="43"/>
  <c r="H16" i="43"/>
  <c r="L19" i="43"/>
  <c r="H21" i="43"/>
  <c r="M25" i="43"/>
  <c r="L26" i="43"/>
  <c r="H29" i="43"/>
  <c r="M33" i="43"/>
  <c r="L34" i="43"/>
  <c r="H37" i="43"/>
  <c r="M41" i="43"/>
  <c r="L42" i="43"/>
  <c r="H45" i="43"/>
  <c r="M49" i="43"/>
  <c r="L50" i="43"/>
  <c r="H53" i="43"/>
  <c r="M57" i="43"/>
  <c r="L58" i="43"/>
  <c r="AD10" i="43"/>
  <c r="M13" i="43"/>
  <c r="M15" i="43"/>
  <c r="J16" i="43"/>
  <c r="M19" i="43"/>
  <c r="L20" i="43"/>
  <c r="H22" i="43"/>
  <c r="M26" i="43"/>
  <c r="L27" i="43"/>
  <c r="H30" i="43"/>
  <c r="M34" i="43"/>
  <c r="L35" i="43"/>
  <c r="H38" i="43"/>
  <c r="M42" i="43"/>
  <c r="L43" i="43"/>
  <c r="H46" i="43"/>
  <c r="M50" i="43"/>
  <c r="L51" i="43"/>
  <c r="H54" i="43"/>
  <c r="G5" i="49" l="1" a="1"/>
  <c r="G5" i="49" s="1"/>
  <c r="L5" i="49" a="1"/>
  <c r="L5" i="49" s="1"/>
  <c r="AX22" i="50" a="1"/>
  <c r="AX22" i="50" s="1"/>
  <c r="AX56" i="50" a="1"/>
  <c r="AX56" i="50" s="1"/>
  <c r="AX55" i="50" a="1"/>
  <c r="AX55" i="50" s="1"/>
  <c r="AX33" i="50" a="1"/>
  <c r="AX33" i="50" s="1"/>
  <c r="AX40" i="50" a="1"/>
  <c r="AX40" i="50" s="1"/>
  <c r="AX10" i="50" a="1"/>
  <c r="AX10" i="50" s="1"/>
  <c r="R3" i="51" a="1"/>
  <c r="R3" i="51" s="1"/>
  <c r="R4" i="51" s="1" a="1"/>
  <c r="R4" i="51" s="1"/>
  <c r="AX46" i="50" a="1"/>
  <c r="AX46" i="50" s="1"/>
  <c r="AX13" i="50" a="1"/>
  <c r="AX13" i="50" s="1"/>
  <c r="W2" i="51"/>
  <c r="V2" i="51"/>
  <c r="AX7" i="50" a="1"/>
  <c r="AX7" i="50" s="1"/>
  <c r="AX54" i="50" a="1"/>
  <c r="AX54" i="50" s="1"/>
  <c r="U4" i="51" a="1"/>
  <c r="U4" i="51" s="1"/>
  <c r="AX49" i="50" a="1"/>
  <c r="AX49" i="50" s="1"/>
  <c r="AX36" i="50" a="1"/>
  <c r="AX36" i="50" s="1"/>
  <c r="AT4" i="51" a="1"/>
  <c r="AT4" i="51" s="1"/>
  <c r="AX4" i="51" a="1"/>
  <c r="AX4" i="51" s="1"/>
  <c r="T2" i="51"/>
  <c r="S2" i="51"/>
  <c r="AX44" i="50" a="1"/>
  <c r="AX44" i="50" s="1"/>
  <c r="AX16" i="50" a="1"/>
  <c r="AX16" i="50" s="1"/>
  <c r="AX58" i="50" a="1"/>
  <c r="AX58" i="50" s="1"/>
  <c r="AT4" i="50" a="1"/>
  <c r="AT4" i="50" s="1"/>
  <c r="AX4" i="50" a="1"/>
  <c r="AX4" i="50" s="1"/>
  <c r="AX47" i="50" a="1"/>
  <c r="AX47" i="50" s="1"/>
  <c r="AX53" i="50" a="1"/>
  <c r="AX53" i="50" s="1"/>
  <c r="AX38" i="50" a="1"/>
  <c r="AX38" i="50" s="1"/>
  <c r="AX41" i="50" a="1"/>
  <c r="AX41" i="50" s="1"/>
  <c r="X3" i="51"/>
  <c r="W3" i="51"/>
  <c r="V3" i="51"/>
  <c r="AX30" i="50" a="1"/>
  <c r="AX30" i="50" s="1"/>
  <c r="AM2" i="50"/>
  <c r="R2" i="50" a="1"/>
  <c r="R2" i="50" s="1"/>
  <c r="R3" i="50" s="1" a="1"/>
  <c r="R3" i="50" s="1"/>
  <c r="U2" i="50" a="1"/>
  <c r="U2" i="50" s="1"/>
  <c r="F67" i="43"/>
  <c r="F123" i="43"/>
  <c r="F329" i="43"/>
  <c r="E176" i="43"/>
  <c r="F113" i="43"/>
  <c r="E255" i="43"/>
  <c r="F322" i="43"/>
  <c r="E173" i="43"/>
  <c r="F104" i="43"/>
  <c r="E52" i="43"/>
  <c r="F87" i="43"/>
  <c r="E235" i="43"/>
  <c r="F150" i="43"/>
  <c r="E274" i="43"/>
  <c r="F181" i="43"/>
  <c r="F412" i="43"/>
  <c r="J317" i="43"/>
  <c r="K146" i="43"/>
  <c r="J279" i="43"/>
  <c r="K372" i="43"/>
  <c r="J173" i="43"/>
  <c r="J356" i="43"/>
  <c r="K138" i="43"/>
  <c r="K290" i="43"/>
  <c r="K297" i="43"/>
  <c r="F259" i="43"/>
  <c r="E224" i="43"/>
  <c r="E14" i="43"/>
  <c r="E208" i="43"/>
  <c r="F83" i="43"/>
  <c r="E22" i="43"/>
  <c r="E231" i="43"/>
  <c r="F314" i="43"/>
  <c r="E165" i="43"/>
  <c r="F64" i="43"/>
  <c r="E20" i="43"/>
  <c r="F71" i="43"/>
  <c r="E75" i="43"/>
  <c r="F126" i="43"/>
  <c r="E114" i="43"/>
  <c r="F149" i="43"/>
  <c r="E337" i="43"/>
  <c r="F364" i="43"/>
  <c r="K246" i="43"/>
  <c r="J200" i="43"/>
  <c r="J393" i="43"/>
  <c r="J185" i="43"/>
  <c r="J247" i="43"/>
  <c r="K294" i="43"/>
  <c r="J165" i="43"/>
  <c r="J268" i="43"/>
  <c r="K111" i="43"/>
  <c r="K274" i="43"/>
  <c r="K289" i="43"/>
  <c r="K158" i="43"/>
  <c r="F97" i="43"/>
  <c r="E40" i="43"/>
  <c r="E238" i="43"/>
  <c r="F409" i="43"/>
  <c r="E240" i="43"/>
  <c r="F115" i="43"/>
  <c r="F91" i="43"/>
  <c r="E182" i="43"/>
  <c r="E280" i="43"/>
  <c r="E207" i="43"/>
  <c r="F274" i="43"/>
  <c r="E77" i="43"/>
  <c r="F48" i="43"/>
  <c r="E4" i="43"/>
  <c r="G4" i="43" s="1"/>
  <c r="E59" i="43"/>
  <c r="F94" i="43"/>
  <c r="E106" i="43"/>
  <c r="F125" i="43"/>
  <c r="E321" i="43"/>
  <c r="F284" i="43"/>
  <c r="J391" i="43"/>
  <c r="K91" i="43"/>
  <c r="K388" i="43"/>
  <c r="J365" i="43"/>
  <c r="J169" i="43"/>
  <c r="J175" i="43"/>
  <c r="K132" i="43"/>
  <c r="J123" i="43"/>
  <c r="J142" i="43"/>
  <c r="J331" i="43"/>
  <c r="K197" i="43"/>
  <c r="K241" i="43"/>
  <c r="K152" i="43"/>
  <c r="J21" i="43"/>
  <c r="E6" i="43"/>
  <c r="E104" i="43"/>
  <c r="E270" i="43"/>
  <c r="E304" i="43"/>
  <c r="F243" i="43"/>
  <c r="F187" i="43"/>
  <c r="E278" i="43"/>
  <c r="E191" i="43"/>
  <c r="F130" i="43"/>
  <c r="F392" i="43"/>
  <c r="E348" i="43"/>
  <c r="F383" i="43"/>
  <c r="E43" i="43"/>
  <c r="E66" i="43"/>
  <c r="E233" i="43"/>
  <c r="F212" i="43"/>
  <c r="J399" i="43"/>
  <c r="J373" i="43"/>
  <c r="K39" i="43"/>
  <c r="K375" i="43"/>
  <c r="K412" i="43"/>
  <c r="J278" i="43"/>
  <c r="K107" i="43"/>
  <c r="J101" i="43"/>
  <c r="J132" i="43"/>
  <c r="J235" i="43"/>
  <c r="K76" i="43"/>
  <c r="J153" i="43"/>
  <c r="K201" i="43"/>
  <c r="K145" i="43"/>
  <c r="AG4" i="43"/>
  <c r="K69" i="43"/>
  <c r="K409" i="43"/>
  <c r="K338" i="43"/>
  <c r="K10" i="43"/>
  <c r="K323" i="43"/>
  <c r="K154" i="43"/>
  <c r="K212" i="43"/>
  <c r="J203" i="43"/>
  <c r="J379" i="43"/>
  <c r="K264" i="43"/>
  <c r="J188" i="43"/>
  <c r="K368" i="43"/>
  <c r="J237" i="43"/>
  <c r="K255" i="43"/>
  <c r="J146" i="43"/>
  <c r="K348" i="43"/>
  <c r="J223" i="43"/>
  <c r="K117" i="43"/>
  <c r="J96" i="43"/>
  <c r="J301" i="43"/>
  <c r="J273" i="43"/>
  <c r="K232" i="43"/>
  <c r="J386" i="43"/>
  <c r="J304" i="43"/>
  <c r="J208" i="43"/>
  <c r="J106" i="43"/>
  <c r="F164" i="43"/>
  <c r="F348" i="43"/>
  <c r="E97" i="43"/>
  <c r="E265" i="43"/>
  <c r="K18" i="43"/>
  <c r="F37" i="43"/>
  <c r="F213" i="43"/>
  <c r="F389" i="43"/>
  <c r="E162" i="43"/>
  <c r="E322" i="43"/>
  <c r="F14" i="43"/>
  <c r="F198" i="43"/>
  <c r="F350" i="43"/>
  <c r="E123" i="43"/>
  <c r="E299" i="43"/>
  <c r="J383" i="43"/>
  <c r="F175" i="43"/>
  <c r="F351" i="43"/>
  <c r="E100" i="43"/>
  <c r="E276" i="43"/>
  <c r="F184" i="43"/>
  <c r="F360" i="43"/>
  <c r="E117" i="43"/>
  <c r="E293" i="43"/>
  <c r="F42" i="43"/>
  <c r="F210" i="43"/>
  <c r="F386" i="43"/>
  <c r="E159" i="43"/>
  <c r="E303" i="43"/>
  <c r="F241" i="43"/>
  <c r="E256" i="43"/>
  <c r="E24" i="43"/>
  <c r="F299" i="43"/>
  <c r="E318" i="43"/>
  <c r="E142" i="43"/>
  <c r="F73" i="43"/>
  <c r="F411" i="43"/>
  <c r="E344" i="43"/>
  <c r="E392" i="43"/>
  <c r="F355" i="43"/>
  <c r="E262" i="43"/>
  <c r="F257" i="43"/>
  <c r="K102" i="43"/>
  <c r="K122" i="43"/>
  <c r="J79" i="43"/>
  <c r="K45" i="43"/>
  <c r="J64" i="43"/>
  <c r="K99" i="43"/>
  <c r="K331" i="43"/>
  <c r="K179" i="43"/>
  <c r="K252" i="43"/>
  <c r="J211" i="43"/>
  <c r="K317" i="43"/>
  <c r="J236" i="43"/>
  <c r="K53" i="43"/>
  <c r="J78" i="43"/>
  <c r="J277" i="43"/>
  <c r="K269" i="43"/>
  <c r="J182" i="43"/>
  <c r="K359" i="43"/>
  <c r="J231" i="43"/>
  <c r="K207" i="43"/>
  <c r="J139" i="43"/>
  <c r="J311" i="43"/>
  <c r="J290" i="43"/>
  <c r="K335" i="43"/>
  <c r="J358" i="43"/>
  <c r="J281" i="43"/>
  <c r="J148" i="43"/>
  <c r="F20" i="43"/>
  <c r="F196" i="43"/>
  <c r="F356" i="43"/>
  <c r="E129" i="43"/>
  <c r="E305" i="43"/>
  <c r="J150" i="43"/>
  <c r="F53" i="43"/>
  <c r="F245" i="43"/>
  <c r="E10" i="43"/>
  <c r="E178" i="43"/>
  <c r="E362" i="43"/>
  <c r="K351" i="43"/>
  <c r="F46" i="43"/>
  <c r="F206" i="43"/>
  <c r="F390" i="43"/>
  <c r="E163" i="43"/>
  <c r="E323" i="43"/>
  <c r="F23" i="43"/>
  <c r="F199" i="43"/>
  <c r="F367" i="43"/>
  <c r="E148" i="43"/>
  <c r="E308" i="43"/>
  <c r="F24" i="43"/>
  <c r="F192" i="43"/>
  <c r="F384" i="43"/>
  <c r="E125" i="43"/>
  <c r="E309" i="43"/>
  <c r="J98" i="43"/>
  <c r="F58" i="43"/>
  <c r="F234" i="43"/>
  <c r="F402" i="43"/>
  <c r="E167" i="43"/>
  <c r="E319" i="43"/>
  <c r="E376" i="43"/>
  <c r="E374" i="43"/>
  <c r="F145" i="43"/>
  <c r="E64" i="43"/>
  <c r="E158" i="43"/>
  <c r="F307" i="43"/>
  <c r="F235" i="43"/>
  <c r="E94" i="43"/>
  <c r="E78" i="43"/>
  <c r="F9" i="43"/>
  <c r="F219" i="43"/>
  <c r="E184" i="43"/>
  <c r="E360" i="43"/>
  <c r="F291" i="43"/>
  <c r="E230" i="43"/>
  <c r="F193" i="43"/>
  <c r="J9" i="43"/>
  <c r="L3" i="43"/>
  <c r="K118" i="43"/>
  <c r="K8" i="43"/>
  <c r="K153" i="43"/>
  <c r="K58" i="43"/>
  <c r="K401" i="43"/>
  <c r="K314" i="43"/>
  <c r="K307" i="43"/>
  <c r="K140" i="43"/>
  <c r="K178" i="43"/>
  <c r="J171" i="43"/>
  <c r="J363" i="43"/>
  <c r="K228" i="43"/>
  <c r="J164" i="43"/>
  <c r="K343" i="43"/>
  <c r="J221" i="43"/>
  <c r="K216" i="43"/>
  <c r="J124" i="43"/>
  <c r="K309" i="43"/>
  <c r="J191" i="43"/>
  <c r="K92" i="43"/>
  <c r="J85" i="43"/>
  <c r="J289" i="43"/>
  <c r="J118" i="43"/>
  <c r="J377" i="43"/>
  <c r="J280" i="43"/>
  <c r="J138" i="43"/>
  <c r="J59" i="43"/>
  <c r="F148" i="43"/>
  <c r="F324" i="43"/>
  <c r="E73" i="43"/>
  <c r="E249" i="43"/>
  <c r="F29" i="43"/>
  <c r="F189" i="43"/>
  <c r="F373" i="43"/>
  <c r="E138" i="43"/>
  <c r="E306" i="43"/>
  <c r="F6" i="43"/>
  <c r="F174" i="43"/>
  <c r="F342" i="43"/>
  <c r="E107" i="43"/>
  <c r="E275" i="43"/>
  <c r="J61" i="43"/>
  <c r="F159" i="43"/>
  <c r="F335" i="43"/>
  <c r="E84" i="43"/>
  <c r="E260" i="43"/>
  <c r="F144" i="43"/>
  <c r="F328" i="43"/>
  <c r="E101" i="43"/>
  <c r="E269" i="43"/>
  <c r="F18" i="43"/>
  <c r="F186" i="43"/>
  <c r="F346" i="43"/>
  <c r="E119" i="43"/>
  <c r="E295" i="43"/>
  <c r="F249" i="43"/>
  <c r="F337" i="43"/>
  <c r="E384" i="43"/>
  <c r="E88" i="43"/>
  <c r="F363" i="43"/>
  <c r="E174" i="43"/>
  <c r="F137" i="43"/>
  <c r="E160" i="43"/>
  <c r="E8" i="43"/>
  <c r="E358" i="43"/>
  <c r="F289" i="43"/>
  <c r="K345" i="43"/>
  <c r="K162" i="43"/>
  <c r="K403" i="43"/>
  <c r="K75" i="43"/>
  <c r="J243" i="43"/>
  <c r="K52" i="43"/>
  <c r="J284" i="43"/>
  <c r="K240" i="43"/>
  <c r="K408" i="43"/>
  <c r="J69" i="43"/>
  <c r="K15" i="43"/>
  <c r="J193" i="43"/>
  <c r="K324" i="43"/>
  <c r="J334" i="43"/>
  <c r="J256" i="43"/>
  <c r="J202" i="43"/>
  <c r="J349" i="43"/>
  <c r="F220" i="43"/>
  <c r="E57" i="43"/>
  <c r="E353" i="43"/>
  <c r="F317" i="43"/>
  <c r="E202" i="43"/>
  <c r="F278" i="43"/>
  <c r="E179" i="43"/>
  <c r="F239" i="43"/>
  <c r="E68" i="43"/>
  <c r="E364" i="43"/>
  <c r="J210" i="43"/>
  <c r="F120" i="43"/>
  <c r="F408" i="43"/>
  <c r="E237" i="43"/>
  <c r="J241" i="43"/>
  <c r="F138" i="43"/>
  <c r="E39" i="43"/>
  <c r="E279" i="43"/>
  <c r="E118" i="43"/>
  <c r="E32" i="43"/>
  <c r="F217" i="43"/>
  <c r="E48" i="43"/>
  <c r="F185" i="43"/>
  <c r="E398" i="43"/>
  <c r="F233" i="43"/>
  <c r="E126" i="43"/>
  <c r="F163" i="43"/>
  <c r="F353" i="43"/>
  <c r="J52" i="43"/>
  <c r="J53" i="43"/>
  <c r="K126" i="43"/>
  <c r="K80" i="43"/>
  <c r="K9" i="43"/>
  <c r="K194" i="43"/>
  <c r="J97" i="43"/>
  <c r="K316" i="43"/>
  <c r="J323" i="43"/>
  <c r="K342" i="43"/>
  <c r="J316" i="43"/>
  <c r="K318" i="43"/>
  <c r="J190" i="43"/>
  <c r="K114" i="43"/>
  <c r="J147" i="43"/>
  <c r="K300" i="43"/>
  <c r="J249" i="43"/>
  <c r="J376" i="43"/>
  <c r="J335" i="43"/>
  <c r="J406" i="43"/>
  <c r="K206" i="43"/>
  <c r="F28" i="43"/>
  <c r="F276" i="43"/>
  <c r="E169" i="43"/>
  <c r="E393" i="43"/>
  <c r="F117" i="43"/>
  <c r="F333" i="43"/>
  <c r="E234" i="43"/>
  <c r="F86" i="43"/>
  <c r="F318" i="43"/>
  <c r="E195" i="43"/>
  <c r="F47" i="43"/>
  <c r="F279" i="43"/>
  <c r="E172" i="43"/>
  <c r="E412" i="43"/>
  <c r="F240" i="43"/>
  <c r="E45" i="43"/>
  <c r="E357" i="43"/>
  <c r="F250" i="43"/>
  <c r="K16" i="43"/>
  <c r="J95" i="43"/>
  <c r="K186" i="43"/>
  <c r="J81" i="43"/>
  <c r="K151" i="43"/>
  <c r="J307" i="43"/>
  <c r="K103" i="43"/>
  <c r="J292" i="43"/>
  <c r="K304" i="43"/>
  <c r="J102" i="43"/>
  <c r="J115" i="43"/>
  <c r="K261" i="43"/>
  <c r="J217" i="43"/>
  <c r="J70" i="43"/>
  <c r="J366" i="43"/>
  <c r="J303" i="43"/>
  <c r="J368" i="43"/>
  <c r="J407" i="43"/>
  <c r="F252" i="43"/>
  <c r="E145" i="43"/>
  <c r="E385" i="43"/>
  <c r="F77" i="43"/>
  <c r="F325" i="43"/>
  <c r="E226" i="43"/>
  <c r="F62" i="43"/>
  <c r="F302" i="43"/>
  <c r="E187" i="43"/>
  <c r="F263" i="43"/>
  <c r="E156" i="43"/>
  <c r="E388" i="43"/>
  <c r="J296" i="43"/>
  <c r="F136" i="43"/>
  <c r="E29" i="43"/>
  <c r="E341" i="43"/>
  <c r="J306" i="43"/>
  <c r="F178" i="43"/>
  <c r="E55" i="43"/>
  <c r="E343" i="43"/>
  <c r="E86" i="43"/>
  <c r="F347" i="43"/>
  <c r="J392" i="43"/>
  <c r="F139" i="43"/>
  <c r="F25" i="43"/>
  <c r="E366" i="43"/>
  <c r="F153" i="43"/>
  <c r="F99" i="43"/>
  <c r="F129" i="43"/>
  <c r="J37" i="43"/>
  <c r="U2" i="47"/>
  <c r="T2" i="47"/>
  <c r="K362" i="43"/>
  <c r="K98" i="43"/>
  <c r="J159" i="43"/>
  <c r="K257" i="43"/>
  <c r="K57" i="43"/>
  <c r="K168" i="43"/>
  <c r="K54" i="43"/>
  <c r="X2" i="47"/>
  <c r="W2" i="47"/>
  <c r="K25" i="43"/>
  <c r="K160" i="43"/>
  <c r="K6" i="43"/>
  <c r="V3" i="47" a="1"/>
  <c r="V3" i="47" s="1"/>
  <c r="V4" i="47" s="1" a="1"/>
  <c r="V4" i="47" s="1"/>
  <c r="S3" i="47" a="1"/>
  <c r="S3" i="47" s="1"/>
  <c r="S4" i="47" s="1" a="1"/>
  <c r="S4" i="47" s="1"/>
  <c r="C2" i="43"/>
  <c r="O2" i="43"/>
  <c r="J45" i="43"/>
  <c r="J29" i="43"/>
  <c r="J28" i="43"/>
  <c r="L4" i="43"/>
  <c r="F33" i="43"/>
  <c r="F385" i="43"/>
  <c r="E294" i="43"/>
  <c r="K262" i="43"/>
  <c r="F195" i="43"/>
  <c r="E136" i="43"/>
  <c r="E96" i="43"/>
  <c r="F41" i="43"/>
  <c r="F393" i="43"/>
  <c r="E334" i="43"/>
  <c r="F331" i="43"/>
  <c r="E400" i="43"/>
  <c r="F211" i="43"/>
  <c r="E408" i="43"/>
  <c r="E352" i="43"/>
  <c r="F177" i="43"/>
  <c r="E246" i="43"/>
  <c r="E383" i="43"/>
  <c r="E263" i="43"/>
  <c r="E127" i="43"/>
  <c r="E15" i="43"/>
  <c r="F282" i="43"/>
  <c r="F154" i="43"/>
  <c r="F26" i="43"/>
  <c r="K248" i="43"/>
  <c r="E317" i="43"/>
  <c r="E205" i="43"/>
  <c r="E61" i="43"/>
  <c r="F336" i="43"/>
  <c r="F216" i="43"/>
  <c r="F88" i="43"/>
  <c r="J381" i="43"/>
  <c r="E300" i="43"/>
  <c r="E164" i="43"/>
  <c r="E44" i="43"/>
  <c r="F319" i="43"/>
  <c r="F191" i="43"/>
  <c r="F63" i="43"/>
  <c r="K365" i="43"/>
  <c r="E395" i="43"/>
  <c r="E267" i="43"/>
  <c r="E131" i="43"/>
  <c r="E3" i="43"/>
  <c r="F294" i="43"/>
  <c r="F158" i="43"/>
  <c r="F22" i="43"/>
  <c r="J178" i="43"/>
  <c r="E394" i="43"/>
  <c r="E258" i="43"/>
  <c r="E130" i="43"/>
  <c r="F405" i="43"/>
  <c r="F269" i="43"/>
  <c r="F141" i="43"/>
  <c r="F21" i="43"/>
  <c r="E297" i="43"/>
  <c r="E161" i="43"/>
  <c r="E33" i="43"/>
  <c r="F316" i="43"/>
  <c r="F172" i="43"/>
  <c r="F60" i="43"/>
  <c r="K301" i="43"/>
  <c r="J361" i="43"/>
  <c r="K260" i="43"/>
  <c r="J258" i="43"/>
  <c r="J378" i="43"/>
  <c r="J86" i="43"/>
  <c r="J345" i="43"/>
  <c r="K285" i="43"/>
  <c r="J322" i="43"/>
  <c r="J402" i="43"/>
  <c r="J116" i="43"/>
  <c r="J107" i="43"/>
  <c r="K272" i="43"/>
  <c r="J157" i="43"/>
  <c r="K320" i="43"/>
  <c r="K36" i="43"/>
  <c r="J214" i="43"/>
  <c r="K397" i="43"/>
  <c r="K200" i="43"/>
  <c r="J261" i="43"/>
  <c r="J112" i="43"/>
  <c r="K268" i="43"/>
  <c r="J244" i="43"/>
  <c r="J110" i="43"/>
  <c r="K253" i="43"/>
  <c r="J315" i="43"/>
  <c r="J179" i="43"/>
  <c r="K341" i="43"/>
  <c r="K100" i="43"/>
  <c r="K115" i="43"/>
  <c r="J65" i="43"/>
  <c r="K259" i="43"/>
  <c r="K74" i="43"/>
  <c r="J72" i="43"/>
  <c r="K282" i="43"/>
  <c r="K84" i="43"/>
  <c r="K393" i="43"/>
  <c r="K217" i="43"/>
  <c r="K129" i="43"/>
  <c r="K96" i="43"/>
  <c r="K70" i="43"/>
  <c r="J348" i="43"/>
  <c r="J66" i="43"/>
  <c r="J403" i="43"/>
  <c r="J131" i="43"/>
  <c r="K302" i="43"/>
  <c r="K234" i="43"/>
  <c r="J135" i="43"/>
  <c r="R2" i="46" a="1"/>
  <c r="R2" i="46" s="1"/>
  <c r="K229" i="43"/>
  <c r="J220" i="43"/>
  <c r="K198" i="43"/>
  <c r="J275" i="43"/>
  <c r="K37" i="43"/>
  <c r="K371" i="43"/>
  <c r="K219" i="43"/>
  <c r="K386" i="43"/>
  <c r="K34" i="43"/>
  <c r="K337" i="43"/>
  <c r="K193" i="43"/>
  <c r="K105" i="43"/>
  <c r="K72" i="43"/>
  <c r="K30" i="43"/>
  <c r="F161" i="43"/>
  <c r="E102" i="43"/>
  <c r="F3" i="43"/>
  <c r="F323" i="43"/>
  <c r="E264" i="43"/>
  <c r="E350" i="43"/>
  <c r="F169" i="43"/>
  <c r="E110" i="43"/>
  <c r="F281" i="43"/>
  <c r="F43" i="43"/>
  <c r="E80" i="43"/>
  <c r="F339" i="43"/>
  <c r="F313" i="43"/>
  <c r="F251" i="43"/>
  <c r="F369" i="43"/>
  <c r="E335" i="43"/>
  <c r="E215" i="43"/>
  <c r="E95" i="43"/>
  <c r="F378" i="43"/>
  <c r="F242" i="43"/>
  <c r="F114" i="43"/>
  <c r="E277" i="43"/>
  <c r="E141" i="43"/>
  <c r="E21" i="43"/>
  <c r="F296" i="43"/>
  <c r="F168" i="43"/>
  <c r="F40" i="43"/>
  <c r="K404" i="43"/>
  <c r="E372" i="43"/>
  <c r="E244" i="43"/>
  <c r="E116" i="43"/>
  <c r="F391" i="43"/>
  <c r="F271" i="43"/>
  <c r="F135" i="43"/>
  <c r="E355" i="43"/>
  <c r="E227" i="43"/>
  <c r="E83" i="43"/>
  <c r="F382" i="43"/>
  <c r="F238" i="43"/>
  <c r="F102" i="43"/>
  <c r="E330" i="43"/>
  <c r="E210" i="43"/>
  <c r="E74" i="43"/>
  <c r="F341" i="43"/>
  <c r="F221" i="43"/>
  <c r="F93" i="43"/>
  <c r="E369" i="43"/>
  <c r="E241" i="43"/>
  <c r="E105" i="43"/>
  <c r="F388" i="43"/>
  <c r="F268" i="43"/>
  <c r="F132" i="43"/>
  <c r="J297" i="43"/>
  <c r="J389" i="43"/>
  <c r="J94" i="43"/>
  <c r="J336" i="43"/>
  <c r="K68" i="43"/>
  <c r="J293" i="43"/>
  <c r="J162" i="43"/>
  <c r="J353" i="43"/>
  <c r="K221" i="43"/>
  <c r="J209" i="43"/>
  <c r="J60" i="43"/>
  <c r="K191" i="43"/>
  <c r="J239" i="43"/>
  <c r="J104" i="43"/>
  <c r="K245" i="43"/>
  <c r="J156" i="43"/>
  <c r="K319" i="43"/>
  <c r="K4" i="43"/>
  <c r="J213" i="43"/>
  <c r="K382" i="43"/>
  <c r="K156" i="43"/>
  <c r="J340" i="43"/>
  <c r="J204" i="43"/>
  <c r="K367" i="43"/>
  <c r="K180" i="43"/>
  <c r="J395" i="43"/>
  <c r="J259" i="43"/>
  <c r="J120" i="43"/>
  <c r="K288" i="43"/>
  <c r="K26" i="43"/>
  <c r="J161" i="43"/>
  <c r="K355" i="43"/>
  <c r="K211" i="43"/>
  <c r="K378" i="43"/>
  <c r="K218" i="43"/>
  <c r="J127" i="43"/>
  <c r="K321" i="43"/>
  <c r="K133" i="43"/>
  <c r="K65" i="43"/>
  <c r="K48" i="43"/>
  <c r="K166" i="43"/>
  <c r="K14" i="43"/>
  <c r="U2" i="46" a="1"/>
  <c r="U2" i="46" s="1"/>
  <c r="K78" i="43"/>
  <c r="J36" i="43"/>
  <c r="J6" i="43"/>
  <c r="F225" i="43"/>
  <c r="E70" i="43"/>
  <c r="E326" i="43"/>
  <c r="F131" i="43"/>
  <c r="F387" i="43"/>
  <c r="E232" i="43"/>
  <c r="F27" i="43"/>
  <c r="E320" i="43"/>
  <c r="F105" i="43"/>
  <c r="F361" i="43"/>
  <c r="E206" i="43"/>
  <c r="E254" i="43"/>
  <c r="F75" i="43"/>
  <c r="F395" i="43"/>
  <c r="E336" i="43"/>
  <c r="F19" i="43"/>
  <c r="F371" i="43"/>
  <c r="E286" i="43"/>
  <c r="F379" i="43"/>
  <c r="F273" i="43"/>
  <c r="E214" i="43"/>
  <c r="E359" i="43"/>
  <c r="E271" i="43"/>
  <c r="E183" i="43"/>
  <c r="E87" i="43"/>
  <c r="F394" i="43"/>
  <c r="F306" i="43"/>
  <c r="F202" i="43"/>
  <c r="F106" i="43"/>
  <c r="F10" i="43"/>
  <c r="E381" i="43"/>
  <c r="E285" i="43"/>
  <c r="E189" i="43"/>
  <c r="E93" i="43"/>
  <c r="F400" i="43"/>
  <c r="F312" i="43"/>
  <c r="F208" i="43"/>
  <c r="F112" i="43"/>
  <c r="F16" i="43"/>
  <c r="E316" i="43"/>
  <c r="E228" i="43"/>
  <c r="E124" i="43"/>
  <c r="E28" i="43"/>
  <c r="F343" i="43"/>
  <c r="F247" i="43"/>
  <c r="F143" i="43"/>
  <c r="F55" i="43"/>
  <c r="J186" i="43"/>
  <c r="E339" i="43"/>
  <c r="E251" i="43"/>
  <c r="E147" i="43"/>
  <c r="E51" i="43"/>
  <c r="F366" i="43"/>
  <c r="F270" i="43"/>
  <c r="F166" i="43"/>
  <c r="F78" i="43"/>
  <c r="E378" i="43"/>
  <c r="E290" i="43"/>
  <c r="E186" i="43"/>
  <c r="E82" i="43"/>
  <c r="F397" i="43"/>
  <c r="F293" i="43"/>
  <c r="F197" i="43"/>
  <c r="F101" i="43"/>
  <c r="F5" i="43"/>
  <c r="E313" i="43"/>
  <c r="E225" i="43"/>
  <c r="E121" i="43"/>
  <c r="E17" i="43"/>
  <c r="F340" i="43"/>
  <c r="F236" i="43"/>
  <c r="F140" i="43"/>
  <c r="F44" i="43"/>
  <c r="J264" i="43"/>
  <c r="J319" i="43"/>
  <c r="K360" i="43"/>
  <c r="J369" i="43"/>
  <c r="J176" i="43"/>
  <c r="J314" i="43"/>
  <c r="K287" i="43"/>
  <c r="J396" i="43"/>
  <c r="J274" i="43"/>
  <c r="J302" i="43"/>
  <c r="K223" i="43"/>
  <c r="J384" i="43"/>
  <c r="J224" i="43"/>
  <c r="J177" i="43"/>
  <c r="K389" i="43"/>
  <c r="K236" i="43"/>
  <c r="J207" i="43"/>
  <c r="J83" i="43"/>
  <c r="K295" i="43"/>
  <c r="K61" i="43"/>
  <c r="J238" i="43"/>
  <c r="J134" i="43"/>
  <c r="K344" i="43"/>
  <c r="K157" i="43"/>
  <c r="J285" i="43"/>
  <c r="J189" i="43"/>
  <c r="J67" i="43"/>
  <c r="K254" i="43"/>
  <c r="K28" i="43"/>
  <c r="J308" i="43"/>
  <c r="J212" i="43"/>
  <c r="J100" i="43"/>
  <c r="K303" i="43"/>
  <c r="K77" i="43"/>
  <c r="J387" i="43"/>
  <c r="J283" i="43"/>
  <c r="J187" i="43"/>
  <c r="J62" i="43"/>
  <c r="K263" i="43"/>
  <c r="K127" i="43"/>
  <c r="J121" i="43"/>
  <c r="K379" i="43"/>
  <c r="K283" i="43"/>
  <c r="K187" i="43"/>
  <c r="K21" i="43"/>
  <c r="J80" i="43"/>
  <c r="K346" i="43"/>
  <c r="K242" i="43"/>
  <c r="K123" i="43"/>
  <c r="J111" i="43"/>
  <c r="K361" i="43"/>
  <c r="K265" i="43"/>
  <c r="K159" i="43"/>
  <c r="K5" i="43"/>
  <c r="K177" i="43"/>
  <c r="K73" i="43"/>
  <c r="K120" i="43"/>
  <c r="K24" i="43"/>
  <c r="K174" i="43"/>
  <c r="K22" i="43"/>
  <c r="K86" i="43"/>
  <c r="K150" i="43"/>
  <c r="K64" i="43"/>
  <c r="K128" i="43"/>
  <c r="K33" i="43"/>
  <c r="K97" i="43"/>
  <c r="K161" i="43"/>
  <c r="K83" i="43"/>
  <c r="K183" i="43"/>
  <c r="K249" i="43"/>
  <c r="K313" i="43"/>
  <c r="K377" i="43"/>
  <c r="J87" i="43"/>
  <c r="J151" i="43"/>
  <c r="K7" i="43"/>
  <c r="K109" i="43"/>
  <c r="K202" i="43"/>
  <c r="K266" i="43"/>
  <c r="K330" i="43"/>
  <c r="K394" i="43"/>
  <c r="K60" i="43"/>
  <c r="K163" i="43"/>
  <c r="K235" i="43"/>
  <c r="K299" i="43"/>
  <c r="K363" i="43"/>
  <c r="J73" i="43"/>
  <c r="J137" i="43"/>
  <c r="K90" i="43"/>
  <c r="K189" i="43"/>
  <c r="K50" i="43"/>
  <c r="K224" i="43"/>
  <c r="K327" i="43"/>
  <c r="J76" i="43"/>
  <c r="J163" i="43"/>
  <c r="J227" i="43"/>
  <c r="J291" i="43"/>
  <c r="J355" i="43"/>
  <c r="K155" i="43"/>
  <c r="K278" i="43"/>
  <c r="K381" i="43"/>
  <c r="J122" i="43"/>
  <c r="J196" i="43"/>
  <c r="J260" i="43"/>
  <c r="J324" i="43"/>
  <c r="K181" i="43"/>
  <c r="K293" i="43"/>
  <c r="K396" i="43"/>
  <c r="J133" i="43"/>
  <c r="J205" i="43"/>
  <c r="J269" i="43"/>
  <c r="K55" i="43"/>
  <c r="K230" i="43"/>
  <c r="K333" i="43"/>
  <c r="J82" i="43"/>
  <c r="J166" i="43"/>
  <c r="J230" i="43"/>
  <c r="K164" i="43"/>
  <c r="K284" i="43"/>
  <c r="K384" i="43"/>
  <c r="J125" i="43"/>
  <c r="J199" i="43"/>
  <c r="J263" i="43"/>
  <c r="K42" i="43"/>
  <c r="K222" i="43"/>
  <c r="K325" i="43"/>
  <c r="J74" i="43"/>
  <c r="J160" i="43"/>
  <c r="J225" i="43"/>
  <c r="K141" i="43"/>
  <c r="J192" i="43"/>
  <c r="J333" i="43"/>
  <c r="J412" i="43"/>
  <c r="K276" i="43"/>
  <c r="J250" i="43"/>
  <c r="J354" i="43"/>
  <c r="K66" i="43"/>
  <c r="J168" i="43"/>
  <c r="J325" i="43"/>
  <c r="J405" i="43"/>
  <c r="K237" i="43"/>
  <c r="J234" i="43"/>
  <c r="J346" i="43"/>
  <c r="K399" i="43"/>
  <c r="J295" i="43"/>
  <c r="J380" i="43"/>
  <c r="K116" i="43"/>
  <c r="J184" i="43"/>
  <c r="J329" i="43"/>
  <c r="J409" i="43"/>
  <c r="F52" i="43"/>
  <c r="F116" i="43"/>
  <c r="F180" i="43"/>
  <c r="F244" i="43"/>
  <c r="F308" i="43"/>
  <c r="F372" i="43"/>
  <c r="E25" i="43"/>
  <c r="E89" i="43"/>
  <c r="E153" i="43"/>
  <c r="E217" i="43"/>
  <c r="E281" i="43"/>
  <c r="E345" i="43"/>
  <c r="E409" i="43"/>
  <c r="J401" i="43"/>
  <c r="F45" i="43"/>
  <c r="F109" i="43"/>
  <c r="F173" i="43"/>
  <c r="F237" i="43"/>
  <c r="F301" i="43"/>
  <c r="F365" i="43"/>
  <c r="E26" i="43"/>
  <c r="E90" i="43"/>
  <c r="E154" i="43"/>
  <c r="E218" i="43"/>
  <c r="E282" i="43"/>
  <c r="E346" i="43"/>
  <c r="E410" i="43"/>
  <c r="F54" i="43"/>
  <c r="F118" i="43"/>
  <c r="F182" i="43"/>
  <c r="F246" i="43"/>
  <c r="F310" i="43"/>
  <c r="F374" i="43"/>
  <c r="E27" i="43"/>
  <c r="E91" i="43"/>
  <c r="E155" i="43"/>
  <c r="E219" i="43"/>
  <c r="E283" i="43"/>
  <c r="E347" i="43"/>
  <c r="E411" i="43"/>
  <c r="J374" i="43"/>
  <c r="F39" i="43"/>
  <c r="F103" i="43"/>
  <c r="F167" i="43"/>
  <c r="F231" i="43"/>
  <c r="F295" i="43"/>
  <c r="F359" i="43"/>
  <c r="E12" i="43"/>
  <c r="E76" i="43"/>
  <c r="E140" i="43"/>
  <c r="E204" i="43"/>
  <c r="E268" i="43"/>
  <c r="E332" i="43"/>
  <c r="E396" i="43"/>
  <c r="J338" i="43"/>
  <c r="F32" i="43"/>
  <c r="F96" i="43"/>
  <c r="F160" i="43"/>
  <c r="F224" i="43"/>
  <c r="F288" i="43"/>
  <c r="F352" i="43"/>
  <c r="E5" i="43"/>
  <c r="E69" i="43"/>
  <c r="E133" i="43"/>
  <c r="E197" i="43"/>
  <c r="E261" i="43"/>
  <c r="E325" i="43"/>
  <c r="E389" i="43"/>
  <c r="J342" i="43"/>
  <c r="J350" i="43"/>
  <c r="F34" i="43"/>
  <c r="F98" i="43"/>
  <c r="F162" i="43"/>
  <c r="F226" i="43"/>
  <c r="F290" i="43"/>
  <c r="F354" i="43"/>
  <c r="E7" i="43"/>
  <c r="E71" i="43"/>
  <c r="E135" i="43"/>
  <c r="E199" i="43"/>
  <c r="K38" i="43"/>
  <c r="K110" i="43"/>
  <c r="K32" i="43"/>
  <c r="K104" i="43"/>
  <c r="K176" i="43"/>
  <c r="K17" i="43"/>
  <c r="K89" i="43"/>
  <c r="K169" i="43"/>
  <c r="K108" i="43"/>
  <c r="K209" i="43"/>
  <c r="K281" i="43"/>
  <c r="K353" i="43"/>
  <c r="J71" i="43"/>
  <c r="J143" i="43"/>
  <c r="K20" i="43"/>
  <c r="K135" i="43"/>
  <c r="K226" i="43"/>
  <c r="K298" i="43"/>
  <c r="K370" i="43"/>
  <c r="K35" i="43"/>
  <c r="K149" i="43"/>
  <c r="K243" i="43"/>
  <c r="K315" i="43"/>
  <c r="K387" i="43"/>
  <c r="J105" i="43"/>
  <c r="K51" i="43"/>
  <c r="K165" i="43"/>
  <c r="K23" i="43"/>
  <c r="K238" i="43"/>
  <c r="K352" i="43"/>
  <c r="J109" i="43"/>
  <c r="J195" i="43"/>
  <c r="J267" i="43"/>
  <c r="J339" i="43"/>
  <c r="J411" i="43"/>
  <c r="K130" i="43"/>
  <c r="K292" i="43"/>
  <c r="K406" i="43"/>
  <c r="J154" i="43"/>
  <c r="J228" i="43"/>
  <c r="J300" i="43"/>
  <c r="J372" i="43"/>
  <c r="K131" i="43"/>
  <c r="K279" i="43"/>
  <c r="K407" i="43"/>
  <c r="J155" i="43"/>
  <c r="J229" i="43"/>
  <c r="K182" i="43"/>
  <c r="K308" i="43"/>
  <c r="J68" i="43"/>
  <c r="J174" i="43"/>
  <c r="J246" i="43"/>
  <c r="K11" i="43"/>
  <c r="K220" i="43"/>
  <c r="K334" i="43"/>
  <c r="J93" i="43"/>
  <c r="J183" i="43"/>
  <c r="J255" i="43"/>
  <c r="K67" i="43"/>
  <c r="K247" i="43"/>
  <c r="K364" i="43"/>
  <c r="J117" i="43"/>
  <c r="J201" i="43"/>
  <c r="J158" i="43"/>
  <c r="J343" i="43"/>
  <c r="J75" i="43"/>
  <c r="J312" i="43"/>
  <c r="J404" i="43"/>
  <c r="J84" i="43"/>
  <c r="J313" i="43"/>
  <c r="K340" i="43"/>
  <c r="J294" i="43"/>
  <c r="J388" i="43"/>
  <c r="K190" i="43"/>
  <c r="J240" i="43"/>
  <c r="J359" i="43"/>
  <c r="K13" i="43"/>
  <c r="J216" i="43"/>
  <c r="J351" i="43"/>
  <c r="J140" i="43"/>
  <c r="F12" i="43"/>
  <c r="F84" i="43"/>
  <c r="F156" i="43"/>
  <c r="F228" i="43"/>
  <c r="F300" i="43"/>
  <c r="F380" i="43"/>
  <c r="E41" i="43"/>
  <c r="E113" i="43"/>
  <c r="E185" i="43"/>
  <c r="E257" i="43"/>
  <c r="E329" i="43"/>
  <c r="E401" i="43"/>
  <c r="F61" i="43"/>
  <c r="F133" i="43"/>
  <c r="F205" i="43"/>
  <c r="F277" i="43"/>
  <c r="F349" i="43"/>
  <c r="E18" i="43"/>
  <c r="E98" i="43"/>
  <c r="E170" i="43"/>
  <c r="E242" i="43"/>
  <c r="E314" i="43"/>
  <c r="E386" i="43"/>
  <c r="J370" i="43"/>
  <c r="F38" i="43"/>
  <c r="F110" i="43"/>
  <c r="F190" i="43"/>
  <c r="F262" i="43"/>
  <c r="F334" i="43"/>
  <c r="F406" i="43"/>
  <c r="E67" i="43"/>
  <c r="E139" i="43"/>
  <c r="E211" i="43"/>
  <c r="E291" i="43"/>
  <c r="E363" i="43"/>
  <c r="K119" i="43"/>
  <c r="F7" i="43"/>
  <c r="F79" i="43"/>
  <c r="F151" i="43"/>
  <c r="F223" i="43"/>
  <c r="F303" i="43"/>
  <c r="F375" i="43"/>
  <c r="E36" i="43"/>
  <c r="E108" i="43"/>
  <c r="E180" i="43"/>
  <c r="E252" i="43"/>
  <c r="E324" i="43"/>
  <c r="E404" i="43"/>
  <c r="F56" i="43"/>
  <c r="F128" i="43"/>
  <c r="F200" i="43"/>
  <c r="F272" i="43"/>
  <c r="F344" i="43"/>
  <c r="E13" i="43"/>
  <c r="E85" i="43"/>
  <c r="E157" i="43"/>
  <c r="E229" i="43"/>
  <c r="E301" i="43"/>
  <c r="E373" i="43"/>
  <c r="K208" i="43"/>
  <c r="J390" i="43"/>
  <c r="F50" i="43"/>
  <c r="F122" i="43"/>
  <c r="F194" i="43"/>
  <c r="F266" i="43"/>
  <c r="F338" i="43"/>
  <c r="F410" i="43"/>
  <c r="E79" i="43"/>
  <c r="E151" i="43"/>
  <c r="E223" i="43"/>
  <c r="E287" i="43"/>
  <c r="E351" i="43"/>
  <c r="E222" i="43"/>
  <c r="E152" i="43"/>
  <c r="E406" i="43"/>
  <c r="E150" i="43"/>
  <c r="F305" i="43"/>
  <c r="F49" i="43"/>
  <c r="E288" i="43"/>
  <c r="F283" i="43"/>
  <c r="E382" i="43"/>
  <c r="F57" i="43"/>
  <c r="E216" i="43"/>
  <c r="F275" i="43"/>
  <c r="J352" i="43"/>
  <c r="E368" i="43"/>
  <c r="E112" i="43"/>
  <c r="F267" i="43"/>
  <c r="F11" i="43"/>
  <c r="E190" i="43"/>
  <c r="K62" i="43"/>
  <c r="K134" i="43"/>
  <c r="K56" i="43"/>
  <c r="K136" i="43"/>
  <c r="K49" i="43"/>
  <c r="K121" i="43"/>
  <c r="K31" i="43"/>
  <c r="K147" i="43"/>
  <c r="K233" i="43"/>
  <c r="K305" i="43"/>
  <c r="K385" i="43"/>
  <c r="J103" i="43"/>
  <c r="K59" i="43"/>
  <c r="K173" i="43"/>
  <c r="K250" i="43"/>
  <c r="K322" i="43"/>
  <c r="K402" i="43"/>
  <c r="K85" i="43"/>
  <c r="K195" i="43"/>
  <c r="K267" i="43"/>
  <c r="K339" i="43"/>
  <c r="K411" i="43"/>
  <c r="J129" i="43"/>
  <c r="K101" i="43"/>
  <c r="K205" i="43"/>
  <c r="K125" i="43"/>
  <c r="K277" i="43"/>
  <c r="K391" i="43"/>
  <c r="J141" i="43"/>
  <c r="J219" i="43"/>
  <c r="J299" i="43"/>
  <c r="J371" i="43"/>
  <c r="K214" i="43"/>
  <c r="K328" i="43"/>
  <c r="J90" i="43"/>
  <c r="J180" i="43"/>
  <c r="J252" i="43"/>
  <c r="J332" i="43"/>
  <c r="K3" i="43"/>
  <c r="K215" i="43"/>
  <c r="K332" i="43"/>
  <c r="J91" i="43"/>
  <c r="J181" i="43"/>
  <c r="J253" i="43"/>
  <c r="K29" i="43"/>
  <c r="K244" i="43"/>
  <c r="K358" i="43"/>
  <c r="J114" i="43"/>
  <c r="J198" i="43"/>
  <c r="J270" i="43"/>
  <c r="K87" i="43"/>
  <c r="K256" i="43"/>
  <c r="K373" i="43"/>
  <c r="J136" i="43"/>
  <c r="J215" i="43"/>
  <c r="J287" i="43"/>
  <c r="K143" i="43"/>
  <c r="K286" i="43"/>
  <c r="K400" i="43"/>
  <c r="J149" i="43"/>
  <c r="J233" i="43"/>
  <c r="K271" i="43"/>
  <c r="J272" i="43"/>
  <c r="J375" i="43"/>
  <c r="K43" i="43"/>
  <c r="J194" i="43"/>
  <c r="J344" i="43"/>
  <c r="K167" i="43"/>
  <c r="J232" i="43"/>
  <c r="J357" i="43"/>
  <c r="J130" i="43"/>
  <c r="J326" i="43"/>
  <c r="K349" i="43"/>
  <c r="J305" i="43"/>
  <c r="J398" i="43"/>
  <c r="K310" i="43"/>
  <c r="J286" i="43"/>
  <c r="J382" i="43"/>
  <c r="J360" i="43"/>
  <c r="F36" i="43"/>
  <c r="F108" i="43"/>
  <c r="F188" i="43"/>
  <c r="F260" i="43"/>
  <c r="F332" i="43"/>
  <c r="F404" i="43"/>
  <c r="E65" i="43"/>
  <c r="E137" i="43"/>
  <c r="E209" i="43"/>
  <c r="E289" i="43"/>
  <c r="E361" i="43"/>
  <c r="K312" i="43"/>
  <c r="F13" i="43"/>
  <c r="F85" i="43"/>
  <c r="F157" i="43"/>
  <c r="F229" i="43"/>
  <c r="F309" i="43"/>
  <c r="F381" i="43"/>
  <c r="E50" i="43"/>
  <c r="E122" i="43"/>
  <c r="E194" i="43"/>
  <c r="E266" i="43"/>
  <c r="E338" i="43"/>
  <c r="K93" i="43"/>
  <c r="F70" i="43"/>
  <c r="F142" i="43"/>
  <c r="F214" i="43"/>
  <c r="F286" i="43"/>
  <c r="F358" i="43"/>
  <c r="E19" i="43"/>
  <c r="E99" i="43"/>
  <c r="E171" i="43"/>
  <c r="E243" i="43"/>
  <c r="E315" i="43"/>
  <c r="E387" i="43"/>
  <c r="J298" i="43"/>
  <c r="J288" i="43"/>
  <c r="F31" i="43"/>
  <c r="F111" i="43"/>
  <c r="F183" i="43"/>
  <c r="F255" i="43"/>
  <c r="F327" i="43"/>
  <c r="F399" i="43"/>
  <c r="E60" i="43"/>
  <c r="E132" i="43"/>
  <c r="E212" i="43"/>
  <c r="E284" i="43"/>
  <c r="E356" i="43"/>
  <c r="K192" i="43"/>
  <c r="F8" i="43"/>
  <c r="F80" i="43"/>
  <c r="F152" i="43"/>
  <c r="F232" i="43"/>
  <c r="F304" i="43"/>
  <c r="F376" i="43"/>
  <c r="E37" i="43"/>
  <c r="E109" i="43"/>
  <c r="E181" i="43"/>
  <c r="E253" i="43"/>
  <c r="E333" i="43"/>
  <c r="E405" i="43"/>
  <c r="F74" i="43"/>
  <c r="F146" i="43"/>
  <c r="F218" i="43"/>
  <c r="F298" i="43"/>
  <c r="F370" i="43"/>
  <c r="E31" i="43"/>
  <c r="E103" i="43"/>
  <c r="E175" i="43"/>
  <c r="E247" i="43"/>
  <c r="E311" i="43"/>
  <c r="E375" i="43"/>
  <c r="E310" i="43"/>
  <c r="E54" i="43"/>
  <c r="F209" i="43"/>
  <c r="J310" i="43"/>
  <c r="E128" i="43"/>
  <c r="F155" i="43"/>
  <c r="E62" i="43"/>
  <c r="E56" i="43"/>
  <c r="F179" i="43"/>
  <c r="E272" i="43"/>
  <c r="E16" i="43"/>
  <c r="F171" i="43"/>
  <c r="J44" i="43"/>
  <c r="F65" i="43"/>
  <c r="F321" i="43"/>
  <c r="E166" i="43"/>
  <c r="F227" i="43"/>
  <c r="E72" i="43"/>
  <c r="E328" i="43"/>
  <c r="F345" i="43"/>
  <c r="F315" i="43"/>
  <c r="J108" i="43"/>
  <c r="F201" i="43"/>
  <c r="E46" i="43"/>
  <c r="E302" i="43"/>
  <c r="F89" i="43"/>
  <c r="F203" i="43"/>
  <c r="E144" i="43"/>
  <c r="F147" i="43"/>
  <c r="E120" i="43"/>
  <c r="F121" i="43"/>
  <c r="F59" i="43"/>
  <c r="E192" i="43"/>
  <c r="F81" i="43"/>
  <c r="F401" i="43"/>
  <c r="E342" i="43"/>
  <c r="F403" i="43"/>
  <c r="E407" i="43"/>
  <c r="E327" i="43"/>
  <c r="E239" i="43"/>
  <c r="E143" i="43"/>
  <c r="E47" i="43"/>
  <c r="F362" i="43"/>
  <c r="F258" i="43"/>
  <c r="F170" i="43"/>
  <c r="F66" i="43"/>
  <c r="E349" i="43"/>
  <c r="E245" i="43"/>
  <c r="E149" i="43"/>
  <c r="E53" i="43"/>
  <c r="F368" i="43"/>
  <c r="F264" i="43"/>
  <c r="F176" i="43"/>
  <c r="F72" i="43"/>
  <c r="E380" i="43"/>
  <c r="E292" i="43"/>
  <c r="E188" i="43"/>
  <c r="E92" i="43"/>
  <c r="F407" i="43"/>
  <c r="F311" i="43"/>
  <c r="F207" i="43"/>
  <c r="F119" i="43"/>
  <c r="F15" i="43"/>
  <c r="E403" i="43"/>
  <c r="E307" i="43"/>
  <c r="E203" i="43"/>
  <c r="E115" i="43"/>
  <c r="E11" i="43"/>
  <c r="F326" i="43"/>
  <c r="F230" i="43"/>
  <c r="F134" i="43"/>
  <c r="F30" i="43"/>
  <c r="J282" i="43"/>
  <c r="E354" i="43"/>
  <c r="E250" i="43"/>
  <c r="E146" i="43"/>
  <c r="E58" i="43"/>
  <c r="F357" i="43"/>
  <c r="F261" i="43"/>
  <c r="F165" i="43"/>
  <c r="F69" i="43"/>
  <c r="J362" i="43"/>
  <c r="E377" i="43"/>
  <c r="E273" i="43"/>
  <c r="E177" i="43"/>
  <c r="E81" i="43"/>
  <c r="F396" i="43"/>
  <c r="F292" i="43"/>
  <c r="F204" i="43"/>
  <c r="F100" i="43"/>
  <c r="F4" i="43"/>
  <c r="J400" i="43"/>
  <c r="J265" i="43"/>
  <c r="J327" i="43"/>
  <c r="K296" i="43"/>
  <c r="J397" i="43"/>
  <c r="J257" i="43"/>
  <c r="J367" i="43"/>
  <c r="J126" i="43"/>
  <c r="J385" i="43"/>
  <c r="J226" i="43"/>
  <c r="J321" i="43"/>
  <c r="K374" i="43"/>
  <c r="J128" i="43"/>
  <c r="K336" i="43"/>
  <c r="K170" i="43"/>
  <c r="J271" i="43"/>
  <c r="J167" i="43"/>
  <c r="K398" i="43"/>
  <c r="K231" i="43"/>
  <c r="J206" i="43"/>
  <c r="J92" i="43"/>
  <c r="K280" i="43"/>
  <c r="K82" i="43"/>
  <c r="J245" i="43"/>
  <c r="J144" i="43"/>
  <c r="K357" i="43"/>
  <c r="K199" i="43"/>
  <c r="J364" i="43"/>
  <c r="J276" i="43"/>
  <c r="J172" i="43"/>
  <c r="K392" i="43"/>
  <c r="K239" i="43"/>
  <c r="J347" i="43"/>
  <c r="J251" i="43"/>
  <c r="J152" i="43"/>
  <c r="K366" i="43"/>
  <c r="K196" i="43"/>
  <c r="K213" i="43"/>
  <c r="K63" i="43"/>
  <c r="J89" i="43"/>
  <c r="K347" i="43"/>
  <c r="K251" i="43"/>
  <c r="K124" i="43"/>
  <c r="K410" i="43"/>
  <c r="K306" i="43"/>
  <c r="K210" i="43"/>
  <c r="K71" i="43"/>
  <c r="J63" i="43"/>
  <c r="K329" i="43"/>
  <c r="K225" i="43"/>
  <c r="K95" i="43"/>
  <c r="K137" i="43"/>
  <c r="K41" i="43"/>
  <c r="K184" i="43"/>
  <c r="K88" i="43"/>
  <c r="K142" i="43"/>
  <c r="K46" i="43"/>
  <c r="J145" i="43"/>
  <c r="K395" i="43"/>
  <c r="K291" i="43"/>
  <c r="K203" i="43"/>
  <c r="K47" i="43"/>
  <c r="K354" i="43"/>
  <c r="K258" i="43"/>
  <c r="K148" i="43"/>
  <c r="J119" i="43"/>
  <c r="K369" i="43"/>
  <c r="K273" i="43"/>
  <c r="K172" i="43"/>
  <c r="K19" i="43"/>
  <c r="K185" i="43"/>
  <c r="K81" i="43"/>
  <c r="K144" i="43"/>
  <c r="K40" i="43"/>
  <c r="K94" i="43"/>
  <c r="F2" i="43"/>
  <c r="E2" i="43"/>
  <c r="M5" i="43"/>
  <c r="J11" i="43"/>
  <c r="M4" i="43"/>
  <c r="J57" i="43"/>
  <c r="J49" i="43"/>
  <c r="J41" i="43"/>
  <c r="J33" i="43"/>
  <c r="J25" i="43"/>
  <c r="AC10" i="43"/>
  <c r="M3" i="43"/>
  <c r="J20" i="43"/>
  <c r="J18" i="43"/>
  <c r="M2" i="43"/>
  <c r="AE2" i="43"/>
  <c r="L2" i="43"/>
  <c r="H2" i="43"/>
  <c r="J58" i="43"/>
  <c r="J46" i="43"/>
  <c r="J34" i="43"/>
  <c r="J14" i="43"/>
  <c r="J7" i="43"/>
  <c r="G5" i="43"/>
  <c r="AD2" i="43"/>
  <c r="J55" i="43"/>
  <c r="J22" i="43"/>
  <c r="J12" i="43"/>
  <c r="J8" i="43"/>
  <c r="K2" i="43"/>
  <c r="J50" i="43"/>
  <c r="J31" i="43"/>
  <c r="AD4" i="43"/>
  <c r="J38" i="43"/>
  <c r="J26" i="43"/>
  <c r="J19" i="43"/>
  <c r="J17" i="43"/>
  <c r="AC4" i="43"/>
  <c r="J47" i="43"/>
  <c r="J15" i="43"/>
  <c r="J54" i="43"/>
  <c r="J42" i="43"/>
  <c r="J23" i="43"/>
  <c r="J13" i="43"/>
  <c r="J3" i="43"/>
  <c r="J2" i="43"/>
  <c r="J39" i="43"/>
  <c r="J5" i="43"/>
  <c r="J30" i="43"/>
  <c r="AD5" i="43"/>
  <c r="G3" i="43"/>
  <c r="G2" i="43"/>
  <c r="AD3" i="43"/>
  <c r="J4" i="43"/>
  <c r="J51" i="43"/>
  <c r="J43" i="43"/>
  <c r="J35" i="43"/>
  <c r="J27" i="43"/>
  <c r="L5" i="43"/>
  <c r="H5" i="43"/>
  <c r="J56" i="43"/>
  <c r="J48" i="43"/>
  <c r="J40" i="43"/>
  <c r="J32" i="43"/>
  <c r="J24" i="43"/>
  <c r="J10" i="43"/>
  <c r="H4" i="43"/>
  <c r="Y3" i="51" l="1"/>
  <c r="U5" i="51" a="1"/>
  <c r="U5" i="51" s="1"/>
  <c r="G6" i="49" a="1"/>
  <c r="G6" i="49" s="1"/>
  <c r="I5" i="49" a="1"/>
  <c r="I5" i="49" s="1"/>
  <c r="J5" i="49" s="1"/>
  <c r="H5" i="49"/>
  <c r="S3" i="51"/>
  <c r="T3" i="51"/>
  <c r="R5" i="51" a="1"/>
  <c r="R5" i="51" s="1"/>
  <c r="X4" i="51"/>
  <c r="W4" i="51"/>
  <c r="Y4" i="51" s="1"/>
  <c r="V4" i="51"/>
  <c r="Z3" i="51"/>
  <c r="AA4" i="51"/>
  <c r="T4" i="51"/>
  <c r="Z2" i="51" s="1"/>
  <c r="S4" i="51"/>
  <c r="R6" i="51" a="1"/>
  <c r="R6" i="51" s="1"/>
  <c r="U3" i="50" a="1"/>
  <c r="U3" i="50" s="1"/>
  <c r="V3" i="50" s="1"/>
  <c r="R4" i="50" a="1"/>
  <c r="R4" i="50" s="1"/>
  <c r="S4" i="50" s="1"/>
  <c r="Y4" i="47"/>
  <c r="S2" i="50"/>
  <c r="T2" i="50"/>
  <c r="W2" i="50"/>
  <c r="V2" i="50"/>
  <c r="T3" i="50"/>
  <c r="S3" i="50"/>
  <c r="S5" i="47" a="1"/>
  <c r="S5" i="47" s="1"/>
  <c r="U5" i="47" s="1"/>
  <c r="V5" i="47" a="1"/>
  <c r="V5" i="47" s="1"/>
  <c r="X4" i="47"/>
  <c r="W4" i="47"/>
  <c r="T3" i="47"/>
  <c r="U3" i="47"/>
  <c r="AA3" i="47" s="1"/>
  <c r="U4" i="47"/>
  <c r="T4" i="47"/>
  <c r="X3" i="47"/>
  <c r="W3" i="47"/>
  <c r="V2" i="46"/>
  <c r="W2" i="46"/>
  <c r="Y3" i="47"/>
  <c r="T2" i="43" a="1"/>
  <c r="T2" i="43" s="1"/>
  <c r="T3" i="43" s="1" a="1"/>
  <c r="T3" i="43" s="1"/>
  <c r="U3" i="46" a="1"/>
  <c r="U3" i="46" s="1"/>
  <c r="T2" i="46"/>
  <c r="S2" i="46"/>
  <c r="Q2" i="43" a="1"/>
  <c r="Q2" i="43" s="1"/>
  <c r="Q3" i="43" s="1" a="1"/>
  <c r="Q3" i="43" s="1"/>
  <c r="R3" i="46" a="1"/>
  <c r="R3" i="46" s="1"/>
  <c r="X3" i="46" s="1"/>
  <c r="P8" i="43" a="1"/>
  <c r="P8" i="43" s="1"/>
  <c r="P9" i="43" s="1" a="1"/>
  <c r="P9" i="43" s="1"/>
  <c r="X5" i="51" l="1"/>
  <c r="V5" i="51"/>
  <c r="W5" i="51"/>
  <c r="U6" i="51" a="1"/>
  <c r="U6" i="51" s="1"/>
  <c r="L6" i="49" a="1"/>
  <c r="L6" i="49" s="1"/>
  <c r="G7" i="49" a="1"/>
  <c r="G7" i="49" s="1"/>
  <c r="G8" i="49" s="1" a="1"/>
  <c r="G8" i="49" s="1"/>
  <c r="I6" i="49" a="1"/>
  <c r="I6" i="49" s="1"/>
  <c r="J6" i="49" s="1"/>
  <c r="H6" i="49"/>
  <c r="AA5" i="51"/>
  <c r="T5" i="51"/>
  <c r="Z5" i="51" s="1"/>
  <c r="S5" i="51"/>
  <c r="Z4" i="51"/>
  <c r="AA6" i="51"/>
  <c r="T6" i="51"/>
  <c r="S6" i="51"/>
  <c r="R7" i="51" a="1"/>
  <c r="R7" i="51" s="1"/>
  <c r="Y5" i="51"/>
  <c r="X6" i="51"/>
  <c r="X3" i="50"/>
  <c r="U4" i="50" a="1"/>
  <c r="U4" i="50" s="1"/>
  <c r="R5" i="50" a="1"/>
  <c r="R5" i="50" s="1"/>
  <c r="AA4" i="50"/>
  <c r="AA4" i="47"/>
  <c r="Z4" i="47"/>
  <c r="S6" i="47" a="1"/>
  <c r="S6" i="47" s="1"/>
  <c r="U6" i="47" s="1"/>
  <c r="X5" i="47"/>
  <c r="AA5" i="47" s="1"/>
  <c r="Y5" i="47"/>
  <c r="W3" i="50"/>
  <c r="Z3" i="50" s="1"/>
  <c r="T4" i="50"/>
  <c r="V6" i="47" a="1"/>
  <c r="V6" i="47" s="1"/>
  <c r="AA2" i="47"/>
  <c r="Z3" i="47"/>
  <c r="U4" i="46" a="1"/>
  <c r="U4" i="46" s="1"/>
  <c r="U5" i="46" s="1" a="1"/>
  <c r="U5" i="46" s="1"/>
  <c r="W3" i="46"/>
  <c r="W5" i="47"/>
  <c r="U3" i="43"/>
  <c r="W3" i="43"/>
  <c r="T5" i="47"/>
  <c r="S3" i="43"/>
  <c r="R3" i="43"/>
  <c r="V3" i="46"/>
  <c r="S2" i="43"/>
  <c r="T3" i="46"/>
  <c r="Y3" i="46" s="1"/>
  <c r="S3" i="46"/>
  <c r="R4" i="46" a="1"/>
  <c r="R4" i="46" s="1"/>
  <c r="R5" i="46" s="1" a="1"/>
  <c r="R5" i="46" s="1"/>
  <c r="T4" i="43" a="1"/>
  <c r="T4" i="43" s="1"/>
  <c r="I631" i="12"/>
  <c r="H631" i="12"/>
  <c r="G631" i="12"/>
  <c r="J631" i="12" s="1"/>
  <c r="D631" i="12"/>
  <c r="I630" i="12"/>
  <c r="H630" i="12"/>
  <c r="G630" i="12"/>
  <c r="J630" i="12" s="1"/>
  <c r="D630" i="12"/>
  <c r="H629" i="12"/>
  <c r="G629" i="12"/>
  <c r="D629" i="12"/>
  <c r="J628" i="12"/>
  <c r="H628" i="12"/>
  <c r="G628" i="12"/>
  <c r="D628" i="12"/>
  <c r="I628" i="12" s="1"/>
  <c r="H627" i="12"/>
  <c r="G627" i="12"/>
  <c r="D627" i="12"/>
  <c r="J626" i="12"/>
  <c r="H626" i="12"/>
  <c r="G626" i="12"/>
  <c r="I626" i="12" s="1"/>
  <c r="D626" i="12"/>
  <c r="J625" i="12"/>
  <c r="I625" i="12"/>
  <c r="H625" i="12"/>
  <c r="G625" i="12"/>
  <c r="D625" i="12"/>
  <c r="H624" i="12"/>
  <c r="G624" i="12"/>
  <c r="D624" i="12"/>
  <c r="I623" i="12"/>
  <c r="H623" i="12"/>
  <c r="G623" i="12"/>
  <c r="J623" i="12" s="1"/>
  <c r="D623" i="12"/>
  <c r="I622" i="12"/>
  <c r="H622" i="12"/>
  <c r="G622" i="12"/>
  <c r="D622" i="12"/>
  <c r="J622" i="12" s="1"/>
  <c r="H621" i="12"/>
  <c r="G621" i="12"/>
  <c r="J621" i="12" s="1"/>
  <c r="D621" i="12"/>
  <c r="J620" i="12"/>
  <c r="H620" i="12"/>
  <c r="G620" i="12"/>
  <c r="D620" i="12"/>
  <c r="I620" i="12" s="1"/>
  <c r="H619" i="12"/>
  <c r="G619" i="12"/>
  <c r="D619" i="12"/>
  <c r="J618" i="12"/>
  <c r="H618" i="12"/>
  <c r="G618" i="12"/>
  <c r="I618" i="12" s="1"/>
  <c r="D618" i="12"/>
  <c r="J617" i="12"/>
  <c r="I617" i="12"/>
  <c r="H617" i="12"/>
  <c r="G617" i="12"/>
  <c r="D617" i="12"/>
  <c r="H616" i="12"/>
  <c r="G616" i="12"/>
  <c r="D616" i="12"/>
  <c r="I615" i="12"/>
  <c r="H615" i="12"/>
  <c r="G615" i="12"/>
  <c r="J615" i="12" s="1"/>
  <c r="D615" i="12"/>
  <c r="I614" i="12"/>
  <c r="H614" i="12"/>
  <c r="G614" i="12"/>
  <c r="D614" i="12"/>
  <c r="J614" i="12" s="1"/>
  <c r="H613" i="12"/>
  <c r="G613" i="12"/>
  <c r="D613" i="12"/>
  <c r="J612" i="12"/>
  <c r="H612" i="12"/>
  <c r="G612" i="12"/>
  <c r="D612" i="12"/>
  <c r="I612" i="12" s="1"/>
  <c r="H611" i="12"/>
  <c r="G611" i="12"/>
  <c r="D611" i="12"/>
  <c r="J610" i="12"/>
  <c r="H610" i="12"/>
  <c r="G610" i="12"/>
  <c r="I610" i="12" s="1"/>
  <c r="D610" i="12"/>
  <c r="J609" i="12"/>
  <c r="I609" i="12"/>
  <c r="H609" i="12"/>
  <c r="G609" i="12"/>
  <c r="D609" i="12"/>
  <c r="H605" i="12"/>
  <c r="G605" i="12"/>
  <c r="D605" i="12"/>
  <c r="I604" i="12"/>
  <c r="H604" i="12"/>
  <c r="G604" i="12"/>
  <c r="J604" i="12" s="1"/>
  <c r="D604" i="12"/>
  <c r="I603" i="12"/>
  <c r="H603" i="12"/>
  <c r="G603" i="12"/>
  <c r="D603" i="12"/>
  <c r="J603" i="12" s="1"/>
  <c r="H602" i="12"/>
  <c r="G602" i="12"/>
  <c r="J602" i="12" s="1"/>
  <c r="D602" i="12"/>
  <c r="J601" i="12"/>
  <c r="H601" i="12"/>
  <c r="G601" i="12"/>
  <c r="D601" i="12"/>
  <c r="I601" i="12" s="1"/>
  <c r="H600" i="12"/>
  <c r="G600" i="12"/>
  <c r="D600" i="12"/>
  <c r="J599" i="12"/>
  <c r="H599" i="12"/>
  <c r="G599" i="12"/>
  <c r="I599" i="12" s="1"/>
  <c r="D599" i="12"/>
  <c r="J598" i="12"/>
  <c r="I598" i="12"/>
  <c r="H598" i="12"/>
  <c r="G598" i="12"/>
  <c r="D598" i="12"/>
  <c r="H597" i="12"/>
  <c r="G597" i="12"/>
  <c r="D597" i="12"/>
  <c r="I596" i="12"/>
  <c r="H596" i="12"/>
  <c r="G596" i="12"/>
  <c r="J596" i="12" s="1"/>
  <c r="D596" i="12"/>
  <c r="I595" i="12"/>
  <c r="H595" i="12"/>
  <c r="G595" i="12"/>
  <c r="D595" i="12"/>
  <c r="J595" i="12" s="1"/>
  <c r="H594" i="12"/>
  <c r="G594" i="12"/>
  <c r="J594" i="12" s="1"/>
  <c r="D594" i="12"/>
  <c r="J593" i="12"/>
  <c r="I593" i="12"/>
  <c r="H593" i="12"/>
  <c r="G593" i="12"/>
  <c r="D593" i="12"/>
  <c r="H592" i="12"/>
  <c r="G592" i="12"/>
  <c r="D592" i="12"/>
  <c r="J591" i="12"/>
  <c r="H591" i="12"/>
  <c r="G591" i="12"/>
  <c r="I591" i="12" s="1"/>
  <c r="D591" i="12"/>
  <c r="J590" i="12"/>
  <c r="I590" i="12"/>
  <c r="H590" i="12"/>
  <c r="G590" i="12"/>
  <c r="D590" i="12"/>
  <c r="H589" i="12"/>
  <c r="G589" i="12"/>
  <c r="D589" i="12"/>
  <c r="J588" i="12"/>
  <c r="I588" i="12"/>
  <c r="H588" i="12"/>
  <c r="G588" i="12"/>
  <c r="D588" i="12"/>
  <c r="I587" i="12"/>
  <c r="H587" i="12"/>
  <c r="G587" i="12"/>
  <c r="J587" i="12" s="1"/>
  <c r="D587" i="12"/>
  <c r="H586" i="12"/>
  <c r="G586" i="12"/>
  <c r="J586" i="12" s="1"/>
  <c r="D586" i="12"/>
  <c r="J585" i="12"/>
  <c r="I585" i="12"/>
  <c r="H585" i="12"/>
  <c r="G585" i="12"/>
  <c r="D585" i="12"/>
  <c r="H584" i="12"/>
  <c r="G584" i="12"/>
  <c r="D584" i="12"/>
  <c r="J583" i="12"/>
  <c r="H583" i="12"/>
  <c r="G583" i="12"/>
  <c r="I583" i="12" s="1"/>
  <c r="D583" i="12"/>
  <c r="J579" i="12"/>
  <c r="I579" i="12"/>
  <c r="H579" i="12"/>
  <c r="G579" i="12"/>
  <c r="D579" i="12"/>
  <c r="H578" i="12"/>
  <c r="G578" i="12"/>
  <c r="D578" i="12"/>
  <c r="J577" i="12"/>
  <c r="I577" i="12"/>
  <c r="H577" i="12"/>
  <c r="G577" i="12"/>
  <c r="D577" i="12"/>
  <c r="I576" i="12"/>
  <c r="H576" i="12"/>
  <c r="G576" i="12"/>
  <c r="J576" i="12" s="1"/>
  <c r="D576" i="12"/>
  <c r="H575" i="12"/>
  <c r="G575" i="12"/>
  <c r="J575" i="12" s="1"/>
  <c r="D575" i="12"/>
  <c r="J574" i="12"/>
  <c r="I574" i="12"/>
  <c r="H574" i="12"/>
  <c r="G574" i="12"/>
  <c r="D574" i="12"/>
  <c r="H573" i="12"/>
  <c r="G573" i="12"/>
  <c r="D573" i="12"/>
  <c r="J572" i="12"/>
  <c r="H572" i="12"/>
  <c r="G572" i="12"/>
  <c r="I572" i="12" s="1"/>
  <c r="D572" i="12"/>
  <c r="J571" i="12"/>
  <c r="I571" i="12"/>
  <c r="H571" i="12"/>
  <c r="G571" i="12"/>
  <c r="D571" i="12"/>
  <c r="H570" i="12"/>
  <c r="G570" i="12"/>
  <c r="D570" i="12"/>
  <c r="I569" i="12"/>
  <c r="H569" i="12"/>
  <c r="G569" i="12"/>
  <c r="J569" i="12" s="1"/>
  <c r="D569" i="12"/>
  <c r="I568" i="12"/>
  <c r="H568" i="12"/>
  <c r="G568" i="12"/>
  <c r="D568" i="12"/>
  <c r="J568" i="12" s="1"/>
  <c r="H567" i="12"/>
  <c r="G567" i="12"/>
  <c r="D567" i="12"/>
  <c r="J566" i="12"/>
  <c r="H566" i="12"/>
  <c r="G566" i="12"/>
  <c r="I566" i="12" s="1"/>
  <c r="D566" i="12"/>
  <c r="H565" i="12"/>
  <c r="G565" i="12"/>
  <c r="D565" i="12"/>
  <c r="J564" i="12"/>
  <c r="I564" i="12"/>
  <c r="H564" i="12"/>
  <c r="G564" i="12"/>
  <c r="D564" i="12"/>
  <c r="J563" i="12"/>
  <c r="I563" i="12"/>
  <c r="H563" i="12"/>
  <c r="G563" i="12"/>
  <c r="D563" i="12"/>
  <c r="H562" i="12"/>
  <c r="G562" i="12"/>
  <c r="D562" i="12"/>
  <c r="I561" i="12"/>
  <c r="H561" i="12"/>
  <c r="G561" i="12"/>
  <c r="J561" i="12" s="1"/>
  <c r="D561" i="12"/>
  <c r="I560" i="12"/>
  <c r="H560" i="12"/>
  <c r="G560" i="12"/>
  <c r="D560" i="12"/>
  <c r="J560" i="12" s="1"/>
  <c r="H559" i="12"/>
  <c r="G559" i="12"/>
  <c r="J559" i="12" s="1"/>
  <c r="D559" i="12"/>
  <c r="J558" i="12"/>
  <c r="H558" i="12"/>
  <c r="G558" i="12"/>
  <c r="I558" i="12" s="1"/>
  <c r="D558" i="12"/>
  <c r="H557" i="12"/>
  <c r="G557" i="12"/>
  <c r="D557" i="12"/>
  <c r="J553" i="12"/>
  <c r="H553" i="12"/>
  <c r="G553" i="12"/>
  <c r="I553" i="12" s="1"/>
  <c r="D553" i="12"/>
  <c r="J552" i="12"/>
  <c r="I552" i="12"/>
  <c r="H552" i="12"/>
  <c r="G552" i="12"/>
  <c r="D552" i="12"/>
  <c r="H551" i="12"/>
  <c r="G551" i="12"/>
  <c r="D551" i="12"/>
  <c r="I550" i="12"/>
  <c r="H550" i="12"/>
  <c r="G550" i="12"/>
  <c r="D550" i="12"/>
  <c r="J550" i="12" s="1"/>
  <c r="I549" i="12"/>
  <c r="H549" i="12"/>
  <c r="G549" i="12"/>
  <c r="J549" i="12" s="1"/>
  <c r="D549" i="12"/>
  <c r="H548" i="12"/>
  <c r="G548" i="12"/>
  <c r="D548" i="12"/>
  <c r="J548" i="12" s="1"/>
  <c r="J547" i="12"/>
  <c r="H547" i="12"/>
  <c r="G547" i="12"/>
  <c r="I547" i="12" s="1"/>
  <c r="D547" i="12"/>
  <c r="H546" i="12"/>
  <c r="G546" i="12"/>
  <c r="D546" i="12"/>
  <c r="J545" i="12"/>
  <c r="H545" i="12"/>
  <c r="G545" i="12"/>
  <c r="I545" i="12" s="1"/>
  <c r="D545" i="12"/>
  <c r="J544" i="12"/>
  <c r="I544" i="12"/>
  <c r="H544" i="12"/>
  <c r="G544" i="12"/>
  <c r="D544" i="12"/>
  <c r="H543" i="12"/>
  <c r="G543" i="12"/>
  <c r="D543" i="12"/>
  <c r="I542" i="12"/>
  <c r="H542" i="12"/>
  <c r="G542" i="12"/>
  <c r="J542" i="12" s="1"/>
  <c r="D542" i="12"/>
  <c r="I541" i="12"/>
  <c r="H541" i="12"/>
  <c r="G541" i="12"/>
  <c r="J541" i="12" s="1"/>
  <c r="D541" i="12"/>
  <c r="H540" i="12"/>
  <c r="G540" i="12"/>
  <c r="I540" i="12" s="1"/>
  <c r="D540" i="12"/>
  <c r="J540" i="12" s="1"/>
  <c r="J539" i="12"/>
  <c r="H539" i="12"/>
  <c r="G539" i="12"/>
  <c r="I539" i="12" s="1"/>
  <c r="D539" i="12"/>
  <c r="H538" i="12"/>
  <c r="G538" i="12"/>
  <c r="D538" i="12"/>
  <c r="J537" i="12"/>
  <c r="I537" i="12"/>
  <c r="H537" i="12"/>
  <c r="G537" i="12"/>
  <c r="D537" i="12"/>
  <c r="J536" i="12"/>
  <c r="I536" i="12"/>
  <c r="H536" i="12"/>
  <c r="G536" i="12"/>
  <c r="D536" i="12"/>
  <c r="H535" i="12"/>
  <c r="G535" i="12"/>
  <c r="D535" i="12"/>
  <c r="J534" i="12"/>
  <c r="I534" i="12"/>
  <c r="H534" i="12"/>
  <c r="G534" i="12"/>
  <c r="D534" i="12"/>
  <c r="I533" i="12"/>
  <c r="H533" i="12"/>
  <c r="G533" i="12"/>
  <c r="J533" i="12" s="1"/>
  <c r="D533" i="12"/>
  <c r="H532" i="12"/>
  <c r="G532" i="12"/>
  <c r="I532" i="12" s="1"/>
  <c r="D532" i="12"/>
  <c r="J532" i="12" s="1"/>
  <c r="J531" i="12"/>
  <c r="H531" i="12"/>
  <c r="G531" i="12"/>
  <c r="I531" i="12" s="1"/>
  <c r="D531" i="12"/>
  <c r="H527" i="12"/>
  <c r="G527" i="12"/>
  <c r="D527" i="12"/>
  <c r="J526" i="12"/>
  <c r="I526" i="12"/>
  <c r="H526" i="12"/>
  <c r="G526" i="12"/>
  <c r="D526" i="12"/>
  <c r="J525" i="12"/>
  <c r="I525" i="12"/>
  <c r="H525" i="12"/>
  <c r="G525" i="12"/>
  <c r="D525" i="12"/>
  <c r="H524" i="12"/>
  <c r="G524" i="12"/>
  <c r="D524" i="12"/>
  <c r="I523" i="12"/>
  <c r="H523" i="12"/>
  <c r="G523" i="12"/>
  <c r="D523" i="12"/>
  <c r="J523" i="12" s="1"/>
  <c r="I522" i="12"/>
  <c r="H522" i="12"/>
  <c r="G522" i="12"/>
  <c r="J522" i="12" s="1"/>
  <c r="D522" i="12"/>
  <c r="H521" i="12"/>
  <c r="G521" i="12"/>
  <c r="D521" i="12"/>
  <c r="J521" i="12" s="1"/>
  <c r="J520" i="12"/>
  <c r="H520" i="12"/>
  <c r="G520" i="12"/>
  <c r="I520" i="12" s="1"/>
  <c r="D520" i="12"/>
  <c r="H519" i="12"/>
  <c r="G519" i="12"/>
  <c r="D519" i="12"/>
  <c r="J518" i="12"/>
  <c r="I518" i="12"/>
  <c r="H518" i="12"/>
  <c r="G518" i="12"/>
  <c r="D518" i="12"/>
  <c r="J517" i="12"/>
  <c r="I517" i="12"/>
  <c r="H517" i="12"/>
  <c r="G517" i="12"/>
  <c r="D517" i="12"/>
  <c r="H516" i="12"/>
  <c r="G516" i="12"/>
  <c r="D516" i="12"/>
  <c r="J515" i="12"/>
  <c r="I515" i="12"/>
  <c r="H515" i="12"/>
  <c r="G515" i="12"/>
  <c r="D515" i="12"/>
  <c r="I514" i="12"/>
  <c r="H514" i="12"/>
  <c r="G514" i="12"/>
  <c r="J514" i="12" s="1"/>
  <c r="D514" i="12"/>
  <c r="H513" i="12"/>
  <c r="G513" i="12"/>
  <c r="D513" i="12"/>
  <c r="J513" i="12" s="1"/>
  <c r="J512" i="12"/>
  <c r="H512" i="12"/>
  <c r="G512" i="12"/>
  <c r="I512" i="12" s="1"/>
  <c r="D512" i="12"/>
  <c r="H511" i="12"/>
  <c r="G511" i="12"/>
  <c r="D511" i="12"/>
  <c r="J510" i="12"/>
  <c r="I510" i="12"/>
  <c r="H510" i="12"/>
  <c r="G510" i="12"/>
  <c r="D510" i="12"/>
  <c r="J509" i="12"/>
  <c r="I509" i="12"/>
  <c r="H509" i="12"/>
  <c r="G509" i="12"/>
  <c r="D509" i="12"/>
  <c r="H508" i="12"/>
  <c r="G508" i="12"/>
  <c r="D508" i="12"/>
  <c r="I507" i="12"/>
  <c r="H507" i="12"/>
  <c r="G507" i="12"/>
  <c r="J507" i="12" s="1"/>
  <c r="D507" i="12"/>
  <c r="I506" i="12"/>
  <c r="H506" i="12"/>
  <c r="G506" i="12"/>
  <c r="J506" i="12" s="1"/>
  <c r="D506" i="12"/>
  <c r="H505" i="12"/>
  <c r="G505" i="12"/>
  <c r="I505" i="12" s="1"/>
  <c r="D505" i="12"/>
  <c r="J505" i="12" s="1"/>
  <c r="J501" i="12"/>
  <c r="H501" i="12"/>
  <c r="G501" i="12"/>
  <c r="I501" i="12" s="1"/>
  <c r="D501" i="12"/>
  <c r="H500" i="12"/>
  <c r="G500" i="12"/>
  <c r="D500" i="12"/>
  <c r="J499" i="12"/>
  <c r="I499" i="12"/>
  <c r="H499" i="12"/>
  <c r="G499" i="12"/>
  <c r="D499" i="12"/>
  <c r="J498" i="12"/>
  <c r="I498" i="12"/>
  <c r="H498" i="12"/>
  <c r="G498" i="12"/>
  <c r="D498" i="12"/>
  <c r="H497" i="12"/>
  <c r="G497" i="12"/>
  <c r="D497" i="12"/>
  <c r="I496" i="12"/>
  <c r="H496" i="12"/>
  <c r="G496" i="12"/>
  <c r="D496" i="12"/>
  <c r="J496" i="12" s="1"/>
  <c r="I495" i="12"/>
  <c r="H495" i="12"/>
  <c r="G495" i="12"/>
  <c r="J495" i="12" s="1"/>
  <c r="D495" i="12"/>
  <c r="H494" i="12"/>
  <c r="G494" i="12"/>
  <c r="D494" i="12"/>
  <c r="J494" i="12" s="1"/>
  <c r="J493" i="12"/>
  <c r="H493" i="12"/>
  <c r="G493" i="12"/>
  <c r="I493" i="12" s="1"/>
  <c r="D493" i="12"/>
  <c r="H492" i="12"/>
  <c r="G492" i="12"/>
  <c r="D492" i="12"/>
  <c r="J491" i="12"/>
  <c r="I491" i="12"/>
  <c r="H491" i="12"/>
  <c r="G491" i="12"/>
  <c r="D491" i="12"/>
  <c r="J490" i="12"/>
  <c r="I490" i="12"/>
  <c r="H490" i="12"/>
  <c r="G490" i="12"/>
  <c r="D490" i="12"/>
  <c r="H489" i="12"/>
  <c r="G489" i="12"/>
  <c r="D489" i="12"/>
  <c r="J488" i="12"/>
  <c r="I488" i="12"/>
  <c r="H488" i="12"/>
  <c r="G488" i="12"/>
  <c r="D488" i="12"/>
  <c r="I487" i="12"/>
  <c r="H487" i="12"/>
  <c r="G487" i="12"/>
  <c r="J487" i="12" s="1"/>
  <c r="D487" i="12"/>
  <c r="H486" i="12"/>
  <c r="G486" i="12"/>
  <c r="D486" i="12"/>
  <c r="J486" i="12" s="1"/>
  <c r="J485" i="12"/>
  <c r="H485" i="12"/>
  <c r="G485" i="12"/>
  <c r="I485" i="12" s="1"/>
  <c r="D485" i="12"/>
  <c r="H484" i="12"/>
  <c r="G484" i="12"/>
  <c r="D484" i="12"/>
  <c r="J483" i="12"/>
  <c r="I483" i="12"/>
  <c r="H483" i="12"/>
  <c r="G483" i="12"/>
  <c r="D483" i="12"/>
  <c r="J482" i="12"/>
  <c r="I482" i="12"/>
  <c r="H482" i="12"/>
  <c r="G482" i="12"/>
  <c r="D482" i="12"/>
  <c r="H481" i="12"/>
  <c r="G481" i="12"/>
  <c r="D481" i="12"/>
  <c r="I480" i="12"/>
  <c r="H480" i="12"/>
  <c r="G480" i="12"/>
  <c r="D480" i="12"/>
  <c r="J480" i="12" s="1"/>
  <c r="I479" i="12"/>
  <c r="H479" i="12"/>
  <c r="G479" i="12"/>
  <c r="J479" i="12" s="1"/>
  <c r="D479" i="12"/>
  <c r="H475" i="12"/>
  <c r="G475" i="12"/>
  <c r="I475" i="12" s="1"/>
  <c r="D475" i="12"/>
  <c r="J475" i="12" s="1"/>
  <c r="J474" i="12"/>
  <c r="H474" i="12"/>
  <c r="G474" i="12"/>
  <c r="I474" i="12" s="1"/>
  <c r="D474" i="12"/>
  <c r="H473" i="12"/>
  <c r="G473" i="12"/>
  <c r="D473" i="12"/>
  <c r="J472" i="12"/>
  <c r="I472" i="12"/>
  <c r="H472" i="12"/>
  <c r="G472" i="12"/>
  <c r="D472" i="12"/>
  <c r="J471" i="12"/>
  <c r="I471" i="12"/>
  <c r="H471" i="12"/>
  <c r="G471" i="12"/>
  <c r="D471" i="12"/>
  <c r="H470" i="12"/>
  <c r="G470" i="12"/>
  <c r="D470" i="12"/>
  <c r="I469" i="12"/>
  <c r="H469" i="12"/>
  <c r="G469" i="12"/>
  <c r="D469" i="12"/>
  <c r="J469" i="12" s="1"/>
  <c r="I468" i="12"/>
  <c r="H468" i="12"/>
  <c r="G468" i="12"/>
  <c r="J468" i="12" s="1"/>
  <c r="D468" i="12"/>
  <c r="H467" i="12"/>
  <c r="G467" i="12"/>
  <c r="D467" i="12"/>
  <c r="J467" i="12" s="1"/>
  <c r="J466" i="12"/>
  <c r="H466" i="12"/>
  <c r="G466" i="12"/>
  <c r="I466" i="12" s="1"/>
  <c r="D466" i="12"/>
  <c r="H465" i="12"/>
  <c r="G465" i="12"/>
  <c r="D465" i="12"/>
  <c r="J464" i="12"/>
  <c r="I464" i="12"/>
  <c r="H464" i="12"/>
  <c r="G464" i="12"/>
  <c r="D464" i="12"/>
  <c r="J463" i="12"/>
  <c r="I463" i="12"/>
  <c r="H463" i="12"/>
  <c r="G463" i="12"/>
  <c r="D463" i="12"/>
  <c r="H462" i="12"/>
  <c r="G462" i="12"/>
  <c r="D462" i="12"/>
  <c r="I461" i="12"/>
  <c r="H461" i="12"/>
  <c r="G461" i="12"/>
  <c r="D461" i="12"/>
  <c r="J461" i="12" s="1"/>
  <c r="I460" i="12"/>
  <c r="H460" i="12"/>
  <c r="G460" i="12"/>
  <c r="J460" i="12" s="1"/>
  <c r="D460" i="12"/>
  <c r="H459" i="12"/>
  <c r="G459" i="12"/>
  <c r="D459" i="12"/>
  <c r="J458" i="12"/>
  <c r="H458" i="12"/>
  <c r="G458" i="12"/>
  <c r="I458" i="12" s="1"/>
  <c r="D458" i="12"/>
  <c r="H457" i="12"/>
  <c r="G457" i="12"/>
  <c r="D457" i="12"/>
  <c r="J456" i="12"/>
  <c r="I456" i="12"/>
  <c r="H456" i="12"/>
  <c r="G456" i="12"/>
  <c r="D456" i="12"/>
  <c r="J455" i="12"/>
  <c r="I455" i="12"/>
  <c r="H455" i="12"/>
  <c r="G455" i="12"/>
  <c r="D455" i="12"/>
  <c r="H454" i="12"/>
  <c r="G454" i="12"/>
  <c r="D454" i="12"/>
  <c r="I453" i="12"/>
  <c r="H453" i="12"/>
  <c r="G453" i="12"/>
  <c r="J453" i="12" s="1"/>
  <c r="D453" i="12"/>
  <c r="I449" i="12"/>
  <c r="H449" i="12"/>
  <c r="G449" i="12"/>
  <c r="J449" i="12" s="1"/>
  <c r="D449" i="12"/>
  <c r="H448" i="12"/>
  <c r="G448" i="12"/>
  <c r="D448" i="12"/>
  <c r="J448" i="12" s="1"/>
  <c r="J447" i="12"/>
  <c r="H447" i="12"/>
  <c r="G447" i="12"/>
  <c r="I447" i="12" s="1"/>
  <c r="D447" i="12"/>
  <c r="H446" i="12"/>
  <c r="G446" i="12"/>
  <c r="D446" i="12"/>
  <c r="J445" i="12"/>
  <c r="H445" i="12"/>
  <c r="G445" i="12"/>
  <c r="D445" i="12"/>
  <c r="I445" i="12" s="1"/>
  <c r="J444" i="12"/>
  <c r="I444" i="12"/>
  <c r="H444" i="12"/>
  <c r="G444" i="12"/>
  <c r="D444" i="12"/>
  <c r="H443" i="12"/>
  <c r="G443" i="12"/>
  <c r="D443" i="12"/>
  <c r="I442" i="12"/>
  <c r="H442" i="12"/>
  <c r="G442" i="12"/>
  <c r="J442" i="12" s="1"/>
  <c r="D442" i="12"/>
  <c r="I441" i="12"/>
  <c r="H441" i="12"/>
  <c r="G441" i="12"/>
  <c r="D441" i="12"/>
  <c r="J441" i="12" s="1"/>
  <c r="H440" i="12"/>
  <c r="G440" i="12"/>
  <c r="D440" i="12"/>
  <c r="J439" i="12"/>
  <c r="H439" i="12"/>
  <c r="G439" i="12"/>
  <c r="I439" i="12" s="1"/>
  <c r="D439" i="12"/>
  <c r="H438" i="12"/>
  <c r="G438" i="12"/>
  <c r="D438" i="12"/>
  <c r="J437" i="12"/>
  <c r="H437" i="12"/>
  <c r="G437" i="12"/>
  <c r="D437" i="12"/>
  <c r="I437" i="12" s="1"/>
  <c r="J436" i="12"/>
  <c r="I436" i="12"/>
  <c r="H436" i="12"/>
  <c r="G436" i="12"/>
  <c r="D436" i="12"/>
  <c r="H435" i="12"/>
  <c r="G435" i="12"/>
  <c r="D435" i="12"/>
  <c r="I434" i="12"/>
  <c r="H434" i="12"/>
  <c r="G434" i="12"/>
  <c r="D434" i="12"/>
  <c r="J434" i="12" s="1"/>
  <c r="I433" i="12"/>
  <c r="H433" i="12"/>
  <c r="G433" i="12"/>
  <c r="D433" i="12"/>
  <c r="J433" i="12" s="1"/>
  <c r="H432" i="12"/>
  <c r="G432" i="12"/>
  <c r="J432" i="12" s="1"/>
  <c r="D432" i="12"/>
  <c r="J431" i="12"/>
  <c r="H431" i="12"/>
  <c r="G431" i="12"/>
  <c r="D431" i="12"/>
  <c r="I431" i="12" s="1"/>
  <c r="H430" i="12"/>
  <c r="G430" i="12"/>
  <c r="D430" i="12"/>
  <c r="J429" i="12"/>
  <c r="H429" i="12"/>
  <c r="G429" i="12"/>
  <c r="I429" i="12" s="1"/>
  <c r="D429" i="12"/>
  <c r="J428" i="12"/>
  <c r="I428" i="12"/>
  <c r="H428" i="12"/>
  <c r="G428" i="12"/>
  <c r="D428" i="12"/>
  <c r="H427" i="12"/>
  <c r="G427" i="12"/>
  <c r="D427" i="12"/>
  <c r="I423" i="12"/>
  <c r="H423" i="12"/>
  <c r="G423" i="12"/>
  <c r="J423" i="12" s="1"/>
  <c r="D423" i="12"/>
  <c r="I422" i="12"/>
  <c r="H422" i="12"/>
  <c r="G422" i="12"/>
  <c r="D422" i="12"/>
  <c r="J422" i="12" s="1"/>
  <c r="H421" i="12"/>
  <c r="G421" i="12"/>
  <c r="D421" i="12"/>
  <c r="J420" i="12"/>
  <c r="H420" i="12"/>
  <c r="G420" i="12"/>
  <c r="I420" i="12" s="1"/>
  <c r="D420" i="12"/>
  <c r="H419" i="12"/>
  <c r="G419" i="12"/>
  <c r="D419" i="12"/>
  <c r="J418" i="12"/>
  <c r="H418" i="12"/>
  <c r="G418" i="12"/>
  <c r="I418" i="12" s="1"/>
  <c r="D418" i="12"/>
  <c r="J417" i="12"/>
  <c r="I417" i="12"/>
  <c r="H417" i="12"/>
  <c r="G417" i="12"/>
  <c r="D417" i="12"/>
  <c r="H416" i="12"/>
  <c r="G416" i="12"/>
  <c r="D416" i="12"/>
  <c r="I415" i="12"/>
  <c r="H415" i="12"/>
  <c r="G415" i="12"/>
  <c r="J415" i="12" s="1"/>
  <c r="D415" i="12"/>
  <c r="I414" i="12"/>
  <c r="H414" i="12"/>
  <c r="G414" i="12"/>
  <c r="D414" i="12"/>
  <c r="J414" i="12" s="1"/>
  <c r="H413" i="12"/>
  <c r="G413" i="12"/>
  <c r="D413" i="12"/>
  <c r="J412" i="12"/>
  <c r="H412" i="12"/>
  <c r="G412" i="12"/>
  <c r="I412" i="12" s="1"/>
  <c r="D412" i="12"/>
  <c r="H411" i="12"/>
  <c r="G411" i="12"/>
  <c r="D411" i="12"/>
  <c r="J410" i="12"/>
  <c r="H410" i="12"/>
  <c r="G410" i="12"/>
  <c r="I410" i="12" s="1"/>
  <c r="D410" i="12"/>
  <c r="J409" i="12"/>
  <c r="I409" i="12"/>
  <c r="H409" i="12"/>
  <c r="G409" i="12"/>
  <c r="D409" i="12"/>
  <c r="H408" i="12"/>
  <c r="G408" i="12"/>
  <c r="D408" i="12"/>
  <c r="I407" i="12"/>
  <c r="H407" i="12"/>
  <c r="G407" i="12"/>
  <c r="J407" i="12" s="1"/>
  <c r="D407" i="12"/>
  <c r="I406" i="12"/>
  <c r="H406" i="12"/>
  <c r="G406" i="12"/>
  <c r="D406" i="12"/>
  <c r="J406" i="12" s="1"/>
  <c r="H405" i="12"/>
  <c r="G405" i="12"/>
  <c r="D405" i="12"/>
  <c r="J404" i="12"/>
  <c r="H404" i="12"/>
  <c r="G404" i="12"/>
  <c r="I404" i="12" s="1"/>
  <c r="D404" i="12"/>
  <c r="H403" i="12"/>
  <c r="G403" i="12"/>
  <c r="D403" i="12"/>
  <c r="J402" i="12"/>
  <c r="H402" i="12"/>
  <c r="G402" i="12"/>
  <c r="I402" i="12" s="1"/>
  <c r="D402" i="12"/>
  <c r="J401" i="12"/>
  <c r="I401" i="12"/>
  <c r="H401" i="12"/>
  <c r="G401" i="12"/>
  <c r="D401" i="12"/>
  <c r="H397" i="12"/>
  <c r="G397" i="12"/>
  <c r="D397" i="12"/>
  <c r="I396" i="12"/>
  <c r="H396" i="12"/>
  <c r="G396" i="12"/>
  <c r="J396" i="12" s="1"/>
  <c r="D396" i="12"/>
  <c r="I395" i="12"/>
  <c r="H395" i="12"/>
  <c r="G395" i="12"/>
  <c r="D395" i="12"/>
  <c r="J395" i="12" s="1"/>
  <c r="H394" i="12"/>
  <c r="G394" i="12"/>
  <c r="J394" i="12" s="1"/>
  <c r="D394" i="12"/>
  <c r="J393" i="12"/>
  <c r="H393" i="12"/>
  <c r="G393" i="12"/>
  <c r="I393" i="12" s="1"/>
  <c r="D393" i="12"/>
  <c r="H392" i="12"/>
  <c r="G392" i="12"/>
  <c r="D392" i="12"/>
  <c r="J391" i="12"/>
  <c r="H391" i="12"/>
  <c r="G391" i="12"/>
  <c r="I391" i="12" s="1"/>
  <c r="D391" i="12"/>
  <c r="J390" i="12"/>
  <c r="I390" i="12"/>
  <c r="H390" i="12"/>
  <c r="G390" i="12"/>
  <c r="D390" i="12"/>
  <c r="H389" i="12"/>
  <c r="G389" i="12"/>
  <c r="D389" i="12"/>
  <c r="I388" i="12"/>
  <c r="H388" i="12"/>
  <c r="G388" i="12"/>
  <c r="J388" i="12" s="1"/>
  <c r="D388" i="12"/>
  <c r="I387" i="12"/>
  <c r="H387" i="12"/>
  <c r="G387" i="12"/>
  <c r="D387" i="12"/>
  <c r="J387" i="12" s="1"/>
  <c r="H386" i="12"/>
  <c r="G386" i="12"/>
  <c r="D386" i="12"/>
  <c r="H385" i="12"/>
  <c r="G385" i="12"/>
  <c r="D385" i="12"/>
  <c r="J385" i="12" s="1"/>
  <c r="H384" i="12"/>
  <c r="G384" i="12"/>
  <c r="D384" i="12"/>
  <c r="J383" i="12"/>
  <c r="H383" i="12"/>
  <c r="G383" i="12"/>
  <c r="I383" i="12" s="1"/>
  <c r="D383" i="12"/>
  <c r="J382" i="12"/>
  <c r="I382" i="12"/>
  <c r="H382" i="12"/>
  <c r="G382" i="12"/>
  <c r="D382" i="12"/>
  <c r="H381" i="12"/>
  <c r="G381" i="12"/>
  <c r="D381" i="12"/>
  <c r="J381" i="12" s="1"/>
  <c r="H380" i="12"/>
  <c r="G380" i="12"/>
  <c r="D380" i="12"/>
  <c r="I379" i="12"/>
  <c r="H379" i="12"/>
  <c r="G379" i="12"/>
  <c r="D379" i="12"/>
  <c r="J379" i="12" s="1"/>
  <c r="H378" i="12"/>
  <c r="G378" i="12"/>
  <c r="D378" i="12"/>
  <c r="I378" i="12" s="1"/>
  <c r="J377" i="12"/>
  <c r="H377" i="12"/>
  <c r="G377" i="12"/>
  <c r="I377" i="12" s="1"/>
  <c r="D377" i="12"/>
  <c r="H376" i="12"/>
  <c r="G376" i="12"/>
  <c r="D376" i="12"/>
  <c r="J375" i="12"/>
  <c r="H375" i="12"/>
  <c r="G375" i="12"/>
  <c r="I375" i="12" s="1"/>
  <c r="D375" i="12"/>
  <c r="J371" i="12"/>
  <c r="I371" i="12"/>
  <c r="H371" i="12"/>
  <c r="G371" i="12"/>
  <c r="D371" i="12"/>
  <c r="J370" i="12"/>
  <c r="H370" i="12"/>
  <c r="G370" i="12"/>
  <c r="I370" i="12" s="1"/>
  <c r="D370" i="12"/>
  <c r="H369" i="12"/>
  <c r="G369" i="12"/>
  <c r="D369" i="12"/>
  <c r="I368" i="12"/>
  <c r="H368" i="12"/>
  <c r="G368" i="12"/>
  <c r="D368" i="12"/>
  <c r="J368" i="12" s="1"/>
  <c r="H367" i="12"/>
  <c r="G367" i="12"/>
  <c r="D367" i="12"/>
  <c r="I367" i="12" s="1"/>
  <c r="J366" i="12"/>
  <c r="H366" i="12"/>
  <c r="G366" i="12"/>
  <c r="I366" i="12" s="1"/>
  <c r="D366" i="12"/>
  <c r="H365" i="12"/>
  <c r="G365" i="12"/>
  <c r="D365" i="12"/>
  <c r="J364" i="12"/>
  <c r="H364" i="12"/>
  <c r="G364" i="12"/>
  <c r="I364" i="12" s="1"/>
  <c r="D364" i="12"/>
  <c r="J363" i="12"/>
  <c r="I363" i="12"/>
  <c r="H363" i="12"/>
  <c r="G363" i="12"/>
  <c r="D363" i="12"/>
  <c r="J362" i="12"/>
  <c r="H362" i="12"/>
  <c r="G362" i="12"/>
  <c r="I362" i="12" s="1"/>
  <c r="D362" i="12"/>
  <c r="H361" i="12"/>
  <c r="G361" i="12"/>
  <c r="D361" i="12"/>
  <c r="I360" i="12"/>
  <c r="H360" i="12"/>
  <c r="G360" i="12"/>
  <c r="D360" i="12"/>
  <c r="J360" i="12" s="1"/>
  <c r="I359" i="12"/>
  <c r="H359" i="12"/>
  <c r="G359" i="12"/>
  <c r="J359" i="12" s="1"/>
  <c r="D359" i="12"/>
  <c r="H358" i="12"/>
  <c r="G358" i="12"/>
  <c r="I358" i="12" s="1"/>
  <c r="D358" i="12"/>
  <c r="J358" i="12" s="1"/>
  <c r="H357" i="12"/>
  <c r="G357" i="12"/>
  <c r="D357" i="12"/>
  <c r="J356" i="12"/>
  <c r="H356" i="12"/>
  <c r="G356" i="12"/>
  <c r="I356" i="12" s="1"/>
  <c r="D356" i="12"/>
  <c r="J355" i="12"/>
  <c r="I355" i="12"/>
  <c r="H355" i="12"/>
  <c r="G355" i="12"/>
  <c r="D355" i="12"/>
  <c r="H354" i="12"/>
  <c r="G354" i="12"/>
  <c r="I354" i="12" s="1"/>
  <c r="D354" i="12"/>
  <c r="H353" i="12"/>
  <c r="G353" i="12"/>
  <c r="D353" i="12"/>
  <c r="I352" i="12"/>
  <c r="H352" i="12"/>
  <c r="G352" i="12"/>
  <c r="D352" i="12"/>
  <c r="J352" i="12" s="1"/>
  <c r="I351" i="12"/>
  <c r="H351" i="12"/>
  <c r="G351" i="12"/>
  <c r="D351" i="12"/>
  <c r="H350" i="12"/>
  <c r="G350" i="12"/>
  <c r="D350" i="12"/>
  <c r="J350" i="12" s="1"/>
  <c r="H349" i="12"/>
  <c r="G349" i="12"/>
  <c r="D349" i="12"/>
  <c r="J345" i="12"/>
  <c r="H345" i="12"/>
  <c r="G345" i="12"/>
  <c r="I345" i="12" s="1"/>
  <c r="D345" i="12"/>
  <c r="J344" i="12"/>
  <c r="I344" i="12"/>
  <c r="H344" i="12"/>
  <c r="G344" i="12"/>
  <c r="D344" i="12"/>
  <c r="H343" i="12"/>
  <c r="G343" i="12"/>
  <c r="D343" i="12"/>
  <c r="H342" i="12"/>
  <c r="G342" i="12"/>
  <c r="D342" i="12"/>
  <c r="I341" i="12"/>
  <c r="H341" i="12"/>
  <c r="G341" i="12"/>
  <c r="D341" i="12"/>
  <c r="J341" i="12" s="1"/>
  <c r="I340" i="12"/>
  <c r="H340" i="12"/>
  <c r="G340" i="12"/>
  <c r="J340" i="12" s="1"/>
  <c r="D340" i="12"/>
  <c r="H339" i="12"/>
  <c r="G339" i="12"/>
  <c r="D339" i="12"/>
  <c r="J339" i="12" s="1"/>
  <c r="H338" i="12"/>
  <c r="G338" i="12"/>
  <c r="D338" i="12"/>
  <c r="J337" i="12"/>
  <c r="H337" i="12"/>
  <c r="G337" i="12"/>
  <c r="I337" i="12" s="1"/>
  <c r="D337" i="12"/>
  <c r="J336" i="12"/>
  <c r="I336" i="12"/>
  <c r="H336" i="12"/>
  <c r="G336" i="12"/>
  <c r="D336" i="12"/>
  <c r="H335" i="12"/>
  <c r="G335" i="12"/>
  <c r="D335" i="12"/>
  <c r="J335" i="12" s="1"/>
  <c r="H334" i="12"/>
  <c r="G334" i="12"/>
  <c r="D334" i="12"/>
  <c r="I333" i="12"/>
  <c r="H333" i="12"/>
  <c r="G333" i="12"/>
  <c r="D333" i="12"/>
  <c r="J333" i="12" s="1"/>
  <c r="I332" i="12"/>
  <c r="H332" i="12"/>
  <c r="G332" i="12"/>
  <c r="J332" i="12" s="1"/>
  <c r="D332" i="12"/>
  <c r="H331" i="12"/>
  <c r="G331" i="12"/>
  <c r="D331" i="12"/>
  <c r="J331" i="12" s="1"/>
  <c r="H330" i="12"/>
  <c r="G330" i="12"/>
  <c r="D330" i="12"/>
  <c r="J329" i="12"/>
  <c r="H329" i="12"/>
  <c r="G329" i="12"/>
  <c r="I329" i="12" s="1"/>
  <c r="D329" i="12"/>
  <c r="J328" i="12"/>
  <c r="I328" i="12"/>
  <c r="H328" i="12"/>
  <c r="G328" i="12"/>
  <c r="D328" i="12"/>
  <c r="H327" i="12"/>
  <c r="G327" i="12"/>
  <c r="D327" i="12"/>
  <c r="H326" i="12"/>
  <c r="G326" i="12"/>
  <c r="D326" i="12"/>
  <c r="I325" i="12"/>
  <c r="H325" i="12"/>
  <c r="G325" i="12"/>
  <c r="D325" i="12"/>
  <c r="J325" i="12" s="1"/>
  <c r="H324" i="12"/>
  <c r="G324" i="12"/>
  <c r="J324" i="12" s="1"/>
  <c r="D324" i="12"/>
  <c r="I324" i="12" s="1"/>
  <c r="J323" i="12"/>
  <c r="H323" i="12"/>
  <c r="G323" i="12"/>
  <c r="I323" i="12" s="1"/>
  <c r="D323" i="12"/>
  <c r="H322" i="12"/>
  <c r="G322" i="12"/>
  <c r="D322" i="12"/>
  <c r="J321" i="12"/>
  <c r="H321" i="12"/>
  <c r="G321" i="12"/>
  <c r="I321" i="12" s="1"/>
  <c r="D321" i="12"/>
  <c r="H320" i="12"/>
  <c r="G320" i="12"/>
  <c r="J320" i="12" s="1"/>
  <c r="D320" i="12"/>
  <c r="H319" i="12"/>
  <c r="G319" i="12"/>
  <c r="I319" i="12" s="1"/>
  <c r="D319" i="12"/>
  <c r="H318" i="12"/>
  <c r="G318" i="12"/>
  <c r="J318" i="12" s="1"/>
  <c r="D318" i="12"/>
  <c r="I317" i="12"/>
  <c r="H317" i="12"/>
  <c r="G317" i="12"/>
  <c r="D317" i="12"/>
  <c r="J317" i="12" s="1"/>
  <c r="H316" i="12"/>
  <c r="G316" i="12"/>
  <c r="J316" i="12" s="1"/>
  <c r="D316" i="12"/>
  <c r="I316" i="12" s="1"/>
  <c r="J315" i="12"/>
  <c r="H315" i="12"/>
  <c r="G315" i="12"/>
  <c r="D315" i="12"/>
  <c r="I315" i="12" s="1"/>
  <c r="H314" i="12"/>
  <c r="G314" i="12"/>
  <c r="D314" i="12"/>
  <c r="J313" i="12"/>
  <c r="H313" i="12"/>
  <c r="G313" i="12"/>
  <c r="I313" i="12" s="1"/>
  <c r="D313" i="12"/>
  <c r="H312" i="12"/>
  <c r="G312" i="12"/>
  <c r="J312" i="12" s="1"/>
  <c r="D312" i="12"/>
  <c r="H311" i="12"/>
  <c r="G311" i="12"/>
  <c r="I311" i="12" s="1"/>
  <c r="D311" i="12"/>
  <c r="H310" i="12"/>
  <c r="G310" i="12"/>
  <c r="J310" i="12" s="1"/>
  <c r="D310" i="12"/>
  <c r="I309" i="12"/>
  <c r="H309" i="12"/>
  <c r="G309" i="12"/>
  <c r="D309" i="12"/>
  <c r="J309" i="12" s="1"/>
  <c r="H308" i="12"/>
  <c r="G308" i="12"/>
  <c r="J308" i="12" s="1"/>
  <c r="D308" i="12"/>
  <c r="I308" i="12" s="1"/>
  <c r="J307" i="12"/>
  <c r="H307" i="12"/>
  <c r="G307" i="12"/>
  <c r="I307" i="12" s="1"/>
  <c r="D307" i="12"/>
  <c r="H306" i="12"/>
  <c r="G306" i="12"/>
  <c r="D306" i="12"/>
  <c r="J305" i="12"/>
  <c r="H305" i="12"/>
  <c r="G305" i="12"/>
  <c r="I305" i="12" s="1"/>
  <c r="D305" i="12"/>
  <c r="H304" i="12"/>
  <c r="G304" i="12"/>
  <c r="J304" i="12" s="1"/>
  <c r="D304" i="12"/>
  <c r="H303" i="12"/>
  <c r="G303" i="12"/>
  <c r="I303" i="12" s="1"/>
  <c r="D303" i="12"/>
  <c r="H302" i="12"/>
  <c r="G302" i="12"/>
  <c r="J302" i="12" s="1"/>
  <c r="D302" i="12"/>
  <c r="I301" i="12"/>
  <c r="H301" i="12"/>
  <c r="G301" i="12"/>
  <c r="D301" i="12"/>
  <c r="J301" i="12" s="1"/>
  <c r="H300" i="12"/>
  <c r="G300" i="12"/>
  <c r="J300" i="12" s="1"/>
  <c r="D300" i="12"/>
  <c r="I300" i="12" s="1"/>
  <c r="J299" i="12"/>
  <c r="H299" i="12"/>
  <c r="G299" i="12"/>
  <c r="I299" i="12" s="1"/>
  <c r="D299" i="12"/>
  <c r="H298" i="12"/>
  <c r="G298" i="12"/>
  <c r="D298" i="12"/>
  <c r="J297" i="12"/>
  <c r="H297" i="12"/>
  <c r="G297" i="12"/>
  <c r="I297" i="12" s="1"/>
  <c r="D297" i="12"/>
  <c r="H296" i="12"/>
  <c r="G296" i="12"/>
  <c r="J296" i="12" s="1"/>
  <c r="D296" i="12"/>
  <c r="H295" i="12"/>
  <c r="G295" i="12"/>
  <c r="I295" i="12" s="1"/>
  <c r="D295" i="12"/>
  <c r="H294" i="12"/>
  <c r="G294" i="12"/>
  <c r="J294" i="12" s="1"/>
  <c r="D294" i="12"/>
  <c r="I290" i="12"/>
  <c r="H290" i="12"/>
  <c r="G290" i="12"/>
  <c r="D290" i="12"/>
  <c r="J290" i="12" s="1"/>
  <c r="H289" i="12"/>
  <c r="G289" i="12"/>
  <c r="J289" i="12" s="1"/>
  <c r="D289" i="12"/>
  <c r="I289" i="12" s="1"/>
  <c r="J288" i="12"/>
  <c r="H288" i="12"/>
  <c r="G288" i="12"/>
  <c r="D288" i="12"/>
  <c r="I288" i="12" s="1"/>
  <c r="H287" i="12"/>
  <c r="G287" i="12"/>
  <c r="D287" i="12"/>
  <c r="J286" i="12"/>
  <c r="H286" i="12"/>
  <c r="G286" i="12"/>
  <c r="I286" i="12" s="1"/>
  <c r="D286" i="12"/>
  <c r="H285" i="12"/>
  <c r="G285" i="12"/>
  <c r="J285" i="12" s="1"/>
  <c r="D285" i="12"/>
  <c r="J284" i="12"/>
  <c r="H284" i="12"/>
  <c r="G284" i="12"/>
  <c r="I284" i="12" s="1"/>
  <c r="D284" i="12"/>
  <c r="H283" i="12"/>
  <c r="G283" i="12"/>
  <c r="J283" i="12" s="1"/>
  <c r="D283" i="12"/>
  <c r="I282" i="12"/>
  <c r="H282" i="12"/>
  <c r="G282" i="12"/>
  <c r="D282" i="12"/>
  <c r="J282" i="12" s="1"/>
  <c r="I281" i="12"/>
  <c r="H281" i="12"/>
  <c r="G281" i="12"/>
  <c r="J281" i="12" s="1"/>
  <c r="D281" i="12"/>
  <c r="J280" i="12"/>
  <c r="H280" i="12"/>
  <c r="G280" i="12"/>
  <c r="I280" i="12" s="1"/>
  <c r="D280" i="12"/>
  <c r="H279" i="12"/>
  <c r="G279" i="12"/>
  <c r="D279" i="12"/>
  <c r="J278" i="12"/>
  <c r="H278" i="12"/>
  <c r="G278" i="12"/>
  <c r="I278" i="12" s="1"/>
  <c r="D278" i="12"/>
  <c r="H277" i="12"/>
  <c r="G277" i="12"/>
  <c r="J277" i="12" s="1"/>
  <c r="D277" i="12"/>
  <c r="J276" i="12"/>
  <c r="H276" i="12"/>
  <c r="G276" i="12"/>
  <c r="I276" i="12" s="1"/>
  <c r="D276" i="12"/>
  <c r="H275" i="12"/>
  <c r="G275" i="12"/>
  <c r="J275" i="12" s="1"/>
  <c r="D275" i="12"/>
  <c r="I274" i="12"/>
  <c r="H274" i="12"/>
  <c r="G274" i="12"/>
  <c r="J274" i="12" s="1"/>
  <c r="D274" i="12"/>
  <c r="I273" i="12"/>
  <c r="H273" i="12"/>
  <c r="G273" i="12"/>
  <c r="J273" i="12" s="1"/>
  <c r="D273" i="12"/>
  <c r="J272" i="12"/>
  <c r="H272" i="12"/>
  <c r="G272" i="12"/>
  <c r="D272" i="12"/>
  <c r="I272" i="12" s="1"/>
  <c r="H271" i="12"/>
  <c r="G271" i="12"/>
  <c r="D271" i="12"/>
  <c r="J270" i="12"/>
  <c r="H270" i="12"/>
  <c r="G270" i="12"/>
  <c r="I270" i="12" s="1"/>
  <c r="D270" i="12"/>
  <c r="H269" i="12"/>
  <c r="G269" i="12"/>
  <c r="J269" i="12" s="1"/>
  <c r="D269" i="12"/>
  <c r="J268" i="12"/>
  <c r="H268" i="12"/>
  <c r="G268" i="12"/>
  <c r="I268" i="12" s="1"/>
  <c r="D268" i="12"/>
  <c r="H264" i="12"/>
  <c r="G264" i="12"/>
  <c r="J264" i="12" s="1"/>
  <c r="D264" i="12"/>
  <c r="I263" i="12"/>
  <c r="H263" i="12"/>
  <c r="G263" i="12"/>
  <c r="J263" i="12" s="1"/>
  <c r="D263" i="12"/>
  <c r="I262" i="12"/>
  <c r="H262" i="12"/>
  <c r="G262" i="12"/>
  <c r="J262" i="12" s="1"/>
  <c r="D262" i="12"/>
  <c r="J261" i="12"/>
  <c r="H261" i="12"/>
  <c r="G261" i="12"/>
  <c r="I261" i="12" s="1"/>
  <c r="D261" i="12"/>
  <c r="H260" i="12"/>
  <c r="G260" i="12"/>
  <c r="D260" i="12"/>
  <c r="J259" i="12"/>
  <c r="H259" i="12"/>
  <c r="G259" i="12"/>
  <c r="I259" i="12" s="1"/>
  <c r="D259" i="12"/>
  <c r="H258" i="12"/>
  <c r="G258" i="12"/>
  <c r="J258" i="12" s="1"/>
  <c r="D258" i="12"/>
  <c r="J257" i="12"/>
  <c r="H257" i="12"/>
  <c r="G257" i="12"/>
  <c r="I257" i="12" s="1"/>
  <c r="D257" i="12"/>
  <c r="H256" i="12"/>
  <c r="G256" i="12"/>
  <c r="J256" i="12" s="1"/>
  <c r="D256" i="12"/>
  <c r="I255" i="12"/>
  <c r="H255" i="12"/>
  <c r="G255" i="12"/>
  <c r="D255" i="12"/>
  <c r="J255" i="12" s="1"/>
  <c r="H254" i="12"/>
  <c r="G254" i="12"/>
  <c r="J254" i="12" s="1"/>
  <c r="D254" i="12"/>
  <c r="J253" i="12"/>
  <c r="H253" i="12"/>
  <c r="G253" i="12"/>
  <c r="I253" i="12" s="1"/>
  <c r="D253" i="12"/>
  <c r="J252" i="12"/>
  <c r="I252" i="12"/>
  <c r="H252" i="12"/>
  <c r="G252" i="12"/>
  <c r="D252" i="12"/>
  <c r="H251" i="12"/>
  <c r="G251" i="12"/>
  <c r="D251" i="12"/>
  <c r="J250" i="12"/>
  <c r="I250" i="12"/>
  <c r="H250" i="12"/>
  <c r="G250" i="12"/>
  <c r="D250" i="12"/>
  <c r="H249" i="12"/>
  <c r="G249" i="12"/>
  <c r="J249" i="12" s="1"/>
  <c r="D249" i="12"/>
  <c r="H248" i="12"/>
  <c r="G248" i="12"/>
  <c r="J248" i="12" s="1"/>
  <c r="D248" i="12"/>
  <c r="I247" i="12"/>
  <c r="H247" i="12"/>
  <c r="G247" i="12"/>
  <c r="D247" i="12"/>
  <c r="J247" i="12" s="1"/>
  <c r="H246" i="12"/>
  <c r="G246" i="12"/>
  <c r="J246" i="12" s="1"/>
  <c r="D246" i="12"/>
  <c r="I246" i="12" s="1"/>
  <c r="J245" i="12"/>
  <c r="H245" i="12"/>
  <c r="G245" i="12"/>
  <c r="D245" i="12"/>
  <c r="I245" i="12" s="1"/>
  <c r="H244" i="12"/>
  <c r="G244" i="12"/>
  <c r="J244" i="12" s="1"/>
  <c r="D244" i="12"/>
  <c r="J243" i="12"/>
  <c r="H243" i="12"/>
  <c r="G243" i="12"/>
  <c r="I243" i="12" s="1"/>
  <c r="D243" i="12"/>
  <c r="J242" i="12"/>
  <c r="I242" i="12"/>
  <c r="H242" i="12"/>
  <c r="G242" i="12"/>
  <c r="D242" i="12"/>
  <c r="H238" i="12"/>
  <c r="G238" i="12"/>
  <c r="J238" i="12" s="1"/>
  <c r="D238" i="12"/>
  <c r="H237" i="12"/>
  <c r="G237" i="12"/>
  <c r="J237" i="12" s="1"/>
  <c r="D237" i="12"/>
  <c r="I236" i="12"/>
  <c r="H236" i="12"/>
  <c r="G236" i="12"/>
  <c r="D236" i="12"/>
  <c r="J236" i="12" s="1"/>
  <c r="H235" i="12"/>
  <c r="G235" i="12"/>
  <c r="J235" i="12" s="1"/>
  <c r="D235" i="12"/>
  <c r="I235" i="12" s="1"/>
  <c r="J234" i="12"/>
  <c r="H234" i="12"/>
  <c r="G234" i="12"/>
  <c r="D234" i="12"/>
  <c r="I234" i="12" s="1"/>
  <c r="H233" i="12"/>
  <c r="G233" i="12"/>
  <c r="J233" i="12" s="1"/>
  <c r="D233" i="12"/>
  <c r="J232" i="12"/>
  <c r="H232" i="12"/>
  <c r="G232" i="12"/>
  <c r="I232" i="12" s="1"/>
  <c r="D232" i="12"/>
  <c r="J231" i="12"/>
  <c r="I231" i="12"/>
  <c r="H231" i="12"/>
  <c r="G231" i="12"/>
  <c r="D231" i="12"/>
  <c r="H230" i="12"/>
  <c r="G230" i="12"/>
  <c r="J230" i="12" s="1"/>
  <c r="D230" i="12"/>
  <c r="I229" i="12"/>
  <c r="H229" i="12"/>
  <c r="G229" i="12"/>
  <c r="J229" i="12" s="1"/>
  <c r="D229" i="12"/>
  <c r="I228" i="12"/>
  <c r="H228" i="12"/>
  <c r="G228" i="12"/>
  <c r="D228" i="12"/>
  <c r="J228" i="12" s="1"/>
  <c r="H227" i="12"/>
  <c r="G227" i="12"/>
  <c r="J227" i="12" s="1"/>
  <c r="D227" i="12"/>
  <c r="I227" i="12" s="1"/>
  <c r="J226" i="12"/>
  <c r="H226" i="12"/>
  <c r="G226" i="12"/>
  <c r="D226" i="12"/>
  <c r="I226" i="12" s="1"/>
  <c r="H225" i="12"/>
  <c r="G225" i="12"/>
  <c r="J225" i="12" s="1"/>
  <c r="D225" i="12"/>
  <c r="J224" i="12"/>
  <c r="H224" i="12"/>
  <c r="G224" i="12"/>
  <c r="I224" i="12" s="1"/>
  <c r="D224" i="12"/>
  <c r="J223" i="12"/>
  <c r="I223" i="12"/>
  <c r="H223" i="12"/>
  <c r="G223" i="12"/>
  <c r="D223" i="12"/>
  <c r="H222" i="12"/>
  <c r="G222" i="12"/>
  <c r="J222" i="12" s="1"/>
  <c r="D222" i="12"/>
  <c r="I221" i="12"/>
  <c r="H221" i="12"/>
  <c r="G221" i="12"/>
  <c r="J221" i="12" s="1"/>
  <c r="D221" i="12"/>
  <c r="I220" i="12"/>
  <c r="H220" i="12"/>
  <c r="G220" i="12"/>
  <c r="D220" i="12"/>
  <c r="J220" i="12" s="1"/>
  <c r="H219" i="12"/>
  <c r="G219" i="12"/>
  <c r="J219" i="12" s="1"/>
  <c r="D219" i="12"/>
  <c r="I219" i="12" s="1"/>
  <c r="J218" i="12"/>
  <c r="H218" i="12"/>
  <c r="G218" i="12"/>
  <c r="D218" i="12"/>
  <c r="I218" i="12" s="1"/>
  <c r="H217" i="12"/>
  <c r="G217" i="12"/>
  <c r="J217" i="12" s="1"/>
  <c r="D217" i="12"/>
  <c r="J216" i="12"/>
  <c r="H216" i="12"/>
  <c r="G216" i="12"/>
  <c r="I216" i="12" s="1"/>
  <c r="D216" i="12"/>
  <c r="J212" i="12"/>
  <c r="I212" i="12"/>
  <c r="H212" i="12"/>
  <c r="G212" i="12"/>
  <c r="D212" i="12"/>
  <c r="H211" i="12"/>
  <c r="G211" i="12"/>
  <c r="J211" i="12" s="1"/>
  <c r="D211" i="12"/>
  <c r="I210" i="12"/>
  <c r="H210" i="12"/>
  <c r="G210" i="12"/>
  <c r="J210" i="12" s="1"/>
  <c r="D210" i="12"/>
  <c r="I209" i="12"/>
  <c r="H209" i="12"/>
  <c r="G209" i="12"/>
  <c r="J209" i="12" s="1"/>
  <c r="D209" i="12"/>
  <c r="H208" i="12"/>
  <c r="G208" i="12"/>
  <c r="J208" i="12" s="1"/>
  <c r="D208" i="12"/>
  <c r="I208" i="12" s="1"/>
  <c r="J207" i="12"/>
  <c r="H207" i="12"/>
  <c r="G207" i="12"/>
  <c r="D207" i="12"/>
  <c r="I207" i="12" s="1"/>
  <c r="H206" i="12"/>
  <c r="G206" i="12"/>
  <c r="J206" i="12" s="1"/>
  <c r="D206" i="12"/>
  <c r="J205" i="12"/>
  <c r="H205" i="12"/>
  <c r="G205" i="12"/>
  <c r="I205" i="12" s="1"/>
  <c r="D205" i="12"/>
  <c r="J204" i="12"/>
  <c r="I204" i="12"/>
  <c r="H204" i="12"/>
  <c r="G204" i="12"/>
  <c r="D204" i="12"/>
  <c r="H203" i="12"/>
  <c r="G203" i="12"/>
  <c r="J203" i="12" s="1"/>
  <c r="D203" i="12"/>
  <c r="I202" i="12"/>
  <c r="H202" i="12"/>
  <c r="G202" i="12"/>
  <c r="J202" i="12" s="1"/>
  <c r="D202" i="12"/>
  <c r="I201" i="12"/>
  <c r="H201" i="12"/>
  <c r="G201" i="12"/>
  <c r="J201" i="12" s="1"/>
  <c r="D201" i="12"/>
  <c r="H200" i="12"/>
  <c r="G200" i="12"/>
  <c r="J200" i="12" s="1"/>
  <c r="D200" i="12"/>
  <c r="I200" i="12" s="1"/>
  <c r="J199" i="12"/>
  <c r="H199" i="12"/>
  <c r="G199" i="12"/>
  <c r="D199" i="12"/>
  <c r="I199" i="12" s="1"/>
  <c r="H198" i="12"/>
  <c r="G198" i="12"/>
  <c r="J198" i="12" s="1"/>
  <c r="D198" i="12"/>
  <c r="J197" i="12"/>
  <c r="H197" i="12"/>
  <c r="G197" i="12"/>
  <c r="I197" i="12" s="1"/>
  <c r="D197" i="12"/>
  <c r="J196" i="12"/>
  <c r="I196" i="12"/>
  <c r="H196" i="12"/>
  <c r="G196" i="12"/>
  <c r="D196" i="12"/>
  <c r="H195" i="12"/>
  <c r="G195" i="12"/>
  <c r="J195" i="12" s="1"/>
  <c r="D195" i="12"/>
  <c r="I194" i="12"/>
  <c r="H194" i="12"/>
  <c r="G194" i="12"/>
  <c r="J194" i="12" s="1"/>
  <c r="D194" i="12"/>
  <c r="I193" i="12"/>
  <c r="H193" i="12"/>
  <c r="G193" i="12"/>
  <c r="J193" i="12" s="1"/>
  <c r="D193" i="12"/>
  <c r="H192" i="12"/>
  <c r="G192" i="12"/>
  <c r="J192" i="12" s="1"/>
  <c r="D192" i="12"/>
  <c r="I192" i="12" s="1"/>
  <c r="J191" i="12"/>
  <c r="H191" i="12"/>
  <c r="G191" i="12"/>
  <c r="D191" i="12"/>
  <c r="I191" i="12" s="1"/>
  <c r="H190" i="12"/>
  <c r="G190" i="12"/>
  <c r="J190" i="12" s="1"/>
  <c r="D190" i="12"/>
  <c r="J186" i="12"/>
  <c r="H186" i="12"/>
  <c r="G186" i="12"/>
  <c r="I186" i="12" s="1"/>
  <c r="D186" i="12"/>
  <c r="J185" i="12"/>
  <c r="I185" i="12"/>
  <c r="H185" i="12"/>
  <c r="G185" i="12"/>
  <c r="D185" i="12"/>
  <c r="H184" i="12"/>
  <c r="G184" i="12"/>
  <c r="J184" i="12" s="1"/>
  <c r="D184" i="12"/>
  <c r="I183" i="12"/>
  <c r="H183" i="12"/>
  <c r="G183" i="12"/>
  <c r="J183" i="12" s="1"/>
  <c r="D183" i="12"/>
  <c r="I182" i="12"/>
  <c r="H182" i="12"/>
  <c r="G182" i="12"/>
  <c r="J182" i="12" s="1"/>
  <c r="D182" i="12"/>
  <c r="H181" i="12"/>
  <c r="G181" i="12"/>
  <c r="J181" i="12" s="1"/>
  <c r="D181" i="12"/>
  <c r="I181" i="12" s="1"/>
  <c r="J180" i="12"/>
  <c r="H180" i="12"/>
  <c r="G180" i="12"/>
  <c r="D180" i="12"/>
  <c r="I180" i="12" s="1"/>
  <c r="H179" i="12"/>
  <c r="G179" i="12"/>
  <c r="J179" i="12" s="1"/>
  <c r="D179" i="12"/>
  <c r="J178" i="12"/>
  <c r="H178" i="12"/>
  <c r="G178" i="12"/>
  <c r="I178" i="12" s="1"/>
  <c r="D178" i="12"/>
  <c r="J177" i="12"/>
  <c r="I177" i="12"/>
  <c r="H177" i="12"/>
  <c r="G177" i="12"/>
  <c r="D177" i="12"/>
  <c r="H176" i="12"/>
  <c r="G176" i="12"/>
  <c r="J176" i="12" s="1"/>
  <c r="D176" i="12"/>
  <c r="I175" i="12"/>
  <c r="H175" i="12"/>
  <c r="G175" i="12"/>
  <c r="J175" i="12" s="1"/>
  <c r="D175" i="12"/>
  <c r="I174" i="12"/>
  <c r="H174" i="12"/>
  <c r="G174" i="12"/>
  <c r="J174" i="12" s="1"/>
  <c r="D174" i="12"/>
  <c r="H173" i="12"/>
  <c r="G173" i="12"/>
  <c r="J173" i="12" s="1"/>
  <c r="D173" i="12"/>
  <c r="I173" i="12" s="1"/>
  <c r="J172" i="12"/>
  <c r="H172" i="12"/>
  <c r="G172" i="12"/>
  <c r="D172" i="12"/>
  <c r="I172" i="12" s="1"/>
  <c r="H171" i="12"/>
  <c r="G171" i="12"/>
  <c r="J171" i="12" s="1"/>
  <c r="D171" i="12"/>
  <c r="J170" i="12"/>
  <c r="H170" i="12"/>
  <c r="G170" i="12"/>
  <c r="I170" i="12" s="1"/>
  <c r="D170" i="12"/>
  <c r="J169" i="12"/>
  <c r="I169" i="12"/>
  <c r="H169" i="12"/>
  <c r="G169" i="12"/>
  <c r="D169" i="12"/>
  <c r="H168" i="12"/>
  <c r="G168" i="12"/>
  <c r="J168" i="12" s="1"/>
  <c r="D168" i="12"/>
  <c r="I167" i="12"/>
  <c r="H167" i="12"/>
  <c r="G167" i="12"/>
  <c r="J167" i="12" s="1"/>
  <c r="D167" i="12"/>
  <c r="I166" i="12"/>
  <c r="H166" i="12"/>
  <c r="G166" i="12"/>
  <c r="J166" i="12" s="1"/>
  <c r="D166" i="12"/>
  <c r="H165" i="12"/>
  <c r="G165" i="12"/>
  <c r="D165" i="12"/>
  <c r="J165" i="12" s="1"/>
  <c r="J164" i="12"/>
  <c r="H164" i="12"/>
  <c r="G164" i="12"/>
  <c r="I164" i="12" s="1"/>
  <c r="D164" i="12"/>
  <c r="H160" i="12"/>
  <c r="G160" i="12"/>
  <c r="J160" i="12" s="1"/>
  <c r="D160" i="12"/>
  <c r="J159" i="12"/>
  <c r="H159" i="12"/>
  <c r="G159" i="12"/>
  <c r="I159" i="12" s="1"/>
  <c r="D159" i="12"/>
  <c r="J158" i="12"/>
  <c r="I158" i="12"/>
  <c r="H158" i="12"/>
  <c r="G158" i="12"/>
  <c r="D158" i="12"/>
  <c r="H157" i="12"/>
  <c r="G157" i="12"/>
  <c r="J157" i="12" s="1"/>
  <c r="D157" i="12"/>
  <c r="I156" i="12"/>
  <c r="H156" i="12"/>
  <c r="G156" i="12"/>
  <c r="J156" i="12" s="1"/>
  <c r="D156" i="12"/>
  <c r="I155" i="12"/>
  <c r="H155" i="12"/>
  <c r="G155" i="12"/>
  <c r="J155" i="12" s="1"/>
  <c r="D155" i="12"/>
  <c r="H154" i="12"/>
  <c r="G154" i="12"/>
  <c r="J154" i="12" s="1"/>
  <c r="D154" i="12"/>
  <c r="I154" i="12" s="1"/>
  <c r="J153" i="12"/>
  <c r="H153" i="12"/>
  <c r="G153" i="12"/>
  <c r="D153" i="12"/>
  <c r="I153" i="12" s="1"/>
  <c r="H152" i="12"/>
  <c r="G152" i="12"/>
  <c r="J152" i="12" s="1"/>
  <c r="D152" i="12"/>
  <c r="J151" i="12"/>
  <c r="H151" i="12"/>
  <c r="G151" i="12"/>
  <c r="I151" i="12" s="1"/>
  <c r="D151" i="12"/>
  <c r="J150" i="12"/>
  <c r="I150" i="12"/>
  <c r="H150" i="12"/>
  <c r="G150" i="12"/>
  <c r="D150" i="12"/>
  <c r="H149" i="12"/>
  <c r="G149" i="12"/>
  <c r="J149" i="12" s="1"/>
  <c r="D149" i="12"/>
  <c r="I148" i="12"/>
  <c r="H148" i="12"/>
  <c r="G148" i="12"/>
  <c r="J148" i="12" s="1"/>
  <c r="D148" i="12"/>
  <c r="I147" i="12"/>
  <c r="H147" i="12"/>
  <c r="G147" i="12"/>
  <c r="J147" i="12" s="1"/>
  <c r="D147" i="12"/>
  <c r="H146" i="12"/>
  <c r="G146" i="12"/>
  <c r="J146" i="12" s="1"/>
  <c r="D146" i="12"/>
  <c r="I146" i="12" s="1"/>
  <c r="J145" i="12"/>
  <c r="H145" i="12"/>
  <c r="G145" i="12"/>
  <c r="D145" i="12"/>
  <c r="I145" i="12" s="1"/>
  <c r="H144" i="12"/>
  <c r="G144" i="12"/>
  <c r="J144" i="12" s="1"/>
  <c r="D144" i="12"/>
  <c r="J143" i="12"/>
  <c r="I143" i="12"/>
  <c r="H143" i="12"/>
  <c r="G143" i="12"/>
  <c r="D143" i="12"/>
  <c r="J142" i="12"/>
  <c r="I142" i="12"/>
  <c r="H142" i="12"/>
  <c r="G142" i="12"/>
  <c r="D142" i="12"/>
  <c r="H141" i="12"/>
  <c r="G141" i="12"/>
  <c r="J141" i="12" s="1"/>
  <c r="D141" i="12"/>
  <c r="I140" i="12"/>
  <c r="H140" i="12"/>
  <c r="G140" i="12"/>
  <c r="J140" i="12" s="1"/>
  <c r="D140" i="12"/>
  <c r="I139" i="12"/>
  <c r="H139" i="12"/>
  <c r="G139" i="12"/>
  <c r="J139" i="12" s="1"/>
  <c r="D139" i="12"/>
  <c r="H138" i="12"/>
  <c r="G138" i="12"/>
  <c r="D138" i="12"/>
  <c r="J138" i="12" s="1"/>
  <c r="J134" i="12"/>
  <c r="H134" i="12"/>
  <c r="G134" i="12"/>
  <c r="I134" i="12" s="1"/>
  <c r="D134" i="12"/>
  <c r="H133" i="12"/>
  <c r="G133" i="12"/>
  <c r="J133" i="12" s="1"/>
  <c r="D133" i="12"/>
  <c r="J132" i="12"/>
  <c r="I132" i="12"/>
  <c r="H132" i="12"/>
  <c r="G132" i="12"/>
  <c r="D132" i="12"/>
  <c r="J131" i="12"/>
  <c r="I131" i="12"/>
  <c r="H131" i="12"/>
  <c r="G131" i="12"/>
  <c r="D131" i="12"/>
  <c r="H130" i="12"/>
  <c r="G130" i="12"/>
  <c r="J130" i="12" s="1"/>
  <c r="D130" i="12"/>
  <c r="I129" i="12"/>
  <c r="H129" i="12"/>
  <c r="G129" i="12"/>
  <c r="J129" i="12" s="1"/>
  <c r="D129" i="12"/>
  <c r="I128" i="12"/>
  <c r="H128" i="12"/>
  <c r="G128" i="12"/>
  <c r="J128" i="12" s="1"/>
  <c r="D128" i="12"/>
  <c r="H127" i="12"/>
  <c r="G127" i="12"/>
  <c r="D127" i="12"/>
  <c r="J127" i="12" s="1"/>
  <c r="J126" i="12"/>
  <c r="H126" i="12"/>
  <c r="G126" i="12"/>
  <c r="I126" i="12" s="1"/>
  <c r="D126" i="12"/>
  <c r="H125" i="12"/>
  <c r="G125" i="12"/>
  <c r="J125" i="12" s="1"/>
  <c r="D125" i="12"/>
  <c r="J124" i="12"/>
  <c r="I124" i="12"/>
  <c r="H124" i="12"/>
  <c r="G124" i="12"/>
  <c r="D124" i="12"/>
  <c r="J123" i="12"/>
  <c r="I123" i="12"/>
  <c r="H123" i="12"/>
  <c r="G123" i="12"/>
  <c r="D123" i="12"/>
  <c r="H122" i="12"/>
  <c r="G122" i="12"/>
  <c r="J122" i="12" s="1"/>
  <c r="D122" i="12"/>
  <c r="I121" i="12"/>
  <c r="H121" i="12"/>
  <c r="G121" i="12"/>
  <c r="J121" i="12" s="1"/>
  <c r="D121" i="12"/>
  <c r="I120" i="12"/>
  <c r="H120" i="12"/>
  <c r="G120" i="12"/>
  <c r="J120" i="12" s="1"/>
  <c r="D120" i="12"/>
  <c r="H119" i="12"/>
  <c r="G119" i="12"/>
  <c r="D119" i="12"/>
  <c r="J119" i="12" s="1"/>
  <c r="J118" i="12"/>
  <c r="H118" i="12"/>
  <c r="G118" i="12"/>
  <c r="I118" i="12" s="1"/>
  <c r="D118" i="12"/>
  <c r="H117" i="12"/>
  <c r="G117" i="12"/>
  <c r="J117" i="12" s="1"/>
  <c r="D117" i="12"/>
  <c r="J116" i="12"/>
  <c r="I116" i="12"/>
  <c r="H116" i="12"/>
  <c r="G116" i="12"/>
  <c r="D116" i="12"/>
  <c r="J115" i="12"/>
  <c r="I115" i="12"/>
  <c r="H115" i="12"/>
  <c r="G115" i="12"/>
  <c r="D115" i="12"/>
  <c r="H114" i="12"/>
  <c r="G114" i="12"/>
  <c r="J114" i="12" s="1"/>
  <c r="D114" i="12"/>
  <c r="I113" i="12"/>
  <c r="H113" i="12"/>
  <c r="G113" i="12"/>
  <c r="J113" i="12" s="1"/>
  <c r="D113" i="12"/>
  <c r="I112" i="12"/>
  <c r="H112" i="12"/>
  <c r="G112" i="12"/>
  <c r="J112" i="12" s="1"/>
  <c r="D112" i="12"/>
  <c r="H107" i="12"/>
  <c r="G107" i="12"/>
  <c r="D107" i="12"/>
  <c r="J107" i="12" s="1"/>
  <c r="J106" i="12"/>
  <c r="H106" i="12"/>
  <c r="G106" i="12"/>
  <c r="I106" i="12" s="1"/>
  <c r="D106" i="12"/>
  <c r="H105" i="12"/>
  <c r="G105" i="12"/>
  <c r="J105" i="12" s="1"/>
  <c r="D105" i="12"/>
  <c r="J104" i="12"/>
  <c r="I104" i="12"/>
  <c r="H104" i="12"/>
  <c r="G104" i="12"/>
  <c r="D104" i="12"/>
  <c r="J103" i="12"/>
  <c r="I103" i="12"/>
  <c r="H103" i="12"/>
  <c r="G103" i="12"/>
  <c r="D103" i="12"/>
  <c r="H102" i="12"/>
  <c r="G102" i="12"/>
  <c r="J102" i="12" s="1"/>
  <c r="D102" i="12"/>
  <c r="I101" i="12"/>
  <c r="H101" i="12"/>
  <c r="G101" i="12"/>
  <c r="J101" i="12" s="1"/>
  <c r="D101" i="12"/>
  <c r="I100" i="12"/>
  <c r="H100" i="12"/>
  <c r="G100" i="12"/>
  <c r="J100" i="12" s="1"/>
  <c r="D100" i="12"/>
  <c r="H99" i="12"/>
  <c r="G99" i="12"/>
  <c r="D99" i="12"/>
  <c r="J99" i="12" s="1"/>
  <c r="J98" i="12"/>
  <c r="H98" i="12"/>
  <c r="G98" i="12"/>
  <c r="I98" i="12" s="1"/>
  <c r="D98" i="12"/>
  <c r="H97" i="12"/>
  <c r="G97" i="12"/>
  <c r="J97" i="12" s="1"/>
  <c r="D97" i="12"/>
  <c r="J96" i="12"/>
  <c r="H96" i="12"/>
  <c r="G96" i="12"/>
  <c r="I96" i="12" s="1"/>
  <c r="D96" i="12"/>
  <c r="J95" i="12"/>
  <c r="I95" i="12"/>
  <c r="H95" i="12"/>
  <c r="G95" i="12"/>
  <c r="D95" i="12"/>
  <c r="H94" i="12"/>
  <c r="G94" i="12"/>
  <c r="J94" i="12" s="1"/>
  <c r="D94" i="12"/>
  <c r="I93" i="12"/>
  <c r="H93" i="12"/>
  <c r="G93" i="12"/>
  <c r="J93" i="12" s="1"/>
  <c r="D93" i="12"/>
  <c r="I92" i="12"/>
  <c r="H92" i="12"/>
  <c r="G92" i="12"/>
  <c r="J92" i="12" s="1"/>
  <c r="D92" i="12"/>
  <c r="H91" i="12"/>
  <c r="G91" i="12"/>
  <c r="D91" i="12"/>
  <c r="J91" i="12" s="1"/>
  <c r="J90" i="12"/>
  <c r="H90" i="12"/>
  <c r="G90" i="12"/>
  <c r="I90" i="12" s="1"/>
  <c r="D90" i="12"/>
  <c r="H89" i="12"/>
  <c r="G89" i="12"/>
  <c r="J89" i="12" s="1"/>
  <c r="D89" i="12"/>
  <c r="J88" i="12"/>
  <c r="H88" i="12"/>
  <c r="G88" i="12"/>
  <c r="I88" i="12" s="1"/>
  <c r="D88" i="12"/>
  <c r="J87" i="12"/>
  <c r="I87" i="12"/>
  <c r="H87" i="12"/>
  <c r="G87" i="12"/>
  <c r="D87" i="12"/>
  <c r="H86" i="12"/>
  <c r="G86" i="12"/>
  <c r="J86" i="12" s="1"/>
  <c r="D86" i="12"/>
  <c r="I85" i="12"/>
  <c r="H85" i="12"/>
  <c r="G85" i="12"/>
  <c r="J85" i="12" s="1"/>
  <c r="D85" i="12"/>
  <c r="I80" i="12"/>
  <c r="H80" i="12"/>
  <c r="G80" i="12"/>
  <c r="D80" i="12"/>
  <c r="J80" i="12" s="1"/>
  <c r="H79" i="12"/>
  <c r="G79" i="12"/>
  <c r="J79" i="12" s="1"/>
  <c r="D79" i="12"/>
  <c r="I79" i="12" s="1"/>
  <c r="J78" i="12"/>
  <c r="H78" i="12"/>
  <c r="G78" i="12"/>
  <c r="D78" i="12"/>
  <c r="I78" i="12" s="1"/>
  <c r="H77" i="12"/>
  <c r="G77" i="12"/>
  <c r="J77" i="12" s="1"/>
  <c r="D77" i="12"/>
  <c r="J76" i="12"/>
  <c r="H76" i="12"/>
  <c r="G76" i="12"/>
  <c r="I76" i="12" s="1"/>
  <c r="D76" i="12"/>
  <c r="J75" i="12"/>
  <c r="I75" i="12"/>
  <c r="H75" i="12"/>
  <c r="G75" i="12"/>
  <c r="D75" i="12"/>
  <c r="H74" i="12"/>
  <c r="G74" i="12"/>
  <c r="J74" i="12" s="1"/>
  <c r="D74" i="12"/>
  <c r="I73" i="12"/>
  <c r="H73" i="12"/>
  <c r="G73" i="12"/>
  <c r="J73" i="12" s="1"/>
  <c r="D73" i="12"/>
  <c r="I72" i="12"/>
  <c r="H72" i="12"/>
  <c r="G72" i="12"/>
  <c r="J72" i="12" s="1"/>
  <c r="D72" i="12"/>
  <c r="H71" i="12"/>
  <c r="G71" i="12"/>
  <c r="J71" i="12" s="1"/>
  <c r="D71" i="12"/>
  <c r="I71" i="12" s="1"/>
  <c r="J70" i="12"/>
  <c r="H70" i="12"/>
  <c r="G70" i="12"/>
  <c r="D70" i="12"/>
  <c r="I70" i="12" s="1"/>
  <c r="H69" i="12"/>
  <c r="G69" i="12"/>
  <c r="J69" i="12" s="1"/>
  <c r="D69" i="12"/>
  <c r="J68" i="12"/>
  <c r="H68" i="12"/>
  <c r="G68" i="12"/>
  <c r="I68" i="12" s="1"/>
  <c r="D68" i="12"/>
  <c r="J67" i="12"/>
  <c r="I67" i="12"/>
  <c r="H67" i="12"/>
  <c r="G67" i="12"/>
  <c r="D67" i="12"/>
  <c r="H66" i="12"/>
  <c r="G66" i="12"/>
  <c r="J66" i="12" s="1"/>
  <c r="D66" i="12"/>
  <c r="I65" i="12"/>
  <c r="H65" i="12"/>
  <c r="G65" i="12"/>
  <c r="J65" i="12" s="1"/>
  <c r="D65" i="12"/>
  <c r="I64" i="12"/>
  <c r="H64" i="12"/>
  <c r="G64" i="12"/>
  <c r="J64" i="12" s="1"/>
  <c r="D64" i="12"/>
  <c r="H63" i="12"/>
  <c r="G63" i="12"/>
  <c r="J63" i="12" s="1"/>
  <c r="D63" i="12"/>
  <c r="I63" i="12" s="1"/>
  <c r="J62" i="12"/>
  <c r="H62" i="12"/>
  <c r="G62" i="12"/>
  <c r="D62" i="12"/>
  <c r="I62" i="12" s="1"/>
  <c r="H61" i="12"/>
  <c r="G61" i="12"/>
  <c r="J61" i="12" s="1"/>
  <c r="D61" i="12"/>
  <c r="J60" i="12"/>
  <c r="H60" i="12"/>
  <c r="G60" i="12"/>
  <c r="I60" i="12" s="1"/>
  <c r="D60" i="12"/>
  <c r="J59" i="12"/>
  <c r="I59" i="12"/>
  <c r="H59" i="12"/>
  <c r="G59" i="12"/>
  <c r="D59" i="12"/>
  <c r="H58" i="12"/>
  <c r="G58" i="12"/>
  <c r="J58" i="12" s="1"/>
  <c r="D58" i="12"/>
  <c r="I53" i="12"/>
  <c r="H53" i="12"/>
  <c r="G53" i="12"/>
  <c r="J53" i="12" s="1"/>
  <c r="D53" i="12"/>
  <c r="I52" i="12"/>
  <c r="H52" i="12"/>
  <c r="G52" i="12"/>
  <c r="J52" i="12" s="1"/>
  <c r="D52" i="12"/>
  <c r="H51" i="12"/>
  <c r="G51" i="12"/>
  <c r="J51" i="12" s="1"/>
  <c r="D51" i="12"/>
  <c r="I51" i="12" s="1"/>
  <c r="J50" i="12"/>
  <c r="H50" i="12"/>
  <c r="G50" i="12"/>
  <c r="D50" i="12"/>
  <c r="I50" i="12" s="1"/>
  <c r="H49" i="12"/>
  <c r="G49" i="12"/>
  <c r="J49" i="12" s="1"/>
  <c r="D49" i="12"/>
  <c r="J48" i="12"/>
  <c r="H48" i="12"/>
  <c r="G48" i="12"/>
  <c r="D48" i="12"/>
  <c r="I48" i="12" s="1"/>
  <c r="J47" i="12"/>
  <c r="I47" i="12"/>
  <c r="H47" i="12"/>
  <c r="G47" i="12"/>
  <c r="D47" i="12"/>
  <c r="H46" i="12"/>
  <c r="G46" i="12"/>
  <c r="J46" i="12" s="1"/>
  <c r="D46" i="12"/>
  <c r="I45" i="12"/>
  <c r="H45" i="12"/>
  <c r="G45" i="12"/>
  <c r="J45" i="12" s="1"/>
  <c r="D45" i="12"/>
  <c r="I44" i="12"/>
  <c r="H44" i="12"/>
  <c r="G44" i="12"/>
  <c r="J44" i="12" s="1"/>
  <c r="D44" i="12"/>
  <c r="H43" i="12"/>
  <c r="G43" i="12"/>
  <c r="J43" i="12" s="1"/>
  <c r="D43" i="12"/>
  <c r="I43" i="12" s="1"/>
  <c r="J42" i="12"/>
  <c r="I42" i="12"/>
  <c r="H42" i="12"/>
  <c r="G42" i="12"/>
  <c r="D42" i="12"/>
  <c r="H41" i="12"/>
  <c r="G41" i="12"/>
  <c r="J41" i="12" s="1"/>
  <c r="D41" i="12"/>
  <c r="J40" i="12"/>
  <c r="H40" i="12"/>
  <c r="G40" i="12"/>
  <c r="I40" i="12" s="1"/>
  <c r="D40" i="12"/>
  <c r="J39" i="12"/>
  <c r="I39" i="12"/>
  <c r="H39" i="12"/>
  <c r="G39" i="12"/>
  <c r="D39" i="12"/>
  <c r="H38" i="12"/>
  <c r="G38" i="12"/>
  <c r="J38" i="12" s="1"/>
  <c r="D38" i="12"/>
  <c r="J37" i="12"/>
  <c r="I37" i="12"/>
  <c r="H37" i="12"/>
  <c r="G37" i="12"/>
  <c r="D37" i="12"/>
  <c r="I36" i="12"/>
  <c r="H36" i="12"/>
  <c r="G36" i="12"/>
  <c r="J36" i="12" s="1"/>
  <c r="D36" i="12"/>
  <c r="H35" i="12"/>
  <c r="G35" i="12"/>
  <c r="J35" i="12" s="1"/>
  <c r="D35" i="12"/>
  <c r="I35" i="12" s="1"/>
  <c r="J34" i="12"/>
  <c r="I34" i="12"/>
  <c r="H34" i="12"/>
  <c r="G34" i="12"/>
  <c r="D34" i="12"/>
  <c r="H33" i="12"/>
  <c r="G33" i="12"/>
  <c r="J33" i="12" s="1"/>
  <c r="D33" i="12"/>
  <c r="J32" i="12"/>
  <c r="H32" i="12"/>
  <c r="G32" i="12"/>
  <c r="I32" i="12" s="1"/>
  <c r="D32" i="12"/>
  <c r="J31" i="12"/>
  <c r="I31" i="12"/>
  <c r="H31" i="12"/>
  <c r="G31" i="12"/>
  <c r="D31" i="12"/>
  <c r="H26" i="12"/>
  <c r="G26" i="12"/>
  <c r="J26" i="12" s="1"/>
  <c r="D26" i="12"/>
  <c r="J25" i="12"/>
  <c r="I25" i="12"/>
  <c r="H25" i="12"/>
  <c r="G25" i="12"/>
  <c r="D25" i="12"/>
  <c r="I24" i="12"/>
  <c r="H24" i="12"/>
  <c r="G24" i="12"/>
  <c r="J24" i="12" s="1"/>
  <c r="D24" i="12"/>
  <c r="H23" i="12"/>
  <c r="G23" i="12"/>
  <c r="J23" i="12" s="1"/>
  <c r="D23" i="12"/>
  <c r="I23" i="12" s="1"/>
  <c r="J22" i="12"/>
  <c r="I22" i="12"/>
  <c r="H22" i="12"/>
  <c r="G22" i="12"/>
  <c r="D22" i="12"/>
  <c r="H21" i="12"/>
  <c r="G21" i="12"/>
  <c r="J21" i="12" s="1"/>
  <c r="D21" i="12"/>
  <c r="J20" i="12"/>
  <c r="H20" i="12"/>
  <c r="G20" i="12"/>
  <c r="I20" i="12" s="1"/>
  <c r="D20" i="12"/>
  <c r="J19" i="12"/>
  <c r="I19" i="12"/>
  <c r="H19" i="12"/>
  <c r="G19" i="12"/>
  <c r="D19" i="12"/>
  <c r="H18" i="12"/>
  <c r="G18" i="12"/>
  <c r="J18" i="12" s="1"/>
  <c r="D18" i="12"/>
  <c r="J17" i="12"/>
  <c r="I17" i="12"/>
  <c r="H17" i="12"/>
  <c r="G17" i="12"/>
  <c r="D17" i="12"/>
  <c r="I16" i="12"/>
  <c r="H16" i="12"/>
  <c r="G16" i="12"/>
  <c r="J16" i="12" s="1"/>
  <c r="D16" i="12"/>
  <c r="H15" i="12"/>
  <c r="G15" i="12"/>
  <c r="J15" i="12" s="1"/>
  <c r="D15" i="12"/>
  <c r="I15" i="12" s="1"/>
  <c r="J14" i="12"/>
  <c r="I14" i="12"/>
  <c r="H14" i="12"/>
  <c r="G14" i="12"/>
  <c r="D14" i="12"/>
  <c r="H13" i="12"/>
  <c r="G13" i="12"/>
  <c r="J13" i="12" s="1"/>
  <c r="D13" i="12"/>
  <c r="J12" i="12"/>
  <c r="H12" i="12"/>
  <c r="G12" i="12"/>
  <c r="I12" i="12" s="1"/>
  <c r="D12" i="12"/>
  <c r="J11" i="12"/>
  <c r="I11" i="12"/>
  <c r="H11" i="12"/>
  <c r="G11" i="12"/>
  <c r="D11" i="12"/>
  <c r="H10" i="12"/>
  <c r="G10" i="12"/>
  <c r="J10" i="12" s="1"/>
  <c r="D10" i="12"/>
  <c r="J9" i="12"/>
  <c r="I9" i="12"/>
  <c r="H9" i="12"/>
  <c r="G9" i="12"/>
  <c r="D9" i="12"/>
  <c r="I8" i="12"/>
  <c r="H8" i="12"/>
  <c r="G8" i="12"/>
  <c r="J8" i="12" s="1"/>
  <c r="D8" i="12"/>
  <c r="H7" i="12"/>
  <c r="G7" i="12"/>
  <c r="J7" i="12" s="1"/>
  <c r="D7" i="12"/>
  <c r="I7" i="12" s="1"/>
  <c r="J6" i="12"/>
  <c r="I6" i="12"/>
  <c r="H6" i="12"/>
  <c r="G6" i="12"/>
  <c r="D6" i="12"/>
  <c r="H5" i="12"/>
  <c r="G5" i="12"/>
  <c r="J5" i="12" s="1"/>
  <c r="D5" i="12"/>
  <c r="J4" i="12"/>
  <c r="H4" i="12"/>
  <c r="G4" i="12"/>
  <c r="I4" i="12" s="1"/>
  <c r="D4" i="12"/>
  <c r="G64" i="11"/>
  <c r="F64" i="11"/>
  <c r="E64" i="11"/>
  <c r="D64" i="11"/>
  <c r="C64" i="11"/>
  <c r="G63" i="11"/>
  <c r="F63" i="11"/>
  <c r="E63" i="11"/>
  <c r="D63" i="11"/>
  <c r="C63" i="11"/>
  <c r="G62" i="11"/>
  <c r="F62" i="11"/>
  <c r="E62" i="11"/>
  <c r="D62" i="11"/>
  <c r="C62" i="11"/>
  <c r="G61" i="11"/>
  <c r="F61" i="11"/>
  <c r="E61" i="11"/>
  <c r="D61" i="11"/>
  <c r="C61" i="11"/>
  <c r="G60" i="11"/>
  <c r="F60" i="11"/>
  <c r="E60" i="11"/>
  <c r="D60" i="11"/>
  <c r="C60" i="11"/>
  <c r="G59" i="11"/>
  <c r="F59" i="11"/>
  <c r="E59" i="11"/>
  <c r="D59" i="11"/>
  <c r="C59" i="11"/>
  <c r="G58" i="11"/>
  <c r="F58" i="11"/>
  <c r="E58" i="11"/>
  <c r="D58" i="11"/>
  <c r="C58" i="11"/>
  <c r="G57" i="11"/>
  <c r="F57" i="11"/>
  <c r="E57" i="11"/>
  <c r="D57" i="11"/>
  <c r="C57" i="11"/>
  <c r="G56" i="11"/>
  <c r="F56" i="11"/>
  <c r="E56" i="11"/>
  <c r="D56" i="11"/>
  <c r="C56" i="11"/>
  <c r="G55" i="11"/>
  <c r="F55" i="11"/>
  <c r="E55" i="11"/>
  <c r="D55" i="11"/>
  <c r="C55" i="11"/>
  <c r="G54" i="11"/>
  <c r="F54" i="11"/>
  <c r="E54" i="11"/>
  <c r="D54" i="11"/>
  <c r="C54" i="11"/>
  <c r="G53" i="11"/>
  <c r="F53" i="11"/>
  <c r="E53" i="11"/>
  <c r="D53" i="11"/>
  <c r="C53" i="11"/>
  <c r="G52" i="11"/>
  <c r="F52" i="11"/>
  <c r="E52" i="11"/>
  <c r="D52" i="11"/>
  <c r="C52" i="11"/>
  <c r="G51" i="11"/>
  <c r="F51" i="11"/>
  <c r="E51" i="11"/>
  <c r="D51" i="11"/>
  <c r="C51" i="11"/>
  <c r="G50" i="11"/>
  <c r="F50" i="11"/>
  <c r="E50" i="11"/>
  <c r="D50" i="11"/>
  <c r="C50" i="11"/>
  <c r="G49" i="11"/>
  <c r="F49" i="11"/>
  <c r="E49" i="11"/>
  <c r="D49" i="11"/>
  <c r="C49" i="11"/>
  <c r="G48" i="11"/>
  <c r="F48" i="11"/>
  <c r="E48" i="11"/>
  <c r="D48" i="11"/>
  <c r="C48" i="11"/>
  <c r="G47" i="11"/>
  <c r="F47" i="11"/>
  <c r="E47" i="11"/>
  <c r="D47" i="11"/>
  <c r="C47" i="11"/>
  <c r="G42" i="11"/>
  <c r="F42" i="11"/>
  <c r="E42" i="11"/>
  <c r="D42" i="11"/>
  <c r="C42" i="11"/>
  <c r="G41" i="11"/>
  <c r="F41" i="11"/>
  <c r="E41" i="11"/>
  <c r="D41" i="11"/>
  <c r="C41" i="11"/>
  <c r="G40" i="11"/>
  <c r="F40" i="11"/>
  <c r="E40" i="11"/>
  <c r="D40" i="11"/>
  <c r="C40" i="11"/>
  <c r="G39" i="11"/>
  <c r="F39" i="11"/>
  <c r="E39" i="11"/>
  <c r="D39" i="11"/>
  <c r="C39" i="11"/>
  <c r="G38" i="11"/>
  <c r="F38" i="11"/>
  <c r="E38" i="11"/>
  <c r="D38" i="11"/>
  <c r="C38" i="11"/>
  <c r="G37" i="11"/>
  <c r="F37" i="11"/>
  <c r="E37" i="11"/>
  <c r="D37" i="11"/>
  <c r="C37" i="11"/>
  <c r="G36" i="11"/>
  <c r="F36" i="11"/>
  <c r="E36" i="11"/>
  <c r="D36" i="11"/>
  <c r="C36" i="11"/>
  <c r="G35" i="11"/>
  <c r="F35" i="11"/>
  <c r="E35" i="11"/>
  <c r="D35" i="11"/>
  <c r="C35" i="11"/>
  <c r="G34" i="11"/>
  <c r="F34" i="11"/>
  <c r="E34" i="11"/>
  <c r="D34" i="11"/>
  <c r="C34" i="11"/>
  <c r="G33" i="11"/>
  <c r="F33" i="11"/>
  <c r="E33" i="11"/>
  <c r="D33" i="11"/>
  <c r="C33" i="11"/>
  <c r="G32" i="11"/>
  <c r="F32" i="11"/>
  <c r="E32" i="11"/>
  <c r="D32" i="11"/>
  <c r="C32" i="11"/>
  <c r="G31" i="11"/>
  <c r="F31" i="11"/>
  <c r="E31" i="11"/>
  <c r="D31" i="11"/>
  <c r="C31" i="11"/>
  <c r="G30" i="11"/>
  <c r="F30" i="11"/>
  <c r="E30" i="11"/>
  <c r="D30" i="11"/>
  <c r="C30" i="11"/>
  <c r="G29" i="11"/>
  <c r="F29" i="11"/>
  <c r="E29" i="11"/>
  <c r="D29" i="11"/>
  <c r="C29" i="11"/>
  <c r="G28" i="11"/>
  <c r="F28" i="11"/>
  <c r="E28" i="11"/>
  <c r="D28" i="11"/>
  <c r="C28" i="11"/>
  <c r="G27" i="11"/>
  <c r="F27" i="11"/>
  <c r="E27" i="11"/>
  <c r="D27" i="11"/>
  <c r="C27" i="11"/>
  <c r="G26" i="11"/>
  <c r="F26" i="11"/>
  <c r="E26" i="11"/>
  <c r="D26" i="11"/>
  <c r="C26" i="11"/>
  <c r="G25" i="11"/>
  <c r="F25" i="11"/>
  <c r="E25" i="11"/>
  <c r="D25" i="11"/>
  <c r="C25" i="11"/>
  <c r="G21" i="11"/>
  <c r="F21" i="11"/>
  <c r="E21" i="11"/>
  <c r="D21" i="11"/>
  <c r="C21" i="11"/>
  <c r="G20" i="11"/>
  <c r="F20" i="11"/>
  <c r="E20" i="11"/>
  <c r="D20" i="11"/>
  <c r="C20" i="11"/>
  <c r="G19" i="11"/>
  <c r="F19" i="11"/>
  <c r="E19" i="11"/>
  <c r="D19" i="11"/>
  <c r="C19" i="11"/>
  <c r="G18" i="11"/>
  <c r="F18" i="11"/>
  <c r="E18" i="11"/>
  <c r="D18" i="11"/>
  <c r="C18" i="11"/>
  <c r="G17" i="11"/>
  <c r="F17" i="11"/>
  <c r="E17" i="11"/>
  <c r="D17" i="11"/>
  <c r="C17" i="11"/>
  <c r="G16" i="11"/>
  <c r="F16" i="11"/>
  <c r="E16" i="11"/>
  <c r="D16" i="11"/>
  <c r="C16" i="11"/>
  <c r="G15" i="11"/>
  <c r="F15" i="11"/>
  <c r="E15" i="11"/>
  <c r="D15" i="11"/>
  <c r="C15" i="11"/>
  <c r="G14" i="11"/>
  <c r="F14" i="11"/>
  <c r="E14" i="11"/>
  <c r="D14" i="11"/>
  <c r="C14" i="11"/>
  <c r="G13" i="11"/>
  <c r="F13" i="11"/>
  <c r="E13" i="11"/>
  <c r="D13" i="11"/>
  <c r="C13" i="11"/>
  <c r="G12" i="11"/>
  <c r="F12" i="11"/>
  <c r="E12" i="11"/>
  <c r="D12" i="11"/>
  <c r="C12" i="11"/>
  <c r="G11" i="11"/>
  <c r="F11" i="11"/>
  <c r="E11" i="11"/>
  <c r="D11" i="11"/>
  <c r="C11" i="11"/>
  <c r="G10" i="11"/>
  <c r="F10" i="11"/>
  <c r="E10" i="11"/>
  <c r="D10" i="11"/>
  <c r="C10" i="11"/>
  <c r="G9" i="11"/>
  <c r="F9" i="11"/>
  <c r="E9" i="11"/>
  <c r="D9" i="11"/>
  <c r="C9" i="11"/>
  <c r="G8" i="11"/>
  <c r="F8" i="11"/>
  <c r="E8" i="11"/>
  <c r="D8" i="11"/>
  <c r="C8" i="11"/>
  <c r="G7" i="11"/>
  <c r="F7" i="11"/>
  <c r="E7" i="11"/>
  <c r="D7" i="11"/>
  <c r="C7" i="11"/>
  <c r="G6" i="11"/>
  <c r="F6" i="11"/>
  <c r="E6" i="11"/>
  <c r="D6" i="11"/>
  <c r="C6" i="11"/>
  <c r="G5" i="11"/>
  <c r="F5" i="11"/>
  <c r="E5" i="11"/>
  <c r="D5" i="11"/>
  <c r="C5" i="11"/>
  <c r="G4" i="11"/>
  <c r="F4" i="11"/>
  <c r="E4" i="11"/>
  <c r="D4" i="11"/>
  <c r="C4" i="11"/>
  <c r="W6" i="51" l="1"/>
  <c r="Y6" i="51" s="1"/>
  <c r="V6" i="51"/>
  <c r="U7" i="51" a="1"/>
  <c r="U7" i="51" s="1"/>
  <c r="L7" i="49" a="1"/>
  <c r="L7" i="49" s="1"/>
  <c r="G9" i="49" a="1"/>
  <c r="G9" i="49" s="1"/>
  <c r="I7" i="49" a="1"/>
  <c r="I7" i="49" s="1"/>
  <c r="J7" i="49" s="1"/>
  <c r="H7" i="49"/>
  <c r="Z6" i="51"/>
  <c r="R8" i="51" a="1"/>
  <c r="R8" i="51" s="1"/>
  <c r="R9" i="51" s="1" a="1"/>
  <c r="R9" i="51" s="1"/>
  <c r="S7" i="51"/>
  <c r="AA7" i="51"/>
  <c r="T7" i="51"/>
  <c r="U5" i="50" a="1"/>
  <c r="U5" i="50" s="1"/>
  <c r="V4" i="50"/>
  <c r="T5" i="50"/>
  <c r="S5" i="50"/>
  <c r="R6" i="50" a="1"/>
  <c r="R6" i="50" s="1"/>
  <c r="AA5" i="50"/>
  <c r="Y3" i="50"/>
  <c r="X4" i="50"/>
  <c r="Z2" i="50"/>
  <c r="S7" i="47" a="1"/>
  <c r="S7" i="47" s="1"/>
  <c r="U7" i="47" s="1"/>
  <c r="Z5" i="47"/>
  <c r="X6" i="47"/>
  <c r="AA6" i="47" s="1"/>
  <c r="Y6" i="47"/>
  <c r="W4" i="50"/>
  <c r="Y4" i="50" s="1"/>
  <c r="W4" i="46"/>
  <c r="V4" i="46"/>
  <c r="V7" i="47" a="1"/>
  <c r="V7" i="47" s="1"/>
  <c r="W6" i="47"/>
  <c r="Z3" i="46"/>
  <c r="X4" i="46"/>
  <c r="X5" i="46"/>
  <c r="T6" i="47"/>
  <c r="U6" i="46" a="1"/>
  <c r="U6" i="46" s="1"/>
  <c r="T5" i="43" a="1"/>
  <c r="T5" i="43" s="1"/>
  <c r="T6" i="43" s="1" a="1"/>
  <c r="T6" i="43" s="1"/>
  <c r="U4" i="43"/>
  <c r="R6" i="46" a="1"/>
  <c r="R6" i="46" s="1"/>
  <c r="W5" i="46"/>
  <c r="Z5" i="46" s="1"/>
  <c r="V5" i="46"/>
  <c r="T4" i="46"/>
  <c r="Z2" i="46" s="1"/>
  <c r="S4" i="46"/>
  <c r="S5" i="46"/>
  <c r="U2" i="43"/>
  <c r="V3" i="43"/>
  <c r="J330" i="12"/>
  <c r="I330" i="12"/>
  <c r="I467" i="12"/>
  <c r="I5" i="12"/>
  <c r="I13" i="12"/>
  <c r="I21" i="12"/>
  <c r="I33" i="12"/>
  <c r="I41" i="12"/>
  <c r="I49" i="12"/>
  <c r="I61" i="12"/>
  <c r="I69" i="12"/>
  <c r="I77" i="12"/>
  <c r="I89" i="12"/>
  <c r="I97" i="12"/>
  <c r="I105" i="12"/>
  <c r="I117" i="12"/>
  <c r="I125" i="12"/>
  <c r="I133" i="12"/>
  <c r="I144" i="12"/>
  <c r="I152" i="12"/>
  <c r="I160" i="12"/>
  <c r="I171" i="12"/>
  <c r="I179" i="12"/>
  <c r="I190" i="12"/>
  <c r="I198" i="12"/>
  <c r="I206" i="12"/>
  <c r="I217" i="12"/>
  <c r="I225" i="12"/>
  <c r="I233" i="12"/>
  <c r="I244" i="12"/>
  <c r="I254" i="12"/>
  <c r="I256" i="12"/>
  <c r="I258" i="12"/>
  <c r="I264" i="12"/>
  <c r="I269" i="12"/>
  <c r="I275" i="12"/>
  <c r="I277" i="12"/>
  <c r="I283" i="12"/>
  <c r="I285" i="12"/>
  <c r="I294" i="12"/>
  <c r="I296" i="12"/>
  <c r="I302" i="12"/>
  <c r="I304" i="12"/>
  <c r="I310" i="12"/>
  <c r="I312" i="12"/>
  <c r="I318" i="12"/>
  <c r="I320" i="12"/>
  <c r="I335" i="12"/>
  <c r="I339" i="12"/>
  <c r="J354" i="12"/>
  <c r="J378" i="12"/>
  <c r="J380" i="12"/>
  <c r="I380" i="12"/>
  <c r="J384" i="12"/>
  <c r="I384" i="12"/>
  <c r="J397" i="12"/>
  <c r="I397" i="12"/>
  <c r="J419" i="12"/>
  <c r="I419" i="12"/>
  <c r="J435" i="12"/>
  <c r="I435" i="12"/>
  <c r="J459" i="12"/>
  <c r="J465" i="12"/>
  <c r="I465" i="12"/>
  <c r="J497" i="12"/>
  <c r="I497" i="12"/>
  <c r="I548" i="12"/>
  <c r="J570" i="12"/>
  <c r="I570" i="12"/>
  <c r="J578" i="12"/>
  <c r="I578" i="12"/>
  <c r="J589" i="12"/>
  <c r="I589" i="12"/>
  <c r="J613" i="12"/>
  <c r="J392" i="12"/>
  <c r="I392" i="12"/>
  <c r="J408" i="12"/>
  <c r="I408" i="12"/>
  <c r="J484" i="12"/>
  <c r="I484" i="12"/>
  <c r="J492" i="12"/>
  <c r="I492" i="12"/>
  <c r="J287" i="12"/>
  <c r="I287" i="12"/>
  <c r="I343" i="12"/>
  <c r="J386" i="12"/>
  <c r="J473" i="12"/>
  <c r="I473" i="12"/>
  <c r="I10" i="12"/>
  <c r="I18" i="12"/>
  <c r="I26" i="12"/>
  <c r="I38" i="12"/>
  <c r="I46" i="12"/>
  <c r="I58" i="12"/>
  <c r="I66" i="12"/>
  <c r="I74" i="12"/>
  <c r="I86" i="12"/>
  <c r="I94" i="12"/>
  <c r="I102" i="12"/>
  <c r="I114" i="12"/>
  <c r="I122" i="12"/>
  <c r="I130" i="12"/>
  <c r="I141" i="12"/>
  <c r="I149" i="12"/>
  <c r="I157" i="12"/>
  <c r="I168" i="12"/>
  <c r="I176" i="12"/>
  <c r="I184" i="12"/>
  <c r="I195" i="12"/>
  <c r="I203" i="12"/>
  <c r="I211" i="12"/>
  <c r="I222" i="12"/>
  <c r="I230" i="12"/>
  <c r="I238" i="12"/>
  <c r="I249" i="12"/>
  <c r="I251" i="12"/>
  <c r="I327" i="12"/>
  <c r="I331" i="12"/>
  <c r="J343" i="12"/>
  <c r="J367" i="12"/>
  <c r="J369" i="12"/>
  <c r="I369" i="12"/>
  <c r="J376" i="12"/>
  <c r="I376" i="12"/>
  <c r="J413" i="12"/>
  <c r="I448" i="12"/>
  <c r="J457" i="12"/>
  <c r="I457" i="12"/>
  <c r="J481" i="12"/>
  <c r="I481" i="12"/>
  <c r="J489" i="12"/>
  <c r="I489" i="12"/>
  <c r="J546" i="12"/>
  <c r="I546" i="12"/>
  <c r="J562" i="12"/>
  <c r="I562" i="12"/>
  <c r="J611" i="12"/>
  <c r="I611" i="12"/>
  <c r="J624" i="12"/>
  <c r="I624" i="12"/>
  <c r="J430" i="12"/>
  <c r="I430" i="12"/>
  <c r="J443" i="12"/>
  <c r="I443" i="12"/>
  <c r="J260" i="12"/>
  <c r="I260" i="12"/>
  <c r="J279" i="12"/>
  <c r="I279" i="12"/>
  <c r="J306" i="12"/>
  <c r="I306" i="12"/>
  <c r="J322" i="12"/>
  <c r="I322" i="12"/>
  <c r="J508" i="12"/>
  <c r="I508" i="12"/>
  <c r="J516" i="12"/>
  <c r="I516" i="12"/>
  <c r="J557" i="12"/>
  <c r="I557" i="12"/>
  <c r="I91" i="12"/>
  <c r="I99" i="12"/>
  <c r="I107" i="12"/>
  <c r="I119" i="12"/>
  <c r="I127" i="12"/>
  <c r="I138" i="12"/>
  <c r="I165" i="12"/>
  <c r="J361" i="12"/>
  <c r="I361" i="12"/>
  <c r="J365" i="12"/>
  <c r="I365" i="12"/>
  <c r="J389" i="12"/>
  <c r="I389" i="12"/>
  <c r="J411" i="12"/>
  <c r="I411" i="12"/>
  <c r="J427" i="12"/>
  <c r="I427" i="12"/>
  <c r="J446" i="12"/>
  <c r="I446" i="12"/>
  <c r="J470" i="12"/>
  <c r="I470" i="12"/>
  <c r="J251" i="12"/>
  <c r="J327" i="12"/>
  <c r="J351" i="12"/>
  <c r="J353" i="12"/>
  <c r="I353" i="12"/>
  <c r="J357" i="12"/>
  <c r="I357" i="12"/>
  <c r="I381" i="12"/>
  <c r="I385" i="12"/>
  <c r="J405" i="12"/>
  <c r="J440" i="12"/>
  <c r="J462" i="12"/>
  <c r="I462" i="12"/>
  <c r="I513" i="12"/>
  <c r="I521" i="12"/>
  <c r="J527" i="12"/>
  <c r="I527" i="12"/>
  <c r="J538" i="12"/>
  <c r="I538" i="12"/>
  <c r="J551" i="12"/>
  <c r="I551" i="12"/>
  <c r="J600" i="12"/>
  <c r="I600" i="12"/>
  <c r="J616" i="12"/>
  <c r="I616" i="12"/>
  <c r="J326" i="12"/>
  <c r="I326" i="12"/>
  <c r="J524" i="12"/>
  <c r="I524" i="12"/>
  <c r="J535" i="12"/>
  <c r="I535" i="12"/>
  <c r="J565" i="12"/>
  <c r="I565" i="12"/>
  <c r="J271" i="12"/>
  <c r="I271" i="12"/>
  <c r="J298" i="12"/>
  <c r="I298" i="12"/>
  <c r="J314" i="12"/>
  <c r="I314" i="12"/>
  <c r="I350" i="12"/>
  <c r="J421" i="12"/>
  <c r="J597" i="12"/>
  <c r="I597" i="12"/>
  <c r="J619" i="12"/>
  <c r="I619" i="12"/>
  <c r="I237" i="12"/>
  <c r="I248" i="12"/>
  <c r="J295" i="12"/>
  <c r="J303" i="12"/>
  <c r="J311" i="12"/>
  <c r="J319" i="12"/>
  <c r="J342" i="12"/>
  <c r="I342" i="12"/>
  <c r="J349" i="12"/>
  <c r="I349" i="12"/>
  <c r="J403" i="12"/>
  <c r="I403" i="12"/>
  <c r="J416" i="12"/>
  <c r="I416" i="12"/>
  <c r="J438" i="12"/>
  <c r="I438" i="12"/>
  <c r="J454" i="12"/>
  <c r="I454" i="12"/>
  <c r="J511" i="12"/>
  <c r="I511" i="12"/>
  <c r="J519" i="12"/>
  <c r="I519" i="12"/>
  <c r="J573" i="12"/>
  <c r="I573" i="12"/>
  <c r="J584" i="12"/>
  <c r="I584" i="12"/>
  <c r="J592" i="12"/>
  <c r="I592" i="12"/>
  <c r="J629" i="12"/>
  <c r="J334" i="12"/>
  <c r="I334" i="12"/>
  <c r="J338" i="12"/>
  <c r="I338" i="12"/>
  <c r="I486" i="12"/>
  <c r="I494" i="12"/>
  <c r="J500" i="12"/>
  <c r="I500" i="12"/>
  <c r="J543" i="12"/>
  <c r="I543" i="12"/>
  <c r="J567" i="12"/>
  <c r="J605" i="12"/>
  <c r="I605" i="12"/>
  <c r="J627" i="12"/>
  <c r="I627" i="12"/>
  <c r="I386" i="12"/>
  <c r="I394" i="12"/>
  <c r="I405" i="12"/>
  <c r="I413" i="12"/>
  <c r="I421" i="12"/>
  <c r="I432" i="12"/>
  <c r="I440" i="12"/>
  <c r="I459" i="12"/>
  <c r="I559" i="12"/>
  <c r="I567" i="12"/>
  <c r="I575" i="12"/>
  <c r="I586" i="12"/>
  <c r="I594" i="12"/>
  <c r="I602" i="12"/>
  <c r="I613" i="12"/>
  <c r="I621" i="12"/>
  <c r="I629" i="12"/>
  <c r="D2" i="10" a="1"/>
  <c r="D2" i="10" s="1"/>
  <c r="E191" i="1"/>
  <c r="E192" i="1"/>
  <c r="E190" i="1"/>
  <c r="E220" i="1"/>
  <c r="F305" i="1"/>
  <c r="E305" i="1"/>
  <c r="F284" i="1"/>
  <c r="E284" i="1"/>
  <c r="F285" i="1"/>
  <c r="E285" i="1"/>
  <c r="E147" i="1"/>
  <c r="F148" i="1"/>
  <c r="E148" i="1"/>
  <c r="E486" i="1"/>
  <c r="F487" i="1"/>
  <c r="E487" i="1"/>
  <c r="I488" i="1"/>
  <c r="H488" i="1"/>
  <c r="F486" i="1"/>
  <c r="F481" i="1"/>
  <c r="E481" i="1"/>
  <c r="F482" i="1"/>
  <c r="E482" i="1"/>
  <c r="F476" i="1"/>
  <c r="F477" i="1"/>
  <c r="I483" i="1"/>
  <c r="H483" i="1"/>
  <c r="F483" i="1"/>
  <c r="I478" i="1"/>
  <c r="H478" i="1"/>
  <c r="E477" i="1"/>
  <c r="E476" i="1"/>
  <c r="F471" i="1"/>
  <c r="E471" i="1"/>
  <c r="F472" i="1"/>
  <c r="E472" i="1"/>
  <c r="F466" i="1"/>
  <c r="F467" i="1"/>
  <c r="E467" i="1"/>
  <c r="E466" i="1"/>
  <c r="I473" i="1"/>
  <c r="H473" i="1"/>
  <c r="I468" i="1"/>
  <c r="H468" i="1"/>
  <c r="F468" i="1"/>
  <c r="F438" i="1"/>
  <c r="E438" i="1"/>
  <c r="F439" i="1"/>
  <c r="E439" i="1"/>
  <c r="F433" i="1"/>
  <c r="E433" i="1"/>
  <c r="F434" i="1"/>
  <c r="E434" i="1"/>
  <c r="E428" i="1"/>
  <c r="F389" i="1"/>
  <c r="F429" i="1"/>
  <c r="E429" i="1"/>
  <c r="I440" i="1"/>
  <c r="H440" i="1"/>
  <c r="I435" i="1"/>
  <c r="H435" i="1"/>
  <c r="I430" i="1"/>
  <c r="H430" i="1"/>
  <c r="F428" i="1"/>
  <c r="F403" i="1"/>
  <c r="E403" i="1"/>
  <c r="F404" i="1"/>
  <c r="E404" i="1"/>
  <c r="I405" i="1"/>
  <c r="H405" i="1"/>
  <c r="E389" i="1"/>
  <c r="F390" i="1"/>
  <c r="E390" i="1"/>
  <c r="I391" i="1"/>
  <c r="H391" i="1"/>
  <c r="F330" i="1"/>
  <c r="E330" i="1"/>
  <c r="F331" i="1"/>
  <c r="F332" i="1" s="1"/>
  <c r="E331" i="1"/>
  <c r="I332" i="1"/>
  <c r="H332" i="1"/>
  <c r="F325" i="1"/>
  <c r="E325" i="1"/>
  <c r="F326" i="1"/>
  <c r="E326" i="1"/>
  <c r="I327" i="1"/>
  <c r="H327" i="1"/>
  <c r="F320" i="1"/>
  <c r="E320" i="1"/>
  <c r="F321" i="1"/>
  <c r="E321" i="1"/>
  <c r="I322" i="1"/>
  <c r="H322" i="1"/>
  <c r="F315" i="1"/>
  <c r="E315" i="1"/>
  <c r="E316" i="1"/>
  <c r="F316" i="1"/>
  <c r="I317" i="1"/>
  <c r="H317" i="1"/>
  <c r="F309" i="1"/>
  <c r="E309" i="1"/>
  <c r="F310" i="1"/>
  <c r="E310" i="1"/>
  <c r="I311" i="1"/>
  <c r="H311" i="1"/>
  <c r="F304" i="1"/>
  <c r="F306" i="1" s="1"/>
  <c r="E304" i="1"/>
  <c r="I306" i="1"/>
  <c r="H306" i="1"/>
  <c r="E288" i="1"/>
  <c r="F289" i="1"/>
  <c r="E289" i="1"/>
  <c r="I290" i="1"/>
  <c r="H290" i="1"/>
  <c r="F288" i="1"/>
  <c r="I286" i="1"/>
  <c r="H286" i="1"/>
  <c r="F266" i="1"/>
  <c r="E266" i="1"/>
  <c r="F267" i="1"/>
  <c r="E267" i="1"/>
  <c r="I268" i="1"/>
  <c r="H268" i="1"/>
  <c r="I77" i="1"/>
  <c r="H77" i="1"/>
  <c r="E118" i="1"/>
  <c r="F180" i="1"/>
  <c r="E180" i="1"/>
  <c r="F219" i="1"/>
  <c r="E219" i="1"/>
  <c r="F190" i="1"/>
  <c r="F220" i="1"/>
  <c r="I221" i="1"/>
  <c r="H221" i="1"/>
  <c r="F191" i="1"/>
  <c r="I192" i="1"/>
  <c r="H192" i="1"/>
  <c r="F181" i="1"/>
  <c r="E181" i="1"/>
  <c r="I182" i="1"/>
  <c r="H182" i="1"/>
  <c r="F153" i="1"/>
  <c r="E153" i="1"/>
  <c r="F154" i="1"/>
  <c r="F155" i="1" s="1"/>
  <c r="E154" i="1"/>
  <c r="I155" i="1"/>
  <c r="H155" i="1"/>
  <c r="F147" i="1"/>
  <c r="F149" i="1" s="1"/>
  <c r="E123" i="1"/>
  <c r="F123" i="1"/>
  <c r="F122" i="1"/>
  <c r="I149" i="1"/>
  <c r="H149" i="1"/>
  <c r="E122" i="1"/>
  <c r="I124" i="1"/>
  <c r="H124" i="1"/>
  <c r="E117" i="1"/>
  <c r="I119" i="1"/>
  <c r="H119" i="1"/>
  <c r="F118" i="1"/>
  <c r="F117" i="1"/>
  <c r="E95" i="1"/>
  <c r="E94" i="1"/>
  <c r="E76" i="1"/>
  <c r="E75" i="1"/>
  <c r="E50" i="1"/>
  <c r="E49" i="1"/>
  <c r="I96" i="1"/>
  <c r="E88" i="1"/>
  <c r="E87" i="1"/>
  <c r="E89" i="1" s="1"/>
  <c r="H96" i="1"/>
  <c r="F95" i="1"/>
  <c r="F94" i="1"/>
  <c r="I89" i="1"/>
  <c r="H89" i="1"/>
  <c r="F88" i="1"/>
  <c r="F87" i="1"/>
  <c r="F89" i="1" s="1"/>
  <c r="F76" i="1"/>
  <c r="F75" i="1"/>
  <c r="E77" i="1"/>
  <c r="F50" i="1"/>
  <c r="F49" i="1"/>
  <c r="I51" i="1"/>
  <c r="G51" i="1"/>
  <c r="W7" i="51" l="1"/>
  <c r="Z7" i="51" s="1"/>
  <c r="V7" i="51"/>
  <c r="U8" i="51" a="1"/>
  <c r="U8" i="51" s="1"/>
  <c r="U9" i="51" s="1" a="1"/>
  <c r="U9" i="51" s="1"/>
  <c r="X7" i="51"/>
  <c r="L8" i="49" a="1"/>
  <c r="L8" i="49" s="1"/>
  <c r="G10" i="49" a="1"/>
  <c r="G10" i="49" s="1"/>
  <c r="G11" i="49" s="1" a="1"/>
  <c r="G11" i="49" s="1"/>
  <c r="G14" i="49" s="1" a="1"/>
  <c r="G14" i="49" s="1"/>
  <c r="G15" i="49" s="1" a="1"/>
  <c r="G15" i="49" s="1"/>
  <c r="I8" i="49" a="1"/>
  <c r="I8" i="49" s="1"/>
  <c r="J8" i="49" s="1"/>
  <c r="H8" i="49"/>
  <c r="AA9" i="51"/>
  <c r="T9" i="51"/>
  <c r="S9" i="51"/>
  <c r="R10" i="51" a="1"/>
  <c r="R10" i="51" s="1"/>
  <c r="AA8" i="51"/>
  <c r="T8" i="51"/>
  <c r="AZ25" i="51" a="1"/>
  <c r="AZ25" i="51" s="1"/>
  <c r="S8" i="51"/>
  <c r="W5" i="50"/>
  <c r="Y5" i="50" s="1"/>
  <c r="V5" i="50"/>
  <c r="U6" i="50" a="1"/>
  <c r="U6" i="50" s="1"/>
  <c r="X5" i="50"/>
  <c r="T6" i="50"/>
  <c r="S6" i="50"/>
  <c r="R7" i="50" a="1"/>
  <c r="R7" i="50" s="1"/>
  <c r="AA6" i="50"/>
  <c r="Z4" i="50"/>
  <c r="S8" i="47" a="1"/>
  <c r="S8" i="47" s="1"/>
  <c r="U8" i="47" s="1"/>
  <c r="Y7" i="47"/>
  <c r="Z6" i="47"/>
  <c r="X7" i="47"/>
  <c r="AA7" i="47" s="1"/>
  <c r="V8" i="47" a="1"/>
  <c r="V8" i="47" s="1"/>
  <c r="Y4" i="46"/>
  <c r="X6" i="46"/>
  <c r="W7" i="47"/>
  <c r="W6" i="46"/>
  <c r="Z4" i="46"/>
  <c r="X3" i="43"/>
  <c r="Y3" i="43"/>
  <c r="T7" i="47"/>
  <c r="Y5" i="46"/>
  <c r="V6" i="46"/>
  <c r="U7" i="46" a="1"/>
  <c r="U7" i="46" s="1"/>
  <c r="T7" i="43" a="1"/>
  <c r="T7" i="43" s="1"/>
  <c r="V6" i="43"/>
  <c r="U6" i="43"/>
  <c r="U5" i="43"/>
  <c r="V5" i="43"/>
  <c r="S6" i="46"/>
  <c r="T6" i="46"/>
  <c r="R7" i="46" a="1"/>
  <c r="R7" i="46" s="1"/>
  <c r="V4" i="43"/>
  <c r="F96" i="1"/>
  <c r="E96" i="1"/>
  <c r="F119" i="1"/>
  <c r="F124" i="1"/>
  <c r="E182" i="1"/>
  <c r="F290" i="1"/>
  <c r="E311" i="1"/>
  <c r="F317" i="1"/>
  <c r="E322" i="1"/>
  <c r="F322" i="1"/>
  <c r="F327" i="1"/>
  <c r="F430" i="1"/>
  <c r="E468" i="1"/>
  <c r="E473" i="1"/>
  <c r="F473" i="1"/>
  <c r="E478" i="1"/>
  <c r="F478" i="1"/>
  <c r="E483" i="1"/>
  <c r="F488" i="1"/>
  <c r="E488" i="1"/>
  <c r="F440" i="1"/>
  <c r="E440" i="1"/>
  <c r="F435" i="1"/>
  <c r="E435" i="1"/>
  <c r="E430" i="1"/>
  <c r="F405" i="1"/>
  <c r="E405" i="1"/>
  <c r="E391" i="1"/>
  <c r="F391" i="1"/>
  <c r="E332" i="1"/>
  <c r="E327" i="1"/>
  <c r="E317" i="1"/>
  <c r="F311" i="1"/>
  <c r="E306" i="1"/>
  <c r="E290" i="1"/>
  <c r="F286" i="1"/>
  <c r="E286" i="1"/>
  <c r="F268" i="1"/>
  <c r="E268" i="1"/>
  <c r="F182" i="1"/>
  <c r="F221" i="1"/>
  <c r="E221" i="1"/>
  <c r="F192" i="1"/>
  <c r="E155" i="1"/>
  <c r="E149" i="1"/>
  <c r="E124" i="1"/>
  <c r="E119" i="1"/>
  <c r="F77" i="1"/>
  <c r="F51" i="1"/>
  <c r="E51" i="1"/>
  <c r="W9" i="51" l="1"/>
  <c r="Z9" i="51" s="1"/>
  <c r="V9" i="51"/>
  <c r="X9" i="51"/>
  <c r="Y7" i="51"/>
  <c r="V8" i="51"/>
  <c r="W8" i="51"/>
  <c r="Y8" i="51" s="1"/>
  <c r="U10" i="51" a="1"/>
  <c r="U10" i="51" s="1"/>
  <c r="X8" i="51"/>
  <c r="L9" i="49" a="1"/>
  <c r="L9" i="49" s="1"/>
  <c r="I9" i="49" a="1"/>
  <c r="I9" i="49" s="1"/>
  <c r="J9" i="49" s="1"/>
  <c r="H9" i="49"/>
  <c r="Z5" i="50"/>
  <c r="AA10" i="51"/>
  <c r="T10" i="51"/>
  <c r="S10" i="51"/>
  <c r="R11" i="51" a="1"/>
  <c r="R11" i="51" s="1"/>
  <c r="W6" i="50"/>
  <c r="V6" i="50"/>
  <c r="U7" i="50" a="1"/>
  <c r="U7" i="50" s="1"/>
  <c r="X6" i="50"/>
  <c r="S7" i="50"/>
  <c r="T7" i="50"/>
  <c r="R8" i="50" a="1"/>
  <c r="R8" i="50" s="1"/>
  <c r="AA7" i="50"/>
  <c r="AD25" i="47" a="1"/>
  <c r="AD25" i="47" s="1"/>
  <c r="T8" i="47"/>
  <c r="S9" i="47" a="1"/>
  <c r="S9" i="47" s="1"/>
  <c r="U9" i="47" s="1"/>
  <c r="X8" i="47"/>
  <c r="AA8" i="47" s="1"/>
  <c r="Y8" i="47"/>
  <c r="Z7" i="47"/>
  <c r="V9" i="47" a="1"/>
  <c r="V9" i="47" s="1"/>
  <c r="X7" i="46"/>
  <c r="W8" i="47"/>
  <c r="Z6" i="46"/>
  <c r="Y6" i="46"/>
  <c r="W7" i="46"/>
  <c r="V7" i="46"/>
  <c r="U8" i="46" a="1"/>
  <c r="U8" i="46" s="1"/>
  <c r="T8" i="43" a="1"/>
  <c r="T8" i="43" s="1"/>
  <c r="S7" i="46"/>
  <c r="T7" i="46"/>
  <c r="V7" i="43"/>
  <c r="U7" i="43"/>
  <c r="R8" i="46" a="1"/>
  <c r="R8" i="46" s="1"/>
  <c r="X10" i="51" l="1"/>
  <c r="V10" i="51"/>
  <c r="W10" i="51"/>
  <c r="Z10" i="51" s="1"/>
  <c r="U11" i="51" a="1"/>
  <c r="U11" i="51" s="1"/>
  <c r="Y9" i="51"/>
  <c r="Z8" i="51"/>
  <c r="L10" i="49" a="1"/>
  <c r="L10" i="49" s="1"/>
  <c r="I10" i="49" a="1"/>
  <c r="I10" i="49" s="1"/>
  <c r="J10" i="49" s="1"/>
  <c r="H10" i="49"/>
  <c r="AA11" i="51"/>
  <c r="T11" i="51"/>
  <c r="S11" i="51"/>
  <c r="R12" i="51" a="1"/>
  <c r="R12" i="51" s="1"/>
  <c r="X7" i="50"/>
  <c r="W7" i="50"/>
  <c r="Y7" i="50" s="1"/>
  <c r="V7" i="50"/>
  <c r="U8" i="50" a="1"/>
  <c r="U8" i="50" s="1"/>
  <c r="S8" i="50"/>
  <c r="T8" i="50"/>
  <c r="R9" i="50" a="1"/>
  <c r="R9" i="50" s="1"/>
  <c r="AZ25" i="50" a="1"/>
  <c r="AZ25" i="50" s="1"/>
  <c r="AA8" i="50"/>
  <c r="S10" i="47" a="1"/>
  <c r="S10" i="47" s="1"/>
  <c r="T9" i="47"/>
  <c r="X9" i="47"/>
  <c r="AA9" i="47" s="1"/>
  <c r="Y9" i="47"/>
  <c r="Z8" i="47"/>
  <c r="Z7" i="46"/>
  <c r="V10" i="47" a="1"/>
  <c r="V10" i="47" s="1"/>
  <c r="X8" i="46"/>
  <c r="W9" i="47"/>
  <c r="Y7" i="46"/>
  <c r="V8" i="46"/>
  <c r="W8" i="46"/>
  <c r="Z8" i="46" s="1"/>
  <c r="U9" i="46" a="1"/>
  <c r="U9" i="46" s="1"/>
  <c r="T9" i="43" a="1"/>
  <c r="T9" i="43" s="1"/>
  <c r="T10" i="43" s="1" a="1"/>
  <c r="T10" i="43" s="1"/>
  <c r="V8" i="43"/>
  <c r="Y8" i="43" s="1"/>
  <c r="U8" i="43"/>
  <c r="R9" i="46" a="1"/>
  <c r="R9" i="46" s="1"/>
  <c r="AC25" i="46" a="1"/>
  <c r="AC25" i="46" s="1"/>
  <c r="S8" i="46"/>
  <c r="Y10" i="51" l="1"/>
  <c r="W11" i="51"/>
  <c r="Y11" i="51" s="1"/>
  <c r="V11" i="51"/>
  <c r="X11" i="51"/>
  <c r="U12" i="51" a="1"/>
  <c r="U12" i="51" s="1"/>
  <c r="U13" i="51" s="1" a="1"/>
  <c r="U13" i="51" s="1"/>
  <c r="L11" i="49" a="1"/>
  <c r="L11" i="49" s="1"/>
  <c r="I11" i="49" a="1"/>
  <c r="I11" i="49" s="1"/>
  <c r="J11" i="49" s="1"/>
  <c r="H11" i="49"/>
  <c r="Z11" i="51"/>
  <c r="AA12" i="51"/>
  <c r="T12" i="51"/>
  <c r="S12" i="51"/>
  <c r="R13" i="51" a="1"/>
  <c r="R13" i="51" s="1"/>
  <c r="Z7" i="50"/>
  <c r="V8" i="50"/>
  <c r="W8" i="50"/>
  <c r="Y8" i="50" s="1"/>
  <c r="U9" i="50" a="1"/>
  <c r="U9" i="50" s="1"/>
  <c r="X8" i="50"/>
  <c r="T9" i="50"/>
  <c r="S9" i="50"/>
  <c r="R10" i="50" a="1"/>
  <c r="R10" i="50" s="1"/>
  <c r="AA9" i="50"/>
  <c r="U10" i="47"/>
  <c r="T10" i="47"/>
  <c r="S11" i="47" a="1"/>
  <c r="S11" i="47" s="1"/>
  <c r="X10" i="47"/>
  <c r="Y10" i="47"/>
  <c r="Z9" i="47"/>
  <c r="V11" i="47" a="1"/>
  <c r="V11" i="47" s="1"/>
  <c r="X9" i="46"/>
  <c r="Y8" i="46"/>
  <c r="W10" i="47"/>
  <c r="V9" i="46"/>
  <c r="W9" i="46"/>
  <c r="Z9" i="46" s="1"/>
  <c r="U10" i="46" a="1"/>
  <c r="U10" i="46" s="1"/>
  <c r="S9" i="46"/>
  <c r="R10" i="46" a="1"/>
  <c r="R10" i="46" s="1"/>
  <c r="T11" i="43" a="1"/>
  <c r="T11" i="43" s="1"/>
  <c r="V10" i="43"/>
  <c r="U10" i="43"/>
  <c r="V9" i="43"/>
  <c r="U9" i="43"/>
  <c r="V13" i="51" l="1"/>
  <c r="W13" i="51"/>
  <c r="W12" i="51"/>
  <c r="Z12" i="51" s="1"/>
  <c r="V12" i="51"/>
  <c r="X12" i="51"/>
  <c r="U14" i="51" a="1"/>
  <c r="U14" i="51" s="1"/>
  <c r="U15" i="51" s="1" a="1"/>
  <c r="U15" i="51" s="1"/>
  <c r="L12" i="49" a="1"/>
  <c r="L12" i="49" s="1"/>
  <c r="I12" i="49" a="1"/>
  <c r="I12" i="49" s="1"/>
  <c r="J12" i="49" s="1"/>
  <c r="H12" i="49"/>
  <c r="AA13" i="51"/>
  <c r="T13" i="51"/>
  <c r="Z13" i="51" s="1"/>
  <c r="S13" i="51"/>
  <c r="R14" i="51" a="1"/>
  <c r="R14" i="51" s="1"/>
  <c r="X13" i="51"/>
  <c r="Z8" i="50"/>
  <c r="V9" i="50"/>
  <c r="W9" i="50"/>
  <c r="Z9" i="50" s="1"/>
  <c r="U10" i="50" a="1"/>
  <c r="U10" i="50" s="1"/>
  <c r="X10" i="50" s="1"/>
  <c r="X9" i="50"/>
  <c r="T10" i="50"/>
  <c r="S10" i="50"/>
  <c r="AA10" i="50"/>
  <c r="R11" i="50" a="1"/>
  <c r="R11" i="50" s="1"/>
  <c r="AA10" i="47"/>
  <c r="T11" i="47"/>
  <c r="U11" i="47"/>
  <c r="S12" i="47" a="1"/>
  <c r="S12" i="47" s="1"/>
  <c r="Z10" i="47"/>
  <c r="Y11" i="47"/>
  <c r="X11" i="47"/>
  <c r="V12" i="47" a="1"/>
  <c r="V12" i="47" s="1"/>
  <c r="W11" i="47"/>
  <c r="X10" i="46"/>
  <c r="Y9" i="46"/>
  <c r="U11" i="46" a="1"/>
  <c r="U11" i="46" s="1"/>
  <c r="V10" i="46"/>
  <c r="W10" i="46"/>
  <c r="V11" i="43"/>
  <c r="U11" i="43"/>
  <c r="T10" i="46"/>
  <c r="S10" i="46"/>
  <c r="R11" i="46" a="1"/>
  <c r="R11" i="46" s="1"/>
  <c r="T12" i="43" a="1"/>
  <c r="T12" i="43" s="1"/>
  <c r="D3" i="10" a="1"/>
  <c r="D3" i="10" s="1"/>
  <c r="E3" i="10" s="1" a="1"/>
  <c r="E3" i="10" s="1"/>
  <c r="F3" i="10" s="1"/>
  <c r="V14" i="51" l="1"/>
  <c r="W14" i="51"/>
  <c r="Y12" i="51"/>
  <c r="L13" i="49" a="1"/>
  <c r="L13" i="49" s="1"/>
  <c r="L14" i="49" s="1" a="1"/>
  <c r="L14" i="49" s="1"/>
  <c r="L15" i="49" s="1" a="1"/>
  <c r="L15" i="49" s="1"/>
  <c r="L16" i="49" s="1" a="1"/>
  <c r="L16" i="49" s="1"/>
  <c r="X14" i="51"/>
  <c r="AA14" i="51"/>
  <c r="T14" i="51"/>
  <c r="Y14" i="51" s="1"/>
  <c r="S14" i="51"/>
  <c r="R15" i="51" a="1"/>
  <c r="R15" i="51" s="1"/>
  <c r="Y13" i="51"/>
  <c r="V15" i="51"/>
  <c r="W15" i="51"/>
  <c r="U16" i="51" a="1"/>
  <c r="U16" i="51" s="1"/>
  <c r="Y9" i="50"/>
  <c r="V10" i="50"/>
  <c r="W10" i="50"/>
  <c r="Z10" i="50" s="1"/>
  <c r="U11" i="50" a="1"/>
  <c r="U11" i="50" s="1"/>
  <c r="S11" i="50"/>
  <c r="T11" i="50"/>
  <c r="R12" i="50" a="1"/>
  <c r="R12" i="50" s="1"/>
  <c r="AA11" i="50"/>
  <c r="AA11" i="47"/>
  <c r="T12" i="47"/>
  <c r="U12" i="47"/>
  <c r="S13" i="47" a="1"/>
  <c r="S13" i="47" s="1"/>
  <c r="Y12" i="47"/>
  <c r="Z11" i="47"/>
  <c r="Y10" i="46"/>
  <c r="V13" i="47" a="1"/>
  <c r="V13" i="47" s="1"/>
  <c r="X12" i="47"/>
  <c r="W12" i="47"/>
  <c r="Z10" i="46"/>
  <c r="X11" i="46"/>
  <c r="V11" i="46"/>
  <c r="U12" i="46" a="1"/>
  <c r="U12" i="46" s="1"/>
  <c r="T13" i="43" a="1"/>
  <c r="T13" i="43" s="1"/>
  <c r="V13" i="43" s="1"/>
  <c r="V12" i="43"/>
  <c r="S11" i="46"/>
  <c r="T11" i="46"/>
  <c r="Z11" i="46" s="1"/>
  <c r="R12" i="46" a="1"/>
  <c r="R12" i="46" s="1"/>
  <c r="D4" i="10" a="1"/>
  <c r="D4" i="10" s="1"/>
  <c r="AA15" i="51" l="1"/>
  <c r="T15" i="51"/>
  <c r="Z15" i="51" s="1"/>
  <c r="S15" i="51"/>
  <c r="R16" i="51" a="1"/>
  <c r="R16" i="51" s="1"/>
  <c r="Z14" i="51"/>
  <c r="V16" i="51"/>
  <c r="W16" i="51"/>
  <c r="U17" i="51" a="1"/>
  <c r="U17" i="51" s="1"/>
  <c r="X15" i="51"/>
  <c r="V11" i="50"/>
  <c r="W11" i="50"/>
  <c r="Z11" i="50" s="1"/>
  <c r="U12" i="50" a="1"/>
  <c r="U12" i="50" s="1"/>
  <c r="Y10" i="50"/>
  <c r="X11" i="50"/>
  <c r="S12" i="50"/>
  <c r="T12" i="50"/>
  <c r="R13" i="50" a="1"/>
  <c r="R13" i="50" s="1"/>
  <c r="AA12" i="50"/>
  <c r="AA12" i="47"/>
  <c r="S14" i="47" a="1"/>
  <c r="S14" i="47" s="1"/>
  <c r="T13" i="47"/>
  <c r="U13" i="47"/>
  <c r="E4" i="10" a="1"/>
  <c r="E4" i="10" s="1"/>
  <c r="F4" i="10" s="1"/>
  <c r="Z12" i="47"/>
  <c r="Y13" i="47"/>
  <c r="V14" i="47" a="1"/>
  <c r="V14" i="47" s="1"/>
  <c r="X13" i="47"/>
  <c r="Y11" i="46"/>
  <c r="W13" i="47"/>
  <c r="X12" i="46"/>
  <c r="U13" i="46" a="1"/>
  <c r="U13" i="46" s="1"/>
  <c r="V12" i="46"/>
  <c r="S12" i="46"/>
  <c r="T12" i="46"/>
  <c r="Z12" i="46" s="1"/>
  <c r="R13" i="46" a="1"/>
  <c r="R13" i="46" s="1"/>
  <c r="T14" i="43" a="1"/>
  <c r="T14" i="43" s="1"/>
  <c r="D5" i="10" a="1"/>
  <c r="D5" i="10" s="1"/>
  <c r="E5" i="10" s="1" a="1"/>
  <c r="E5" i="10" s="1"/>
  <c r="Y15" i="51" l="1"/>
  <c r="AA16" i="51"/>
  <c r="T16" i="51"/>
  <c r="Y16" i="51" s="1"/>
  <c r="S16" i="51"/>
  <c r="R17" i="51" a="1"/>
  <c r="R17" i="51" s="1"/>
  <c r="W17" i="51"/>
  <c r="V17" i="51"/>
  <c r="U18" i="51" a="1"/>
  <c r="U18" i="51" s="1"/>
  <c r="X16" i="51"/>
  <c r="V12" i="50"/>
  <c r="W12" i="50"/>
  <c r="Y12" i="50" s="1"/>
  <c r="U13" i="50" a="1"/>
  <c r="U13" i="50" s="1"/>
  <c r="X13" i="50" s="1"/>
  <c r="Y11" i="50"/>
  <c r="X12" i="50"/>
  <c r="T13" i="50"/>
  <c r="S13" i="50"/>
  <c r="R14" i="50" a="1"/>
  <c r="R14" i="50" s="1"/>
  <c r="AA13" i="50"/>
  <c r="AA13" i="47"/>
  <c r="U14" i="47"/>
  <c r="T14" i="47"/>
  <c r="S15" i="47" a="1"/>
  <c r="S15" i="47" s="1"/>
  <c r="Y14" i="47"/>
  <c r="Z13" i="47"/>
  <c r="G16" i="49" a="1"/>
  <c r="G16" i="49" s="1"/>
  <c r="L17" i="49" s="1" a="1"/>
  <c r="L17" i="49" s="1"/>
  <c r="V15" i="47" a="1"/>
  <c r="V15" i="47" s="1"/>
  <c r="X14" i="47"/>
  <c r="W14" i="47"/>
  <c r="U14" i="46" a="1"/>
  <c r="U14" i="46" s="1"/>
  <c r="X13" i="46"/>
  <c r="Y12" i="46"/>
  <c r="W13" i="46"/>
  <c r="Z13" i="46" s="1"/>
  <c r="V13" i="46"/>
  <c r="T15" i="43" a="1"/>
  <c r="T15" i="43" s="1"/>
  <c r="V14" i="43"/>
  <c r="S13" i="46"/>
  <c r="R14" i="46" a="1"/>
  <c r="R14" i="46" s="1"/>
  <c r="F5" i="10"/>
  <c r="D6" i="10" a="1"/>
  <c r="D6" i="10" s="1"/>
  <c r="S17" i="51" l="1"/>
  <c r="AA17" i="51"/>
  <c r="T17" i="51"/>
  <c r="Y17" i="51" s="1"/>
  <c r="R18" i="51" a="1"/>
  <c r="R18" i="51" s="1"/>
  <c r="V18" i="51"/>
  <c r="W18" i="51"/>
  <c r="U19" i="51" a="1"/>
  <c r="U19" i="51" s="1"/>
  <c r="AA14" i="47"/>
  <c r="Z16" i="51"/>
  <c r="X17" i="51"/>
  <c r="Z12" i="50"/>
  <c r="U14" i="50" a="1"/>
  <c r="U14" i="50" s="1"/>
  <c r="V13" i="50"/>
  <c r="W13" i="50"/>
  <c r="Z13" i="50" s="1"/>
  <c r="T14" i="50"/>
  <c r="S14" i="50"/>
  <c r="R15" i="50" a="1"/>
  <c r="R15" i="50" s="1"/>
  <c r="AA14" i="50"/>
  <c r="S16" i="47" a="1"/>
  <c r="S16" i="47" s="1"/>
  <c r="U15" i="47"/>
  <c r="T15" i="47"/>
  <c r="E6" i="10" a="1"/>
  <c r="E6" i="10" s="1"/>
  <c r="F6" i="10" s="1"/>
  <c r="Y15" i="47"/>
  <c r="Z14" i="47"/>
  <c r="G17" i="49" a="1"/>
  <c r="G17" i="49" s="1"/>
  <c r="V16" i="47" a="1"/>
  <c r="V16" i="47" s="1"/>
  <c r="X15" i="47"/>
  <c r="Y13" i="46"/>
  <c r="X14" i="46"/>
  <c r="W15" i="47"/>
  <c r="U15" i="46" a="1"/>
  <c r="U15" i="46" s="1"/>
  <c r="V14" i="46"/>
  <c r="T16" i="43" a="1"/>
  <c r="T16" i="43" s="1"/>
  <c r="V15" i="43"/>
  <c r="S14" i="46"/>
  <c r="T14" i="46"/>
  <c r="Z14" i="46" s="1"/>
  <c r="R15" i="46" a="1"/>
  <c r="R15" i="46" s="1"/>
  <c r="U12" i="43"/>
  <c r="D7" i="10" a="1"/>
  <c r="D7" i="10" s="1"/>
  <c r="E7" i="10" s="1" a="1"/>
  <c r="E7" i="10" s="1"/>
  <c r="F7" i="10" s="1"/>
  <c r="Z17" i="51" l="1"/>
  <c r="AA15" i="47"/>
  <c r="X18" i="51"/>
  <c r="Y13" i="50"/>
  <c r="AA18" i="51"/>
  <c r="T18" i="51"/>
  <c r="Y18" i="51" s="1"/>
  <c r="S18" i="51"/>
  <c r="R19" i="51" a="1"/>
  <c r="R19" i="51" s="1"/>
  <c r="W19" i="51"/>
  <c r="V19" i="51"/>
  <c r="U20" i="51" a="1"/>
  <c r="U20" i="51" s="1"/>
  <c r="W14" i="50"/>
  <c r="Z14" i="50" s="1"/>
  <c r="V14" i="50"/>
  <c r="U15" i="50" a="1"/>
  <c r="U15" i="50" s="1"/>
  <c r="X14" i="50"/>
  <c r="S15" i="50"/>
  <c r="T15" i="50"/>
  <c r="R16" i="50" a="1"/>
  <c r="R16" i="50" s="1"/>
  <c r="AA15" i="50"/>
  <c r="U16" i="47"/>
  <c r="T16" i="47"/>
  <c r="S17" i="47" a="1"/>
  <c r="S17" i="47" s="1"/>
  <c r="Y16" i="47"/>
  <c r="Z15" i="47"/>
  <c r="G18" i="49" a="1"/>
  <c r="G18" i="49" s="1"/>
  <c r="V17" i="47" a="1"/>
  <c r="V17" i="47" s="1"/>
  <c r="X16" i="47"/>
  <c r="W16" i="47"/>
  <c r="U16" i="46" a="1"/>
  <c r="U16" i="46" s="1"/>
  <c r="U17" i="46" s="1" a="1"/>
  <c r="U17" i="46" s="1"/>
  <c r="X15" i="46"/>
  <c r="Y14" i="46"/>
  <c r="V15" i="46"/>
  <c r="W15" i="46"/>
  <c r="T15" i="46"/>
  <c r="S15" i="46"/>
  <c r="R16" i="46" a="1"/>
  <c r="R16" i="46" s="1"/>
  <c r="T17" i="43" a="1"/>
  <c r="T17" i="43" s="1"/>
  <c r="V16" i="43"/>
  <c r="U13" i="43"/>
  <c r="D8" i="10" a="1"/>
  <c r="D8" i="10" s="1"/>
  <c r="E8" i="10" s="1" a="1"/>
  <c r="E8" i="10" s="1"/>
  <c r="F8" i="10" s="1"/>
  <c r="Z18" i="51" l="1"/>
  <c r="AA19" i="51"/>
  <c r="T19" i="51"/>
  <c r="Y19" i="51" s="1"/>
  <c r="S19" i="51"/>
  <c r="R20" i="51" a="1"/>
  <c r="R20" i="51" s="1"/>
  <c r="W20" i="51"/>
  <c r="V20" i="51"/>
  <c r="U21" i="51" a="1"/>
  <c r="U21" i="51" s="1"/>
  <c r="X19" i="51"/>
  <c r="U16" i="50" a="1"/>
  <c r="U16" i="50" s="1"/>
  <c r="X16" i="50" s="1"/>
  <c r="W15" i="50"/>
  <c r="Y15" i="50" s="1"/>
  <c r="V15" i="50"/>
  <c r="Y14" i="50"/>
  <c r="X15" i="50"/>
  <c r="T16" i="50"/>
  <c r="S16" i="50"/>
  <c r="AA16" i="50"/>
  <c r="R17" i="50" a="1"/>
  <c r="R17" i="50" s="1"/>
  <c r="AA16" i="47"/>
  <c r="U17" i="47"/>
  <c r="T17" i="47"/>
  <c r="S18" i="47" a="1"/>
  <c r="S18" i="47" s="1"/>
  <c r="S19" i="47" s="1" a="1"/>
  <c r="S19" i="47" s="1"/>
  <c r="Y17" i="47"/>
  <c r="Y15" i="46"/>
  <c r="Z16" i="47"/>
  <c r="G19" i="49" a="1"/>
  <c r="G19" i="49" s="1"/>
  <c r="V18" i="47" a="1"/>
  <c r="V18" i="47" s="1"/>
  <c r="X17" i="47"/>
  <c r="U18" i="46" a="1"/>
  <c r="U18" i="46" s="1"/>
  <c r="V17" i="46"/>
  <c r="Z15" i="46"/>
  <c r="W17" i="47"/>
  <c r="X16" i="46"/>
  <c r="V16" i="46"/>
  <c r="W16" i="46"/>
  <c r="Z16" i="46" s="1"/>
  <c r="T18" i="43" a="1"/>
  <c r="T18" i="43" s="1"/>
  <c r="V17" i="43"/>
  <c r="S16" i="46"/>
  <c r="R17" i="46" a="1"/>
  <c r="R17" i="46" s="1"/>
  <c r="U14" i="43"/>
  <c r="D9" i="10" a="1"/>
  <c r="D9" i="10" s="1"/>
  <c r="E9" i="10" s="1" a="1"/>
  <c r="E9" i="10" s="1"/>
  <c r="F9" i="10" s="1"/>
  <c r="Z19" i="51" l="1"/>
  <c r="AA17" i="47"/>
  <c r="X20" i="51"/>
  <c r="S20" i="51"/>
  <c r="AA20" i="51"/>
  <c r="T20" i="51"/>
  <c r="Y20" i="51" s="1"/>
  <c r="R21" i="51" a="1"/>
  <c r="R21" i="51" s="1"/>
  <c r="W21" i="51"/>
  <c r="V21" i="51"/>
  <c r="U22" i="51" a="1"/>
  <c r="U22" i="51" s="1"/>
  <c r="U17" i="50" a="1"/>
  <c r="U17" i="50" s="1"/>
  <c r="V16" i="50"/>
  <c r="W16" i="50"/>
  <c r="Z16" i="50" s="1"/>
  <c r="Z15" i="50"/>
  <c r="T17" i="50"/>
  <c r="S17" i="50"/>
  <c r="R18" i="50" a="1"/>
  <c r="R18" i="50" s="1"/>
  <c r="AA17" i="50"/>
  <c r="U19" i="47"/>
  <c r="T19" i="47"/>
  <c r="U18" i="47"/>
  <c r="T18" i="47"/>
  <c r="S20" i="47" a="1"/>
  <c r="S20" i="47" s="1"/>
  <c r="U20" i="47" s="1"/>
  <c r="Y18" i="47"/>
  <c r="Z17" i="47"/>
  <c r="G20" i="49" a="1"/>
  <c r="G20" i="49" s="1"/>
  <c r="V19" i="47" a="1"/>
  <c r="V19" i="47" s="1"/>
  <c r="X18" i="47"/>
  <c r="Y16" i="46"/>
  <c r="U19" i="46" a="1"/>
  <c r="U19" i="46" s="1"/>
  <c r="W18" i="47"/>
  <c r="X17" i="46"/>
  <c r="V18" i="46"/>
  <c r="S17" i="46"/>
  <c r="T17" i="46"/>
  <c r="Z17" i="46" s="1"/>
  <c r="R18" i="46" a="1"/>
  <c r="R18" i="46" s="1"/>
  <c r="T19" i="43" a="1"/>
  <c r="T19" i="43" s="1"/>
  <c r="V18" i="43"/>
  <c r="U15" i="43"/>
  <c r="D10" i="10" a="1"/>
  <c r="D10" i="10" s="1"/>
  <c r="E10" i="10" s="1" a="1"/>
  <c r="E10" i="10" s="1"/>
  <c r="F10" i="10" s="1"/>
  <c r="AA21" i="51" l="1"/>
  <c r="T21" i="51"/>
  <c r="Y21" i="51" s="1"/>
  <c r="S21" i="51"/>
  <c r="R22" i="51" a="1"/>
  <c r="R22" i="51" s="1"/>
  <c r="AA18" i="47"/>
  <c r="W22" i="51"/>
  <c r="V22" i="51"/>
  <c r="U23" i="51" a="1"/>
  <c r="U23" i="51" s="1"/>
  <c r="Z20" i="51"/>
  <c r="X21" i="51"/>
  <c r="U18" i="50" a="1"/>
  <c r="U18" i="50" s="1"/>
  <c r="V17" i="50"/>
  <c r="W17" i="50"/>
  <c r="Z17" i="50" s="1"/>
  <c r="Y16" i="50"/>
  <c r="X17" i="50"/>
  <c r="T18" i="50"/>
  <c r="S18" i="50"/>
  <c r="R19" i="50" a="1"/>
  <c r="R19" i="50" s="1"/>
  <c r="AA18" i="50"/>
  <c r="S21" i="47" a="1"/>
  <c r="S21" i="47" s="1"/>
  <c r="U21" i="47" s="1"/>
  <c r="T20" i="47"/>
  <c r="Y19" i="47"/>
  <c r="Z18" i="47"/>
  <c r="G21" i="49" a="1"/>
  <c r="G21" i="49" s="1"/>
  <c r="V20" i="47" a="1"/>
  <c r="V20" i="47" s="1"/>
  <c r="X19" i="47"/>
  <c r="AA19" i="47" s="1"/>
  <c r="X18" i="46"/>
  <c r="W19" i="46"/>
  <c r="V19" i="46"/>
  <c r="W19" i="47"/>
  <c r="U20" i="46" a="1"/>
  <c r="U20" i="46" s="1"/>
  <c r="Y17" i="46"/>
  <c r="T20" i="43" a="1"/>
  <c r="T20" i="43" s="1"/>
  <c r="T21" i="43" s="1" a="1"/>
  <c r="T21" i="43" s="1"/>
  <c r="V19" i="43"/>
  <c r="T18" i="46"/>
  <c r="Z18" i="46" s="1"/>
  <c r="S18" i="46"/>
  <c r="R19" i="46" a="1"/>
  <c r="R19" i="46" s="1"/>
  <c r="X19" i="46" s="1"/>
  <c r="U16" i="43"/>
  <c r="D11" i="10" a="1"/>
  <c r="D11" i="10" s="1"/>
  <c r="E11" i="10" s="1" a="1"/>
  <c r="E11" i="10" s="1"/>
  <c r="F11" i="10" s="1"/>
  <c r="AA22" i="51" l="1"/>
  <c r="T22" i="51"/>
  <c r="Z22" i="51" s="1"/>
  <c r="S22" i="51"/>
  <c r="R23" i="51" a="1"/>
  <c r="R23" i="51" s="1"/>
  <c r="X23" i="51" s="1"/>
  <c r="Z21" i="51"/>
  <c r="W23" i="51"/>
  <c r="V23" i="51"/>
  <c r="U24" i="51" a="1"/>
  <c r="U24" i="51" s="1"/>
  <c r="X22" i="51"/>
  <c r="U19" i="50" a="1"/>
  <c r="U19" i="50" s="1"/>
  <c r="X19" i="50" s="1"/>
  <c r="V18" i="50"/>
  <c r="W18" i="50"/>
  <c r="Z18" i="50" s="1"/>
  <c r="Y17" i="50"/>
  <c r="X18" i="50"/>
  <c r="S19" i="50"/>
  <c r="T19" i="50"/>
  <c r="R20" i="50" a="1"/>
  <c r="R20" i="50" s="1"/>
  <c r="AA19" i="50"/>
  <c r="S22" i="47" a="1"/>
  <c r="S22" i="47" s="1"/>
  <c r="U22" i="47" s="1"/>
  <c r="T21" i="47"/>
  <c r="Y20" i="47"/>
  <c r="Z19" i="47"/>
  <c r="G22" i="49" a="1"/>
  <c r="G22" i="49" s="1"/>
  <c r="V21" i="47" a="1"/>
  <c r="V21" i="47" s="1"/>
  <c r="X20" i="47"/>
  <c r="AA20" i="47" s="1"/>
  <c r="W20" i="47"/>
  <c r="V20" i="46"/>
  <c r="W20" i="46"/>
  <c r="U21" i="46" a="1"/>
  <c r="U21" i="46" s="1"/>
  <c r="Y18" i="46"/>
  <c r="T22" i="43" a="1"/>
  <c r="T22" i="43" s="1"/>
  <c r="V21" i="43"/>
  <c r="T19" i="46"/>
  <c r="Y19" i="46" s="1"/>
  <c r="S19" i="46"/>
  <c r="R20" i="46" a="1"/>
  <c r="R20" i="46" s="1"/>
  <c r="U17" i="43"/>
  <c r="D12" i="10" a="1"/>
  <c r="D12" i="10" s="1"/>
  <c r="E12" i="10" s="1" a="1"/>
  <c r="E12" i="10" s="1"/>
  <c r="F12" i="10" s="1"/>
  <c r="Y22" i="51" l="1"/>
  <c r="AA23" i="51"/>
  <c r="T23" i="51"/>
  <c r="Y23" i="51" s="1"/>
  <c r="S23" i="51"/>
  <c r="R24" i="51" a="1"/>
  <c r="R24" i="51" s="1"/>
  <c r="W24" i="51"/>
  <c r="V24" i="51"/>
  <c r="U25" i="51" a="1"/>
  <c r="U25" i="51" s="1"/>
  <c r="Y18" i="50"/>
  <c r="U20" i="50" a="1"/>
  <c r="U20" i="50" s="1"/>
  <c r="X20" i="50" s="1"/>
  <c r="V19" i="50"/>
  <c r="W19" i="50"/>
  <c r="Z19" i="50" s="1"/>
  <c r="S20" i="50"/>
  <c r="T20" i="50"/>
  <c r="AA20" i="50"/>
  <c r="R21" i="50" a="1"/>
  <c r="R21" i="50" s="1"/>
  <c r="S23" i="47" a="1"/>
  <c r="S23" i="47" s="1"/>
  <c r="U23" i="47" s="1"/>
  <c r="T22" i="47"/>
  <c r="Y21" i="47"/>
  <c r="Z20" i="47"/>
  <c r="G23" i="49" a="1"/>
  <c r="G23" i="49" s="1"/>
  <c r="V22" i="47" a="1"/>
  <c r="V22" i="47" s="1"/>
  <c r="X21" i="47"/>
  <c r="AA21" i="47" s="1"/>
  <c r="X20" i="46"/>
  <c r="U22" i="46" a="1"/>
  <c r="U22" i="46" s="1"/>
  <c r="W21" i="47"/>
  <c r="Z19" i="46"/>
  <c r="V21" i="46"/>
  <c r="S20" i="46"/>
  <c r="T20" i="46"/>
  <c r="Y20" i="46" s="1"/>
  <c r="R21" i="46" a="1"/>
  <c r="R21" i="46" s="1"/>
  <c r="T23" i="43" a="1"/>
  <c r="T23" i="43" s="1"/>
  <c r="T24" i="43" s="1" a="1"/>
  <c r="T24" i="43" s="1"/>
  <c r="V22" i="43"/>
  <c r="U18" i="43"/>
  <c r="D13" i="10" a="1"/>
  <c r="D13" i="10" s="1"/>
  <c r="E13" i="10" s="1" a="1"/>
  <c r="E13" i="10" s="1"/>
  <c r="F13" i="10" s="1"/>
  <c r="Z23" i="51" l="1"/>
  <c r="X24" i="51"/>
  <c r="W25" i="51"/>
  <c r="V25" i="51"/>
  <c r="U26" i="51" a="1"/>
  <c r="U26" i="51" s="1"/>
  <c r="S24" i="51"/>
  <c r="AA24" i="51"/>
  <c r="T24" i="51"/>
  <c r="Y24" i="51" s="1"/>
  <c r="R25" i="51" a="1"/>
  <c r="R25" i="51" s="1"/>
  <c r="X25" i="51" s="1"/>
  <c r="Y19" i="50"/>
  <c r="U21" i="50" a="1"/>
  <c r="U21" i="50" s="1"/>
  <c r="X21" i="50" s="1"/>
  <c r="V20" i="50"/>
  <c r="W20" i="50"/>
  <c r="Y20" i="50" s="1"/>
  <c r="T21" i="50"/>
  <c r="S21" i="50"/>
  <c r="AA21" i="50"/>
  <c r="R22" i="50" a="1"/>
  <c r="R22" i="50" s="1"/>
  <c r="T23" i="47"/>
  <c r="S24" i="47" a="1"/>
  <c r="S24" i="47" s="1"/>
  <c r="U24" i="47" s="1"/>
  <c r="Y22" i="47"/>
  <c r="Z21" i="47"/>
  <c r="G24" i="49" a="1"/>
  <c r="G24" i="49" s="1"/>
  <c r="V23" i="47" a="1"/>
  <c r="V23" i="47" s="1"/>
  <c r="X22" i="47"/>
  <c r="AA22" i="47" s="1"/>
  <c r="W22" i="46"/>
  <c r="V22" i="46"/>
  <c r="X21" i="46"/>
  <c r="Z20" i="46"/>
  <c r="W22" i="47"/>
  <c r="U23" i="46" a="1"/>
  <c r="U23" i="46" s="1"/>
  <c r="U24" i="46" s="1" a="1"/>
  <c r="U24" i="46" s="1"/>
  <c r="T21" i="46"/>
  <c r="Z21" i="46" s="1"/>
  <c r="S21" i="46"/>
  <c r="R22" i="46" a="1"/>
  <c r="R22" i="46" s="1"/>
  <c r="T25" i="43" a="1"/>
  <c r="T25" i="43" s="1"/>
  <c r="T26" i="43" s="1" a="1"/>
  <c r="T26" i="43" s="1"/>
  <c r="V24" i="43"/>
  <c r="U19" i="43"/>
  <c r="D14" i="10" a="1"/>
  <c r="D14" i="10" s="1"/>
  <c r="E14" i="10" s="1" a="1"/>
  <c r="E14" i="10" s="1"/>
  <c r="F14" i="10" s="1"/>
  <c r="W26" i="51" l="1"/>
  <c r="V26" i="51"/>
  <c r="U27" i="51" a="1"/>
  <c r="U27" i="51" s="1"/>
  <c r="Z24" i="51"/>
  <c r="S25" i="51"/>
  <c r="AA25" i="51"/>
  <c r="T25" i="51"/>
  <c r="Y25" i="51" s="1"/>
  <c r="R26" i="51" a="1"/>
  <c r="R26" i="51" s="1"/>
  <c r="Z20" i="50"/>
  <c r="U22" i="50" a="1"/>
  <c r="U22" i="50" s="1"/>
  <c r="V21" i="50"/>
  <c r="W21" i="50"/>
  <c r="Z21" i="50" s="1"/>
  <c r="R23" i="50" a="1"/>
  <c r="R23" i="50" s="1"/>
  <c r="T22" i="50"/>
  <c r="S22" i="50"/>
  <c r="AA22" i="50"/>
  <c r="T24" i="47"/>
  <c r="S25" i="47" a="1"/>
  <c r="S25" i="47" s="1"/>
  <c r="U25" i="47" s="1"/>
  <c r="Y23" i="47"/>
  <c r="Z22" i="47"/>
  <c r="G25" i="49" a="1"/>
  <c r="G25" i="49" s="1"/>
  <c r="V24" i="47" a="1"/>
  <c r="V24" i="47" s="1"/>
  <c r="X23" i="47"/>
  <c r="AA23" i="47" s="1"/>
  <c r="W24" i="46"/>
  <c r="V24" i="46"/>
  <c r="X22" i="46"/>
  <c r="U25" i="46" a="1"/>
  <c r="U25" i="46" s="1"/>
  <c r="V23" i="46"/>
  <c r="W23" i="46"/>
  <c r="W23" i="47"/>
  <c r="Y21" i="46"/>
  <c r="T27" i="43" a="1"/>
  <c r="T27" i="43" s="1"/>
  <c r="T28" i="43" s="1" a="1"/>
  <c r="T28" i="43" s="1"/>
  <c r="V26" i="43"/>
  <c r="S22" i="46"/>
  <c r="T22" i="46"/>
  <c r="Y22" i="46" s="1"/>
  <c r="R23" i="46" a="1"/>
  <c r="R23" i="46" s="1"/>
  <c r="U20" i="43"/>
  <c r="D15" i="10" a="1"/>
  <c r="D15" i="10" s="1"/>
  <c r="E15" i="10" s="1" a="1"/>
  <c r="E15" i="10" s="1"/>
  <c r="F15" i="10" s="1"/>
  <c r="Z25" i="51" l="1"/>
  <c r="W27" i="51"/>
  <c r="V27" i="51"/>
  <c r="U28" i="51" a="1"/>
  <c r="U28" i="51" s="1"/>
  <c r="AA26" i="51"/>
  <c r="T26" i="51"/>
  <c r="Z26" i="51" s="1"/>
  <c r="S26" i="51"/>
  <c r="R27" i="51" a="1"/>
  <c r="R27" i="51" s="1"/>
  <c r="X27" i="51" s="1"/>
  <c r="X26" i="51"/>
  <c r="U23" i="50" a="1"/>
  <c r="U23" i="50" s="1"/>
  <c r="W22" i="50"/>
  <c r="Y22" i="50" s="1"/>
  <c r="V22" i="50"/>
  <c r="Y21" i="50"/>
  <c r="X22" i="50"/>
  <c r="R24" i="50" a="1"/>
  <c r="R24" i="50" s="1"/>
  <c r="AA23" i="50"/>
  <c r="T23" i="50"/>
  <c r="S23" i="50"/>
  <c r="S26" i="47" a="1"/>
  <c r="S26" i="47" s="1"/>
  <c r="U26" i="47" s="1"/>
  <c r="T25" i="47"/>
  <c r="Y24" i="47"/>
  <c r="Z23" i="47"/>
  <c r="G26" i="49" a="1"/>
  <c r="G26" i="49" s="1"/>
  <c r="V25" i="47" a="1"/>
  <c r="V25" i="47" s="1"/>
  <c r="X24" i="47"/>
  <c r="AA24" i="47" s="1"/>
  <c r="V25" i="46"/>
  <c r="W25" i="46"/>
  <c r="U26" i="46" a="1"/>
  <c r="U26" i="46" s="1"/>
  <c r="X23" i="46"/>
  <c r="W24" i="47"/>
  <c r="Z22" i="46"/>
  <c r="T23" i="46"/>
  <c r="Y23" i="46" s="1"/>
  <c r="S23" i="46"/>
  <c r="R24" i="46" a="1"/>
  <c r="R24" i="46" s="1"/>
  <c r="T29" i="43" a="1"/>
  <c r="T29" i="43" s="1"/>
  <c r="V28" i="43"/>
  <c r="Y28" i="43" s="1"/>
  <c r="U21" i="43"/>
  <c r="D16" i="10" a="1"/>
  <c r="D16" i="10" s="1"/>
  <c r="E16" i="10" s="1" a="1"/>
  <c r="E16" i="10" s="1"/>
  <c r="F16" i="10" s="1"/>
  <c r="V28" i="51" l="1"/>
  <c r="W28" i="51"/>
  <c r="U29" i="51" a="1"/>
  <c r="U29" i="51" s="1"/>
  <c r="Y26" i="51"/>
  <c r="AA27" i="51"/>
  <c r="T27" i="51"/>
  <c r="Z27" i="51" s="1"/>
  <c r="S27" i="51"/>
  <c r="R28" i="51" a="1"/>
  <c r="R28" i="51" s="1"/>
  <c r="Y27" i="51"/>
  <c r="Z22" i="50"/>
  <c r="U24" i="50" a="1"/>
  <c r="U24" i="50" s="1"/>
  <c r="W23" i="50"/>
  <c r="Z23" i="50" s="1"/>
  <c r="V23" i="50"/>
  <c r="X23" i="50"/>
  <c r="AA24" i="50"/>
  <c r="S24" i="50"/>
  <c r="T24" i="50"/>
  <c r="R25" i="50" a="1"/>
  <c r="R25" i="50" s="1"/>
  <c r="T26" i="47"/>
  <c r="S27" i="47" a="1"/>
  <c r="S27" i="47" s="1"/>
  <c r="U27" i="47" s="1"/>
  <c r="Y25" i="47"/>
  <c r="Z24" i="47"/>
  <c r="G27" i="49" a="1"/>
  <c r="G27" i="49" s="1"/>
  <c r="V26" i="47" a="1"/>
  <c r="V26" i="47" s="1"/>
  <c r="X25" i="47"/>
  <c r="AA25" i="47" s="1"/>
  <c r="V26" i="46"/>
  <c r="W26" i="46"/>
  <c r="Z26" i="46" s="1"/>
  <c r="W25" i="47"/>
  <c r="U27" i="46" a="1"/>
  <c r="U27" i="46" s="1"/>
  <c r="V27" i="46" s="1"/>
  <c r="X24" i="46"/>
  <c r="Z23" i="46"/>
  <c r="T24" i="46"/>
  <c r="Z24" i="46" s="1"/>
  <c r="S24" i="46"/>
  <c r="R25" i="46" a="1"/>
  <c r="R25" i="46" s="1"/>
  <c r="T30" i="43" a="1"/>
  <c r="T30" i="43" s="1"/>
  <c r="V29" i="43"/>
  <c r="U22" i="43"/>
  <c r="D17" i="10" a="1"/>
  <c r="D17" i="10" s="1"/>
  <c r="E17" i="10" s="1" a="1"/>
  <c r="E17" i="10" s="1"/>
  <c r="F17" i="10" s="1"/>
  <c r="V29" i="51" l="1"/>
  <c r="W29" i="51"/>
  <c r="U30" i="51" a="1"/>
  <c r="U30" i="51" s="1"/>
  <c r="AA28" i="51"/>
  <c r="T28" i="51"/>
  <c r="Y28" i="51" s="1"/>
  <c r="S28" i="51"/>
  <c r="R29" i="51" a="1"/>
  <c r="R29" i="51" s="1"/>
  <c r="X28" i="51"/>
  <c r="U25" i="50" a="1"/>
  <c r="U25" i="50" s="1"/>
  <c r="V24" i="50"/>
  <c r="W24" i="50"/>
  <c r="Y24" i="50" s="1"/>
  <c r="Y23" i="50"/>
  <c r="X24" i="50"/>
  <c r="T25" i="50"/>
  <c r="S25" i="50"/>
  <c r="R26" i="50" a="1"/>
  <c r="R26" i="50" s="1"/>
  <c r="AA25" i="50"/>
  <c r="T27" i="47"/>
  <c r="S46" i="47" a="1"/>
  <c r="S46" i="47" s="1"/>
  <c r="S47" i="47" s="1" a="1"/>
  <c r="S47" i="47" s="1"/>
  <c r="S48" i="47" s="1" a="1"/>
  <c r="S48" i="47" s="1"/>
  <c r="S49" i="47" s="1" a="1"/>
  <c r="S49" i="47" s="1"/>
  <c r="S50" i="47" s="1" a="1"/>
  <c r="S50" i="47" s="1"/>
  <c r="S51" i="47" s="1" a="1"/>
  <c r="S51" i="47" s="1"/>
  <c r="S52" i="47" s="1" a="1"/>
  <c r="S52" i="47" s="1"/>
  <c r="S53" i="47" s="1" a="1"/>
  <c r="S53" i="47" s="1"/>
  <c r="S54" i="47" s="1" a="1"/>
  <c r="S54" i="47" s="1"/>
  <c r="S55" i="47" s="1" a="1"/>
  <c r="S55" i="47" s="1"/>
  <c r="S56" i="47" s="1" a="1"/>
  <c r="S56" i="47" s="1"/>
  <c r="S57" i="47" s="1" a="1"/>
  <c r="S57" i="47" s="1"/>
  <c r="S58" i="47" s="1" a="1"/>
  <c r="S58" i="47" s="1"/>
  <c r="Y26" i="47"/>
  <c r="Z25" i="47"/>
  <c r="G28" i="49" a="1"/>
  <c r="G28" i="49" s="1"/>
  <c r="X26" i="47"/>
  <c r="AA26" i="47" s="1"/>
  <c r="V27" i="47" a="1"/>
  <c r="V27" i="47" s="1"/>
  <c r="X27" i="47" s="1"/>
  <c r="AA27" i="47" s="1"/>
  <c r="X25" i="46"/>
  <c r="Y24" i="46"/>
  <c r="W26" i="47"/>
  <c r="T31" i="43" a="1"/>
  <c r="T31" i="43" s="1"/>
  <c r="V30" i="43"/>
  <c r="Y30" i="43" s="1"/>
  <c r="S25" i="46"/>
  <c r="T25" i="46"/>
  <c r="Z25" i="46" s="1"/>
  <c r="R26" i="46" a="1"/>
  <c r="R26" i="46" s="1"/>
  <c r="U23" i="43"/>
  <c r="D18" i="10" a="1"/>
  <c r="D18" i="10" s="1"/>
  <c r="E18" i="10" s="1" a="1"/>
  <c r="E18" i="10" s="1"/>
  <c r="F18" i="10" s="1"/>
  <c r="Z28" i="51" l="1"/>
  <c r="W30" i="51"/>
  <c r="V30" i="51"/>
  <c r="U31" i="51" a="1"/>
  <c r="U31" i="51" s="1"/>
  <c r="X29" i="51"/>
  <c r="AA29" i="51"/>
  <c r="T29" i="51"/>
  <c r="Y29" i="51" s="1"/>
  <c r="S29" i="51"/>
  <c r="R30" i="51" a="1"/>
  <c r="R30" i="51" s="1"/>
  <c r="X30" i="51" s="1"/>
  <c r="U26" i="50" a="1"/>
  <c r="U26" i="50" s="1"/>
  <c r="V25" i="50"/>
  <c r="W25" i="50"/>
  <c r="Z25" i="50" s="1"/>
  <c r="X25" i="50"/>
  <c r="Z24" i="50"/>
  <c r="AA26" i="50"/>
  <c r="T26" i="50"/>
  <c r="S26" i="50"/>
  <c r="R27" i="50" a="1"/>
  <c r="R27" i="50" s="1"/>
  <c r="Z26" i="47"/>
  <c r="G29" i="49" a="1"/>
  <c r="G29" i="49" s="1"/>
  <c r="Z27" i="47"/>
  <c r="Y27" i="47"/>
  <c r="W27" i="47"/>
  <c r="Y25" i="46"/>
  <c r="T26" i="46"/>
  <c r="S26" i="46"/>
  <c r="R27" i="46" a="1"/>
  <c r="R27" i="46" s="1"/>
  <c r="X26" i="46"/>
  <c r="T32" i="43" a="1"/>
  <c r="T32" i="43" s="1"/>
  <c r="T33" i="43" s="1" a="1"/>
  <c r="T33" i="43" s="1"/>
  <c r="V31" i="43"/>
  <c r="U25" i="43"/>
  <c r="U24" i="43"/>
  <c r="D19" i="10" a="1"/>
  <c r="D19" i="10" s="1"/>
  <c r="E19" i="10" s="1" a="1"/>
  <c r="E19" i="10" s="1"/>
  <c r="F19" i="10" s="1"/>
  <c r="W31" i="51" l="1"/>
  <c r="V31" i="51"/>
  <c r="U32" i="51" a="1"/>
  <c r="U32" i="51" s="1"/>
  <c r="Z29" i="51"/>
  <c r="AA30" i="51"/>
  <c r="T30" i="51"/>
  <c r="Z30" i="51" s="1"/>
  <c r="S30" i="51"/>
  <c r="R31" i="51" a="1"/>
  <c r="R31" i="51" s="1"/>
  <c r="U27" i="50" a="1"/>
  <c r="U27" i="50" s="1"/>
  <c r="X27" i="50" s="1"/>
  <c r="V26" i="50"/>
  <c r="W26" i="50"/>
  <c r="Y26" i="50" s="1"/>
  <c r="X26" i="50"/>
  <c r="Y25" i="50"/>
  <c r="S27" i="50"/>
  <c r="T27" i="50"/>
  <c r="R28" i="50" a="1"/>
  <c r="R28" i="50" s="1"/>
  <c r="AA27" i="50"/>
  <c r="G30" i="49" a="1"/>
  <c r="G30" i="49" s="1"/>
  <c r="Y26" i="46"/>
  <c r="T34" i="43" a="1"/>
  <c r="T34" i="43" s="1"/>
  <c r="V33" i="43"/>
  <c r="Y33" i="43" s="1"/>
  <c r="T27" i="46"/>
  <c r="S27" i="46"/>
  <c r="X27" i="46"/>
  <c r="D20" i="10" a="1"/>
  <c r="D20" i="10" s="1"/>
  <c r="E20" i="10" s="1" a="1"/>
  <c r="E20" i="10" s="1"/>
  <c r="F20" i="10" s="1"/>
  <c r="Y30" i="51" l="1"/>
  <c r="W32" i="51"/>
  <c r="V32" i="51"/>
  <c r="U33" i="51" a="1"/>
  <c r="U33" i="51" s="1"/>
  <c r="AA31" i="51"/>
  <c r="T31" i="51"/>
  <c r="Y31" i="51" s="1"/>
  <c r="S31" i="51"/>
  <c r="R32" i="51" a="1"/>
  <c r="R32" i="51" s="1"/>
  <c r="X32" i="51" s="1"/>
  <c r="X31" i="51"/>
  <c r="U28" i="50" a="1"/>
  <c r="U28" i="50" s="1"/>
  <c r="X28" i="50" s="1"/>
  <c r="V27" i="50"/>
  <c r="W27" i="50"/>
  <c r="Y27" i="50" s="1"/>
  <c r="Z26" i="50"/>
  <c r="S28" i="50"/>
  <c r="T28" i="50"/>
  <c r="R29" i="50" a="1"/>
  <c r="R29" i="50" s="1"/>
  <c r="AA29" i="50" s="1"/>
  <c r="AA28" i="50"/>
  <c r="G31" i="49" a="1"/>
  <c r="G31" i="49" s="1"/>
  <c r="Y27" i="46"/>
  <c r="T35" i="43" a="1"/>
  <c r="T35" i="43" s="1"/>
  <c r="V34" i="43"/>
  <c r="D21" i="10" a="1"/>
  <c r="D21" i="10" s="1"/>
  <c r="E21" i="10" s="1" a="1"/>
  <c r="E21" i="10" s="1"/>
  <c r="F21" i="10" s="1"/>
  <c r="W33" i="51" l="1"/>
  <c r="V33" i="51"/>
  <c r="U34" i="51" a="1"/>
  <c r="U34" i="51" s="1"/>
  <c r="Z31" i="51"/>
  <c r="AA32" i="51"/>
  <c r="T32" i="51"/>
  <c r="Y32" i="51" s="1"/>
  <c r="S32" i="51"/>
  <c r="R33" i="51" a="1"/>
  <c r="R33" i="51" s="1"/>
  <c r="X33" i="51" s="1"/>
  <c r="Z27" i="50"/>
  <c r="U29" i="50" a="1"/>
  <c r="U29" i="50" s="1"/>
  <c r="V28" i="50"/>
  <c r="W28" i="50"/>
  <c r="Z28" i="50" s="1"/>
  <c r="T29" i="50"/>
  <c r="S29" i="50"/>
  <c r="R30" i="50" a="1"/>
  <c r="R30" i="50" s="1"/>
  <c r="G32" i="49" a="1"/>
  <c r="G32" i="49" s="1"/>
  <c r="Z27" i="46"/>
  <c r="T36" i="43" a="1"/>
  <c r="T36" i="43" s="1"/>
  <c r="V35" i="43"/>
  <c r="Y35" i="43" s="1"/>
  <c r="D22" i="10" a="1"/>
  <c r="D22" i="10" s="1"/>
  <c r="E22" i="10" s="1" a="1"/>
  <c r="E22" i="10" s="1"/>
  <c r="F22" i="10" s="1"/>
  <c r="Z32" i="51" l="1"/>
  <c r="W34" i="51"/>
  <c r="V34" i="51"/>
  <c r="U35" i="51" a="1"/>
  <c r="U35" i="51" s="1"/>
  <c r="S33" i="51"/>
  <c r="AA33" i="51"/>
  <c r="T33" i="51"/>
  <c r="Z33" i="51" s="1"/>
  <c r="R34" i="51" a="1"/>
  <c r="R34" i="51" s="1"/>
  <c r="U30" i="50" a="1"/>
  <c r="U30" i="50" s="1"/>
  <c r="X30" i="50" s="1"/>
  <c r="V29" i="50"/>
  <c r="W29" i="50"/>
  <c r="Y29" i="50" s="1"/>
  <c r="Y28" i="50"/>
  <c r="X29" i="50"/>
  <c r="AA30" i="50"/>
  <c r="R31" i="50" a="1"/>
  <c r="R31" i="50" s="1"/>
  <c r="AA31" i="50" s="1"/>
  <c r="T30" i="50"/>
  <c r="S30" i="50"/>
  <c r="G33" i="49" a="1"/>
  <c r="G33" i="49" s="1"/>
  <c r="T37" i="43" a="1"/>
  <c r="T37" i="43" s="1"/>
  <c r="T38" i="43" s="1" a="1"/>
  <c r="T38" i="43" s="1"/>
  <c r="V38" i="43" s="1"/>
  <c r="Y38" i="43" s="1"/>
  <c r="V36" i="43"/>
  <c r="D23" i="10" a="1"/>
  <c r="D23" i="10" s="1"/>
  <c r="E23" i="10" s="1" a="1"/>
  <c r="E23" i="10" s="1"/>
  <c r="F23" i="10" s="1"/>
  <c r="Y33" i="51" l="1"/>
  <c r="W35" i="51"/>
  <c r="V35" i="51"/>
  <c r="U36" i="51" a="1"/>
  <c r="U36" i="51" s="1"/>
  <c r="AA34" i="51"/>
  <c r="T34" i="51"/>
  <c r="Y34" i="51" s="1"/>
  <c r="S34" i="51"/>
  <c r="R35" i="51" a="1"/>
  <c r="R35" i="51" s="1"/>
  <c r="X34" i="51"/>
  <c r="Z29" i="50"/>
  <c r="U31" i="50" a="1"/>
  <c r="U31" i="50" s="1"/>
  <c r="X31" i="50" s="1"/>
  <c r="W30" i="50"/>
  <c r="Y30" i="50" s="1"/>
  <c r="V30" i="50"/>
  <c r="R32" i="50" a="1"/>
  <c r="R32" i="50" s="1"/>
  <c r="R33" i="50" s="1" a="1"/>
  <c r="R33" i="50" s="1"/>
  <c r="T31" i="50"/>
  <c r="S31" i="50"/>
  <c r="G34" i="49" a="1"/>
  <c r="G34" i="49" s="1"/>
  <c r="D24" i="10" a="1"/>
  <c r="D24" i="10" s="1"/>
  <c r="E24" i="10" s="1" a="1"/>
  <c r="E24" i="10" s="1"/>
  <c r="F24" i="10" s="1"/>
  <c r="Z34" i="51" l="1"/>
  <c r="W36" i="51"/>
  <c r="V36" i="51"/>
  <c r="U37" i="51" a="1"/>
  <c r="U37" i="51" s="1"/>
  <c r="X35" i="51"/>
  <c r="AA35" i="51"/>
  <c r="T35" i="51"/>
  <c r="Y35" i="51" s="1"/>
  <c r="S35" i="51"/>
  <c r="R36" i="51" a="1"/>
  <c r="R36" i="51" s="1"/>
  <c r="Z30" i="50"/>
  <c r="U32" i="50" a="1"/>
  <c r="U32" i="50" s="1"/>
  <c r="W31" i="50"/>
  <c r="Z31" i="50" s="1"/>
  <c r="V31" i="50"/>
  <c r="T33" i="50"/>
  <c r="S33" i="50"/>
  <c r="AA32" i="50"/>
  <c r="T32" i="50"/>
  <c r="S32" i="50"/>
  <c r="AA33" i="50"/>
  <c r="R34" i="50" a="1"/>
  <c r="R34" i="50" s="1"/>
  <c r="G35" i="49" a="1"/>
  <c r="G35" i="49" s="1"/>
  <c r="D25" i="10" a="1"/>
  <c r="D25" i="10" s="1"/>
  <c r="E25" i="10" s="1" a="1"/>
  <c r="E25" i="10" s="1"/>
  <c r="F25" i="10" s="1"/>
  <c r="W37" i="51" l="1"/>
  <c r="V37" i="51"/>
  <c r="U38" i="51" a="1"/>
  <c r="U38" i="51" s="1"/>
  <c r="Z35" i="51"/>
  <c r="AA36" i="51"/>
  <c r="T36" i="51"/>
  <c r="Y36" i="51" s="1"/>
  <c r="S36" i="51"/>
  <c r="R37" i="51" a="1"/>
  <c r="R37" i="51" s="1"/>
  <c r="X37" i="51" s="1"/>
  <c r="X36" i="51"/>
  <c r="U33" i="50" a="1"/>
  <c r="U33" i="50" s="1"/>
  <c r="V32" i="50"/>
  <c r="W32" i="50"/>
  <c r="Z32" i="50" s="1"/>
  <c r="Y31" i="50"/>
  <c r="X32" i="50"/>
  <c r="T34" i="50"/>
  <c r="S34" i="50"/>
  <c r="AA34" i="50"/>
  <c r="R35" i="50" a="1"/>
  <c r="R35" i="50" s="1"/>
  <c r="G36" i="49" a="1"/>
  <c r="G36" i="49" s="1"/>
  <c r="D26" i="10" a="1"/>
  <c r="D26" i="10" s="1"/>
  <c r="E26" i="10" s="1" a="1"/>
  <c r="E26" i="10" s="1"/>
  <c r="F26" i="10" s="1"/>
  <c r="W38" i="51" l="1"/>
  <c r="V38" i="51"/>
  <c r="U39" i="51" a="1"/>
  <c r="U39" i="51" s="1"/>
  <c r="Z36" i="51"/>
  <c r="AA37" i="51"/>
  <c r="T37" i="51"/>
  <c r="Z37" i="51" s="1"/>
  <c r="S37" i="51"/>
  <c r="R38" i="51" a="1"/>
  <c r="R38" i="51" s="1"/>
  <c r="Y32" i="50"/>
  <c r="U34" i="50" a="1"/>
  <c r="U34" i="50" s="1"/>
  <c r="V33" i="50"/>
  <c r="W33" i="50"/>
  <c r="Z33" i="50" s="1"/>
  <c r="X33" i="50"/>
  <c r="S35" i="50"/>
  <c r="T35" i="50"/>
  <c r="AA35" i="50"/>
  <c r="R36" i="50" a="1"/>
  <c r="R36" i="50" s="1"/>
  <c r="G37" i="49" a="1"/>
  <c r="G37" i="49" s="1"/>
  <c r="D27" i="10" a="1"/>
  <c r="D27" i="10" s="1"/>
  <c r="E27" i="10" s="1" a="1"/>
  <c r="E27" i="10" s="1"/>
  <c r="F27" i="10" s="1"/>
  <c r="Y37" i="51" l="1"/>
  <c r="W39" i="51"/>
  <c r="V39" i="51"/>
  <c r="U40" i="51" a="1"/>
  <c r="U40" i="51" s="1"/>
  <c r="S38" i="51"/>
  <c r="AA38" i="51"/>
  <c r="T38" i="51"/>
  <c r="Y38" i="51" s="1"/>
  <c r="R39" i="51" a="1"/>
  <c r="R39" i="51" s="1"/>
  <c r="X39" i="51" s="1"/>
  <c r="X38" i="51"/>
  <c r="U35" i="50" a="1"/>
  <c r="U35" i="50" s="1"/>
  <c r="V34" i="50"/>
  <c r="W34" i="50"/>
  <c r="Z34" i="50" s="1"/>
  <c r="X34" i="50"/>
  <c r="Y33" i="50"/>
  <c r="S36" i="50"/>
  <c r="T36" i="50"/>
  <c r="AA36" i="50"/>
  <c r="R37" i="50" a="1"/>
  <c r="R37" i="50" s="1"/>
  <c r="G38" i="49" a="1"/>
  <c r="G38" i="49" s="1"/>
  <c r="D28" i="10" a="1"/>
  <c r="D28" i="10" s="1"/>
  <c r="E28" i="10" s="1" a="1"/>
  <c r="E28" i="10" s="1"/>
  <c r="F28" i="10" s="1"/>
  <c r="W40" i="51" l="1"/>
  <c r="V40" i="51"/>
  <c r="U41" i="51" a="1"/>
  <c r="U41" i="51" s="1"/>
  <c r="Z38" i="51"/>
  <c r="AA39" i="51"/>
  <c r="T39" i="51"/>
  <c r="Y39" i="51" s="1"/>
  <c r="S39" i="51"/>
  <c r="R40" i="51" a="1"/>
  <c r="R40" i="51" s="1"/>
  <c r="U36" i="50" a="1"/>
  <c r="U36" i="50" s="1"/>
  <c r="V35" i="50"/>
  <c r="W35" i="50"/>
  <c r="Z35" i="50" s="1"/>
  <c r="X35" i="50"/>
  <c r="Y34" i="50"/>
  <c r="T37" i="50"/>
  <c r="S37" i="50"/>
  <c r="AA37" i="50"/>
  <c r="R38" i="50" a="1"/>
  <c r="R38" i="50" s="1"/>
  <c r="G39" i="49" a="1"/>
  <c r="G39" i="49" s="1"/>
  <c r="D29" i="10" a="1"/>
  <c r="D29" i="10" s="1"/>
  <c r="E29" i="10" s="1" a="1"/>
  <c r="E29" i="10" s="1"/>
  <c r="F29" i="10" s="1"/>
  <c r="Z39" i="51" l="1"/>
  <c r="W41" i="51"/>
  <c r="V41" i="51"/>
  <c r="U42" i="51" a="1"/>
  <c r="U42" i="51" s="1"/>
  <c r="AA40" i="51"/>
  <c r="T40" i="51"/>
  <c r="Z40" i="51" s="1"/>
  <c r="S40" i="51"/>
  <c r="R41" i="51" a="1"/>
  <c r="R41" i="51" s="1"/>
  <c r="X41" i="51" s="1"/>
  <c r="X40" i="51"/>
  <c r="U37" i="50" a="1"/>
  <c r="U37" i="50" s="1"/>
  <c r="V36" i="50"/>
  <c r="W36" i="50"/>
  <c r="Z36" i="50" s="1"/>
  <c r="X36" i="50"/>
  <c r="Y35" i="50"/>
  <c r="T38" i="50"/>
  <c r="S38" i="50"/>
  <c r="AA38" i="50"/>
  <c r="R39" i="50" a="1"/>
  <c r="R39" i="50" s="1"/>
  <c r="G40" i="49" a="1"/>
  <c r="G40" i="49" s="1"/>
  <c r="D30" i="10" a="1"/>
  <c r="D30" i="10" s="1"/>
  <c r="E30" i="10" s="1" a="1"/>
  <c r="E30" i="10" s="1"/>
  <c r="F30" i="10" s="1"/>
  <c r="W42" i="51" l="1"/>
  <c r="V42" i="51"/>
  <c r="U43" i="51" a="1"/>
  <c r="U43" i="51" s="1"/>
  <c r="Y40" i="51"/>
  <c r="AA41" i="51"/>
  <c r="T41" i="51"/>
  <c r="Y41" i="51" s="1"/>
  <c r="S41" i="51"/>
  <c r="R42" i="51" a="1"/>
  <c r="R42" i="51" s="1"/>
  <c r="Y36" i="50"/>
  <c r="U38" i="50" a="1"/>
  <c r="U38" i="50" s="1"/>
  <c r="X37" i="50"/>
  <c r="V37" i="50"/>
  <c r="W37" i="50"/>
  <c r="Z37" i="50" s="1"/>
  <c r="S39" i="50"/>
  <c r="T39" i="50"/>
  <c r="AA39" i="50"/>
  <c r="R40" i="50" a="1"/>
  <c r="R40" i="50" s="1"/>
  <c r="G41" i="49" a="1"/>
  <c r="G41" i="49" s="1"/>
  <c r="D31" i="10" a="1"/>
  <c r="D31" i="10" s="1"/>
  <c r="E31" i="10" s="1" a="1"/>
  <c r="E31" i="10" s="1"/>
  <c r="F31" i="10" s="1"/>
  <c r="S42" i="51" l="1"/>
  <c r="AA42" i="51"/>
  <c r="T42" i="51"/>
  <c r="Y42" i="51" s="1"/>
  <c r="R43" i="51" a="1"/>
  <c r="R43" i="51" s="1"/>
  <c r="Z41" i="51"/>
  <c r="W43" i="51"/>
  <c r="V43" i="51"/>
  <c r="U44" i="51" a="1"/>
  <c r="U44" i="51" s="1"/>
  <c r="Z42" i="51"/>
  <c r="X42" i="51"/>
  <c r="Y37" i="50"/>
  <c r="U39" i="50" a="1"/>
  <c r="U39" i="50" s="1"/>
  <c r="W38" i="50"/>
  <c r="Z38" i="50" s="1"/>
  <c r="X38" i="50"/>
  <c r="V38" i="50"/>
  <c r="S40" i="50"/>
  <c r="T40" i="50"/>
  <c r="AA40" i="50"/>
  <c r="R41" i="50" a="1"/>
  <c r="R41" i="50" s="1"/>
  <c r="G42" i="49" a="1"/>
  <c r="G42" i="49" s="1"/>
  <c r="R46" i="46" a="1"/>
  <c r="R46" i="46" s="1"/>
  <c r="R47" i="46" s="1" a="1"/>
  <c r="R47" i="46" s="1"/>
  <c r="R48" i="46" s="1" a="1"/>
  <c r="R48" i="46" s="1"/>
  <c r="R49" i="46" s="1" a="1"/>
  <c r="R49" i="46" s="1"/>
  <c r="R50" i="46" s="1" a="1"/>
  <c r="R50" i="46" s="1"/>
  <c r="R51" i="46" s="1" a="1"/>
  <c r="R51" i="46" s="1"/>
  <c r="R52" i="46" s="1" a="1"/>
  <c r="R52" i="46" s="1"/>
  <c r="R53" i="46" s="1" a="1"/>
  <c r="R53" i="46" s="1"/>
  <c r="R54" i="46" s="1" a="1"/>
  <c r="R54" i="46" s="1"/>
  <c r="R55" i="46" s="1" a="1"/>
  <c r="R55" i="46" s="1"/>
  <c r="R56" i="46" s="1" a="1"/>
  <c r="R56" i="46" s="1"/>
  <c r="R57" i="46" s="1" a="1"/>
  <c r="R57" i="46" s="1"/>
  <c r="R58" i="46" s="1" a="1"/>
  <c r="R58" i="46" s="1"/>
  <c r="D32" i="10" a="1"/>
  <c r="D32" i="10" s="1"/>
  <c r="E32" i="10" s="1" a="1"/>
  <c r="E32" i="10" s="1"/>
  <c r="F32" i="10" s="1"/>
  <c r="X43" i="51" l="1"/>
  <c r="AA43" i="51"/>
  <c r="T43" i="51"/>
  <c r="Y43" i="51" s="1"/>
  <c r="S43" i="51"/>
  <c r="R44" i="51" a="1"/>
  <c r="R44" i="51" s="1"/>
  <c r="V44" i="51"/>
  <c r="W44" i="51"/>
  <c r="U45" i="51" a="1"/>
  <c r="U45" i="51" s="1"/>
  <c r="U40" i="50" a="1"/>
  <c r="U40" i="50" s="1"/>
  <c r="W39" i="50"/>
  <c r="Z39" i="50" s="1"/>
  <c r="X39" i="50"/>
  <c r="V39" i="50"/>
  <c r="Y38" i="50"/>
  <c r="T41" i="50"/>
  <c r="S41" i="50"/>
  <c r="AA41" i="50"/>
  <c r="R42" i="50" a="1"/>
  <c r="R42" i="50" s="1"/>
  <c r="G43" i="49" a="1"/>
  <c r="G43" i="49" s="1"/>
  <c r="D33" i="10" a="1"/>
  <c r="D33" i="10" s="1"/>
  <c r="E33" i="10" s="1" a="1"/>
  <c r="E33" i="10" s="1"/>
  <c r="F33" i="10" s="1"/>
  <c r="AA44" i="51" l="1"/>
  <c r="T44" i="51"/>
  <c r="Y44" i="51" s="1"/>
  <c r="S44" i="51"/>
  <c r="R45" i="51" a="1"/>
  <c r="R45" i="51" s="1"/>
  <c r="W45" i="51"/>
  <c r="V45" i="51"/>
  <c r="U46" i="51" a="1"/>
  <c r="U46" i="51" s="1"/>
  <c r="X44" i="51"/>
  <c r="Z43" i="51"/>
  <c r="U41" i="50" a="1"/>
  <c r="U41" i="50" s="1"/>
  <c r="V40" i="50"/>
  <c r="W40" i="50"/>
  <c r="Z40" i="50" s="1"/>
  <c r="X40" i="50"/>
  <c r="Y39" i="50"/>
  <c r="T42" i="50"/>
  <c r="S42" i="50"/>
  <c r="AA42" i="50"/>
  <c r="R43" i="50" a="1"/>
  <c r="R43" i="50" s="1"/>
  <c r="G44" i="49" a="1"/>
  <c r="G44" i="49" s="1"/>
  <c r="D34" i="10" a="1"/>
  <c r="D34" i="10" s="1"/>
  <c r="E34" i="10" s="1" a="1"/>
  <c r="E34" i="10" s="1"/>
  <c r="F34" i="10" s="1"/>
  <c r="W46" i="51" l="1"/>
  <c r="V46" i="51"/>
  <c r="U47" i="51" a="1"/>
  <c r="U47" i="51" s="1"/>
  <c r="X45" i="51"/>
  <c r="Z44" i="51"/>
  <c r="AA45" i="51"/>
  <c r="T45" i="51"/>
  <c r="Y45" i="51" s="1"/>
  <c r="S45" i="51"/>
  <c r="R46" i="51" a="1"/>
  <c r="R46" i="51" s="1"/>
  <c r="X46" i="51" s="1"/>
  <c r="U42" i="50" a="1"/>
  <c r="U42" i="50" s="1"/>
  <c r="V41" i="50"/>
  <c r="W41" i="50"/>
  <c r="Z41" i="50" s="1"/>
  <c r="X41" i="50"/>
  <c r="Y40" i="50"/>
  <c r="S43" i="50"/>
  <c r="T43" i="50"/>
  <c r="AA43" i="50"/>
  <c r="R44" i="50" a="1"/>
  <c r="R44" i="50" s="1"/>
  <c r="G45" i="49" a="1"/>
  <c r="G45" i="49" s="1"/>
  <c r="D35" i="10" a="1"/>
  <c r="D35" i="10" s="1"/>
  <c r="E35" i="10" s="1" a="1"/>
  <c r="E35" i="10" s="1"/>
  <c r="F35" i="10" s="1"/>
  <c r="Z45" i="51" l="1"/>
  <c r="W47" i="51"/>
  <c r="V47" i="51"/>
  <c r="U48" i="51" a="1"/>
  <c r="U48" i="51" s="1"/>
  <c r="S46" i="51"/>
  <c r="AA46" i="51"/>
  <c r="T46" i="51"/>
  <c r="Z46" i="51" s="1"/>
  <c r="R47" i="51" a="1"/>
  <c r="R47" i="51" s="1"/>
  <c r="U43" i="50" a="1"/>
  <c r="U43" i="50" s="1"/>
  <c r="X42" i="50"/>
  <c r="V42" i="50"/>
  <c r="W42" i="50"/>
  <c r="Z42" i="50" s="1"/>
  <c r="Y41" i="50"/>
  <c r="S44" i="50"/>
  <c r="T44" i="50"/>
  <c r="AA44" i="50"/>
  <c r="R45" i="50" a="1"/>
  <c r="R45" i="50" s="1"/>
  <c r="G46" i="49" a="1"/>
  <c r="G46" i="49" s="1"/>
  <c r="D36" i="10" a="1"/>
  <c r="D36" i="10" s="1"/>
  <c r="E36" i="10" s="1" a="1"/>
  <c r="E36" i="10" s="1"/>
  <c r="F36" i="10" s="1"/>
  <c r="Y46" i="51" l="1"/>
  <c r="W48" i="51"/>
  <c r="V48" i="51"/>
  <c r="U49" i="51" a="1"/>
  <c r="U49" i="51" s="1"/>
  <c r="T47" i="51"/>
  <c r="Y47" i="51" s="1"/>
  <c r="AA47" i="51"/>
  <c r="S47" i="51"/>
  <c r="R48" i="51" a="1"/>
  <c r="R48" i="51" s="1"/>
  <c r="X47" i="51"/>
  <c r="Y42" i="50"/>
  <c r="U44" i="50" a="1"/>
  <c r="U44" i="50" s="1"/>
  <c r="X43" i="50"/>
  <c r="V43" i="50"/>
  <c r="W43" i="50"/>
  <c r="Z43" i="50" s="1"/>
  <c r="T45" i="50"/>
  <c r="S45" i="50"/>
  <c r="AA45" i="50"/>
  <c r="R46" i="50" a="1"/>
  <c r="R46" i="50" s="1"/>
  <c r="G47" i="49" a="1"/>
  <c r="G47" i="49" s="1"/>
  <c r="D37" i="10" a="1"/>
  <c r="D37" i="10" s="1"/>
  <c r="E37" i="10" s="1" a="1"/>
  <c r="E37" i="10" s="1"/>
  <c r="F37" i="10" s="1"/>
  <c r="Z47" i="51" l="1"/>
  <c r="V49" i="51"/>
  <c r="W49" i="51"/>
  <c r="U50" i="51" a="1"/>
  <c r="U50" i="51" s="1"/>
  <c r="X48" i="51"/>
  <c r="T48" i="51"/>
  <c r="Z48" i="51" s="1"/>
  <c r="AA48" i="51"/>
  <c r="S48" i="51"/>
  <c r="R49" i="51" a="1"/>
  <c r="R49" i="51" s="1"/>
  <c r="Y43" i="50"/>
  <c r="U45" i="50" a="1"/>
  <c r="U45" i="50" s="1"/>
  <c r="X44" i="50"/>
  <c r="V44" i="50"/>
  <c r="W44" i="50"/>
  <c r="Z44" i="50" s="1"/>
  <c r="T46" i="50"/>
  <c r="S46" i="50"/>
  <c r="AA46" i="50"/>
  <c r="R47" i="50" a="1"/>
  <c r="R47" i="50" s="1"/>
  <c r="G48" i="49" a="1"/>
  <c r="G48" i="49" s="1"/>
  <c r="D38" i="10" a="1"/>
  <c r="D38" i="10" s="1"/>
  <c r="E38" i="10" s="1" a="1"/>
  <c r="E38" i="10" s="1"/>
  <c r="F38" i="10" s="1"/>
  <c r="Y48" i="51" l="1"/>
  <c r="W50" i="51"/>
  <c r="V50" i="51"/>
  <c r="U51" i="51" a="1"/>
  <c r="U51" i="51" s="1"/>
  <c r="T49" i="51"/>
  <c r="Z49" i="51" s="1"/>
  <c r="AA49" i="51"/>
  <c r="S49" i="51"/>
  <c r="R50" i="51" a="1"/>
  <c r="R50" i="51" s="1"/>
  <c r="X49" i="51"/>
  <c r="Y44" i="50"/>
  <c r="U46" i="50" a="1"/>
  <c r="U46" i="50" s="1"/>
  <c r="X45" i="50"/>
  <c r="V45" i="50"/>
  <c r="W45" i="50"/>
  <c r="Z45" i="50" s="1"/>
  <c r="T47" i="50"/>
  <c r="S47" i="50"/>
  <c r="AA47" i="50"/>
  <c r="R48" i="50" a="1"/>
  <c r="R48" i="50" s="1"/>
  <c r="G49" i="49" a="1"/>
  <c r="G49" i="49" s="1"/>
  <c r="D39" i="10" a="1"/>
  <c r="D39" i="10" s="1"/>
  <c r="E39" i="10" s="1" a="1"/>
  <c r="E39" i="10" s="1"/>
  <c r="F39" i="10" s="1"/>
  <c r="Y49" i="51" l="1"/>
  <c r="W51" i="51"/>
  <c r="V51" i="51"/>
  <c r="U52" i="51" a="1"/>
  <c r="U52" i="51" s="1"/>
  <c r="AA50" i="51"/>
  <c r="S50" i="51"/>
  <c r="T50" i="51"/>
  <c r="Y50" i="51" s="1"/>
  <c r="R51" i="51" a="1"/>
  <c r="R51" i="51" s="1"/>
  <c r="X50" i="51"/>
  <c r="U47" i="50" a="1"/>
  <c r="U47" i="50" s="1"/>
  <c r="W46" i="50"/>
  <c r="Z46" i="50" s="1"/>
  <c r="X46" i="50"/>
  <c r="V46" i="50"/>
  <c r="Y45" i="50"/>
  <c r="T48" i="50"/>
  <c r="S48" i="50"/>
  <c r="AA48" i="50"/>
  <c r="R49" i="50" a="1"/>
  <c r="R49" i="50" s="1"/>
  <c r="G50" i="49" a="1"/>
  <c r="G50" i="49" s="1"/>
  <c r="D40" i="10" a="1"/>
  <c r="D40" i="10" s="1"/>
  <c r="E40" i="10" s="1" a="1"/>
  <c r="E40" i="10" s="1"/>
  <c r="F40" i="10" s="1"/>
  <c r="Z50" i="51" l="1"/>
  <c r="W52" i="51"/>
  <c r="V52" i="51"/>
  <c r="U53" i="51" a="1"/>
  <c r="U53" i="51" s="1"/>
  <c r="T51" i="51"/>
  <c r="Y51" i="51" s="1"/>
  <c r="AA51" i="51"/>
  <c r="S51" i="51"/>
  <c r="R52" i="51" a="1"/>
  <c r="R52" i="51" s="1"/>
  <c r="X51" i="51"/>
  <c r="U48" i="50" a="1"/>
  <c r="U48" i="50" s="1"/>
  <c r="W47" i="50"/>
  <c r="Z47" i="50" s="1"/>
  <c r="X47" i="50"/>
  <c r="V47" i="50"/>
  <c r="Y46" i="50"/>
  <c r="T49" i="50"/>
  <c r="S49" i="50"/>
  <c r="AA49" i="50"/>
  <c r="R50" i="50" a="1"/>
  <c r="R50" i="50" s="1"/>
  <c r="G51" i="49" a="1"/>
  <c r="G51" i="49" s="1"/>
  <c r="D41" i="10" a="1"/>
  <c r="D41" i="10" s="1"/>
  <c r="E41" i="10" s="1" a="1"/>
  <c r="E41" i="10" s="1"/>
  <c r="F41" i="10" s="1"/>
  <c r="Z51" i="51" l="1"/>
  <c r="V53" i="51"/>
  <c r="W53" i="51"/>
  <c r="U54" i="51" a="1"/>
  <c r="U54" i="51" s="1"/>
  <c r="T52" i="51"/>
  <c r="Y52" i="51" s="1"/>
  <c r="AA52" i="51"/>
  <c r="S52" i="51"/>
  <c r="R53" i="51" a="1"/>
  <c r="R53" i="51" s="1"/>
  <c r="X52" i="51"/>
  <c r="Y47" i="50"/>
  <c r="U49" i="50" a="1"/>
  <c r="U49" i="50" s="1"/>
  <c r="V48" i="50"/>
  <c r="W48" i="50"/>
  <c r="Z48" i="50" s="1"/>
  <c r="X48" i="50"/>
  <c r="T50" i="50"/>
  <c r="S50" i="50"/>
  <c r="AA50" i="50"/>
  <c r="R51" i="50" a="1"/>
  <c r="R51" i="50" s="1"/>
  <c r="G52" i="49" a="1"/>
  <c r="G52" i="49" s="1"/>
  <c r="D42" i="10" a="1"/>
  <c r="D42" i="10" s="1"/>
  <c r="E42" i="10" s="1" a="1"/>
  <c r="E42" i="10" s="1"/>
  <c r="F42" i="10" s="1"/>
  <c r="W54" i="51" l="1"/>
  <c r="V54" i="51"/>
  <c r="U55" i="51" a="1"/>
  <c r="U55" i="51" s="1"/>
  <c r="Z52" i="51"/>
  <c r="X53" i="51"/>
  <c r="S53" i="51"/>
  <c r="T53" i="51"/>
  <c r="Y53" i="51" s="1"/>
  <c r="AA53" i="51"/>
  <c r="R54" i="51" a="1"/>
  <c r="R54" i="51" s="1"/>
  <c r="Y48" i="50"/>
  <c r="U50" i="50" a="1"/>
  <c r="U50" i="50" s="1"/>
  <c r="V49" i="50"/>
  <c r="W49" i="50"/>
  <c r="Z49" i="50" s="1"/>
  <c r="X49" i="50"/>
  <c r="S51" i="50"/>
  <c r="T51" i="50"/>
  <c r="AA51" i="50"/>
  <c r="R52" i="50" a="1"/>
  <c r="R52" i="50" s="1"/>
  <c r="G53" i="49" a="1"/>
  <c r="G53" i="49" s="1"/>
  <c r="D43" i="10" a="1"/>
  <c r="D43" i="10" s="1"/>
  <c r="E43" i="10" s="1" a="1"/>
  <c r="E43" i="10" s="1"/>
  <c r="F43" i="10" s="1"/>
  <c r="Z53" i="51" l="1"/>
  <c r="W55" i="51"/>
  <c r="V55" i="51"/>
  <c r="U56" i="51" a="1"/>
  <c r="U56" i="51" s="1"/>
  <c r="AA54" i="51"/>
  <c r="T54" i="51"/>
  <c r="Y54" i="51" s="1"/>
  <c r="S54" i="51"/>
  <c r="R55" i="51" a="1"/>
  <c r="R55" i="51" s="1"/>
  <c r="X54" i="51"/>
  <c r="Y49" i="50"/>
  <c r="U51" i="50" a="1"/>
  <c r="U51" i="50" s="1"/>
  <c r="X50" i="50"/>
  <c r="V50" i="50"/>
  <c r="W50" i="50"/>
  <c r="S52" i="50"/>
  <c r="T52" i="50"/>
  <c r="AA52" i="50"/>
  <c r="R53" i="50" a="1"/>
  <c r="R53" i="50" s="1"/>
  <c r="G54" i="49" a="1"/>
  <c r="G54" i="49" s="1"/>
  <c r="D44" i="10" a="1"/>
  <c r="D44" i="10" s="1"/>
  <c r="E44" i="10" s="1" a="1"/>
  <c r="E44" i="10" s="1"/>
  <c r="F44" i="10" s="1"/>
  <c r="V56" i="51" l="1"/>
  <c r="W56" i="51"/>
  <c r="U57" i="51" a="1"/>
  <c r="U57" i="51" s="1"/>
  <c r="Z54" i="51"/>
  <c r="T55" i="51"/>
  <c r="Y55" i="51" s="1"/>
  <c r="AA55" i="51"/>
  <c r="S55" i="51"/>
  <c r="R56" i="51" a="1"/>
  <c r="R56" i="51" s="1"/>
  <c r="X55" i="51"/>
  <c r="Y50" i="50"/>
  <c r="Z50" i="50"/>
  <c r="U52" i="50" a="1"/>
  <c r="U52" i="50" s="1"/>
  <c r="X51" i="50"/>
  <c r="V51" i="50"/>
  <c r="W51" i="50"/>
  <c r="Z51" i="50" s="1"/>
  <c r="T53" i="50"/>
  <c r="S53" i="50"/>
  <c r="AA53" i="50"/>
  <c r="R54" i="50" a="1"/>
  <c r="R54" i="50" s="1"/>
  <c r="D45" i="10" a="1"/>
  <c r="D45" i="10" s="1"/>
  <c r="E45" i="10" s="1" a="1"/>
  <c r="E45" i="10" s="1"/>
  <c r="F45" i="10" s="1"/>
  <c r="Z55" i="51" l="1"/>
  <c r="V57" i="51"/>
  <c r="W57" i="51"/>
  <c r="U58" i="51" a="1"/>
  <c r="U58" i="51" s="1"/>
  <c r="T56" i="51"/>
  <c r="Y56" i="51" s="1"/>
  <c r="S56" i="51"/>
  <c r="AA56" i="51"/>
  <c r="R57" i="51" a="1"/>
  <c r="R57" i="51" s="1"/>
  <c r="X57" i="51" s="1"/>
  <c r="X56" i="51"/>
  <c r="Y51" i="50"/>
  <c r="U53" i="50" a="1"/>
  <c r="U53" i="50" s="1"/>
  <c r="X52" i="50"/>
  <c r="V52" i="50"/>
  <c r="W52" i="50"/>
  <c r="Z52" i="50" s="1"/>
  <c r="T54" i="50"/>
  <c r="S54" i="50"/>
  <c r="AA54" i="50"/>
  <c r="R55" i="50" a="1"/>
  <c r="R55" i="50" s="1"/>
  <c r="D46" i="10" a="1"/>
  <c r="D46" i="10" s="1"/>
  <c r="E46" i="10" s="1" a="1"/>
  <c r="E46" i="10" s="1"/>
  <c r="F46" i="10" s="1"/>
  <c r="Z56" i="51" l="1"/>
  <c r="W58" i="51"/>
  <c r="V58" i="51"/>
  <c r="U59" i="51" a="1"/>
  <c r="U59" i="51" s="1"/>
  <c r="T57" i="51"/>
  <c r="Z57" i="51" s="1"/>
  <c r="S57" i="51"/>
  <c r="AA57" i="51"/>
  <c r="R58" i="51" a="1"/>
  <c r="R58" i="51" s="1"/>
  <c r="Y52" i="50"/>
  <c r="U54" i="50" a="1"/>
  <c r="U54" i="50" s="1"/>
  <c r="X53" i="50"/>
  <c r="V53" i="50"/>
  <c r="W53" i="50"/>
  <c r="Z53" i="50" s="1"/>
  <c r="T55" i="50"/>
  <c r="S55" i="50"/>
  <c r="AA55" i="50"/>
  <c r="R56" i="50" a="1"/>
  <c r="R56" i="50" s="1"/>
  <c r="D47" i="10" a="1"/>
  <c r="D47" i="10" s="1"/>
  <c r="E47" i="10" s="1" a="1"/>
  <c r="E47" i="10" s="1"/>
  <c r="F47" i="10" s="1"/>
  <c r="Y57" i="51" l="1"/>
  <c r="V59" i="51"/>
  <c r="W59" i="51"/>
  <c r="U60" i="51" a="1"/>
  <c r="U60" i="51" s="1"/>
  <c r="S58" i="51"/>
  <c r="AA58" i="51"/>
  <c r="T58" i="51"/>
  <c r="Y58" i="51" s="1"/>
  <c r="R59" i="51" a="1"/>
  <c r="R59" i="51" s="1"/>
  <c r="X59" i="51" s="1"/>
  <c r="X58" i="51"/>
  <c r="Y53" i="50"/>
  <c r="U55" i="50" a="1"/>
  <c r="U55" i="50" s="1"/>
  <c r="W54" i="50"/>
  <c r="Z54" i="50" s="1"/>
  <c r="X54" i="50"/>
  <c r="V54" i="50"/>
  <c r="T56" i="50"/>
  <c r="S56" i="50"/>
  <c r="AA56" i="50"/>
  <c r="R57" i="50" a="1"/>
  <c r="R57" i="50" s="1"/>
  <c r="D48" i="10" a="1"/>
  <c r="D48" i="10" s="1"/>
  <c r="E48" i="10" s="1" a="1"/>
  <c r="E48" i="10" s="1"/>
  <c r="F48" i="10" s="1"/>
  <c r="Z58" i="51" l="1"/>
  <c r="W60" i="51"/>
  <c r="V60" i="51"/>
  <c r="U61" i="51" a="1"/>
  <c r="U61" i="51" s="1"/>
  <c r="S59" i="51"/>
  <c r="T59" i="51"/>
  <c r="Y59" i="51" s="1"/>
  <c r="AA59" i="51"/>
  <c r="R60" i="51" a="1"/>
  <c r="R60" i="51" s="1"/>
  <c r="U56" i="50" a="1"/>
  <c r="U56" i="50" s="1"/>
  <c r="W55" i="50"/>
  <c r="Z55" i="50" s="1"/>
  <c r="X55" i="50"/>
  <c r="V55" i="50"/>
  <c r="Y54" i="50"/>
  <c r="T57" i="50"/>
  <c r="S57" i="50"/>
  <c r="AA57" i="50"/>
  <c r="R58" i="50" a="1"/>
  <c r="R58" i="50" s="1"/>
  <c r="D49" i="10" a="1"/>
  <c r="D49" i="10" s="1"/>
  <c r="E49" i="10" s="1" a="1"/>
  <c r="E49" i="10" s="1"/>
  <c r="F49" i="10" s="1"/>
  <c r="Z59" i="51" l="1"/>
  <c r="AA60" i="51"/>
  <c r="T60" i="51"/>
  <c r="Y60" i="51" s="1"/>
  <c r="S60" i="51"/>
  <c r="R61" i="51" a="1"/>
  <c r="R61" i="51" s="1"/>
  <c r="X61" i="51" s="1"/>
  <c r="W61" i="51"/>
  <c r="V61" i="51"/>
  <c r="X60" i="51"/>
  <c r="U57" i="50" a="1"/>
  <c r="U57" i="50" s="1"/>
  <c r="V56" i="50"/>
  <c r="W56" i="50"/>
  <c r="Z56" i="50" s="1"/>
  <c r="X56" i="50"/>
  <c r="Y55" i="50"/>
  <c r="T58" i="50"/>
  <c r="S58" i="50"/>
  <c r="AA58" i="50"/>
  <c r="R59" i="50" a="1"/>
  <c r="R59" i="50" s="1"/>
  <c r="D50" i="10" a="1"/>
  <c r="D50" i="10" s="1"/>
  <c r="E50" i="10" s="1" a="1"/>
  <c r="E50" i="10" s="1"/>
  <c r="F50" i="10" s="1"/>
  <c r="Z60" i="51" l="1"/>
  <c r="AA61" i="51"/>
  <c r="T61" i="51"/>
  <c r="Y61" i="51" s="1"/>
  <c r="S61" i="51"/>
  <c r="R62" i="51" a="1"/>
  <c r="R62" i="51" s="1"/>
  <c r="S62" i="51" s="1"/>
  <c r="Y56" i="50"/>
  <c r="U58" i="50" a="1"/>
  <c r="U58" i="50" s="1"/>
  <c r="V57" i="50"/>
  <c r="W57" i="50"/>
  <c r="X57" i="50"/>
  <c r="S59" i="50"/>
  <c r="T59" i="50"/>
  <c r="AA59" i="50"/>
  <c r="R60" i="50" a="1"/>
  <c r="R60" i="50" s="1"/>
  <c r="D51" i="10" a="1"/>
  <c r="D51" i="10" s="1"/>
  <c r="E51" i="10" s="1" a="1"/>
  <c r="E51" i="10" s="1"/>
  <c r="F51" i="10" s="1"/>
  <c r="Z61" i="51" l="1"/>
  <c r="Y57" i="50"/>
  <c r="Z57" i="50"/>
  <c r="U59" i="50" a="1"/>
  <c r="U59" i="50" s="1"/>
  <c r="X58" i="50"/>
  <c r="V58" i="50"/>
  <c r="W58" i="50"/>
  <c r="S60" i="50"/>
  <c r="T60" i="50"/>
  <c r="AA60" i="50"/>
  <c r="R61" i="50" a="1"/>
  <c r="R61" i="50" s="1"/>
  <c r="D52" i="10" a="1"/>
  <c r="D52" i="10" s="1"/>
  <c r="E52" i="10" s="1" a="1"/>
  <c r="E52" i="10" s="1"/>
  <c r="F52" i="10" s="1"/>
  <c r="Y58" i="50" l="1"/>
  <c r="Z58" i="50"/>
  <c r="U60" i="50" a="1"/>
  <c r="U60" i="50" s="1"/>
  <c r="X59" i="50"/>
  <c r="V59" i="50"/>
  <c r="W59" i="50"/>
  <c r="Z59" i="50" s="1"/>
  <c r="T61" i="50"/>
  <c r="S61" i="50"/>
  <c r="AA61" i="50"/>
  <c r="R62" i="50" a="1"/>
  <c r="R62" i="50" s="1"/>
  <c r="S62" i="50" s="1"/>
  <c r="D53" i="10" a="1"/>
  <c r="D53" i="10" s="1"/>
  <c r="E53" i="10" s="1" a="1"/>
  <c r="E53" i="10" s="1"/>
  <c r="F53" i="10" s="1"/>
  <c r="Y59" i="50" l="1"/>
  <c r="U61" i="50" a="1"/>
  <c r="U61" i="50" s="1"/>
  <c r="X60" i="50"/>
  <c r="V60" i="50"/>
  <c r="W60" i="50"/>
  <c r="Z60" i="50" s="1"/>
  <c r="D54" i="10" a="1"/>
  <c r="D54" i="10" s="1"/>
  <c r="E54" i="10" s="1" a="1"/>
  <c r="E54" i="10" s="1"/>
  <c r="F54" i="10" s="1"/>
  <c r="Y60" i="50" l="1"/>
  <c r="X61" i="50"/>
  <c r="V61" i="50"/>
  <c r="W61" i="50"/>
  <c r="Z61" i="50" s="1"/>
  <c r="U38" i="43"/>
  <c r="U31" i="43"/>
  <c r="U30" i="43"/>
  <c r="U28" i="43"/>
  <c r="U37" i="43"/>
  <c r="U36" i="43"/>
  <c r="U35" i="43"/>
  <c r="U34" i="43"/>
  <c r="U33" i="43"/>
  <c r="U32" i="43"/>
  <c r="U27" i="43"/>
  <c r="U29" i="43"/>
  <c r="U26" i="43"/>
  <c r="Y61" i="50" l="1"/>
  <c r="R2" i="43"/>
  <c r="Q4" i="43" l="1" a="1"/>
  <c r="Q4" i="43" s="1"/>
  <c r="R4" i="43" l="1"/>
  <c r="W4" i="43"/>
  <c r="Q5" i="43" a="1"/>
  <c r="Q5" i="43" s="1"/>
  <c r="S4" i="43"/>
  <c r="Y2" i="43" l="1"/>
  <c r="Y4" i="43"/>
  <c r="X4" i="43"/>
  <c r="S5" i="43"/>
  <c r="Y5" i="43" s="1"/>
  <c r="R5" i="43"/>
  <c r="Q6" i="43" a="1"/>
  <c r="Q6" i="43" s="1"/>
  <c r="W5" i="43"/>
  <c r="Q7" i="43" l="1" a="1"/>
  <c r="Q7" i="43" s="1"/>
  <c r="S6" i="43"/>
  <c r="Y6" i="43" s="1"/>
  <c r="R6" i="43"/>
  <c r="W6" i="43"/>
  <c r="X5" i="43"/>
  <c r="W7" i="43" l="1"/>
  <c r="S7" i="43"/>
  <c r="Y7" i="43" s="1"/>
  <c r="Q8" i="43" a="1"/>
  <c r="Q8" i="43" s="1"/>
  <c r="Q9" i="43" s="1" a="1"/>
  <c r="Q9" i="43" s="1"/>
  <c r="S9" i="43" s="1"/>
  <c r="Y9" i="43" s="1"/>
  <c r="R7" i="43"/>
  <c r="X6" i="43"/>
  <c r="R9" i="43" l="1"/>
  <c r="AC25" i="43" a="1"/>
  <c r="AC25" i="43" s="1"/>
  <c r="R8" i="43"/>
  <c r="Q10" i="43" a="1"/>
  <c r="Q10" i="43" s="1"/>
  <c r="S10" i="43" s="1"/>
  <c r="Y10" i="43" s="1"/>
  <c r="X7" i="43"/>
  <c r="W8" i="43"/>
  <c r="R10" i="43" l="1"/>
  <c r="Q11" i="43" a="1"/>
  <c r="Q11" i="43" s="1"/>
  <c r="S11" i="43" s="1"/>
  <c r="Y11" i="43" s="1"/>
  <c r="X8" i="43"/>
  <c r="W9" i="43"/>
  <c r="W10" i="43"/>
  <c r="R11" i="43" l="1"/>
  <c r="Q12" i="43" a="1"/>
  <c r="Q12" i="43" s="1"/>
  <c r="X9" i="43"/>
  <c r="X10" i="43"/>
  <c r="W11" i="43"/>
  <c r="R12" i="43" l="1"/>
  <c r="S12" i="43"/>
  <c r="Y12" i="43" s="1"/>
  <c r="Q13" i="43" a="1"/>
  <c r="Q13" i="43" s="1"/>
  <c r="X11" i="43"/>
  <c r="W12" i="43"/>
  <c r="R13" i="43" l="1"/>
  <c r="S13" i="43"/>
  <c r="Y13" i="43" s="1"/>
  <c r="Q14" i="43" a="1"/>
  <c r="Q14" i="43" s="1"/>
  <c r="X12" i="43"/>
  <c r="W13" i="43"/>
  <c r="S14" i="43" l="1"/>
  <c r="Y14" i="43" s="1"/>
  <c r="R14" i="43"/>
  <c r="Q15" i="43" a="1"/>
  <c r="Q15" i="43" s="1"/>
  <c r="X13" i="43"/>
  <c r="W14" i="43"/>
  <c r="S15" i="43" l="1"/>
  <c r="Y15" i="43" s="1"/>
  <c r="R15" i="43"/>
  <c r="Q16" i="43" a="1"/>
  <c r="Q16" i="43" s="1"/>
  <c r="W15" i="43"/>
  <c r="X14" i="43"/>
  <c r="S16" i="43" l="1"/>
  <c r="Y16" i="43" s="1"/>
  <c r="R16" i="43"/>
  <c r="Q17" i="43" a="1"/>
  <c r="Q17" i="43" s="1"/>
  <c r="S17" i="43" s="1"/>
  <c r="Y17" i="43" s="1"/>
  <c r="W16" i="43"/>
  <c r="X15" i="43"/>
  <c r="Q18" i="43" l="1" a="1"/>
  <c r="Q18" i="43" s="1"/>
  <c r="S18" i="43" s="1"/>
  <c r="Y18" i="43" s="1"/>
  <c r="R17" i="43"/>
  <c r="W17" i="43"/>
  <c r="X16" i="43"/>
  <c r="Q19" i="43" l="1" a="1"/>
  <c r="Q19" i="43" s="1"/>
  <c r="S19" i="43" s="1"/>
  <c r="Y19" i="43" s="1"/>
  <c r="R18" i="43"/>
  <c r="W18" i="43"/>
  <c r="X17" i="43"/>
  <c r="Q20" i="43" l="1" a="1"/>
  <c r="Q20" i="43" s="1"/>
  <c r="S20" i="43" s="1"/>
  <c r="Y20" i="43" s="1"/>
  <c r="R19" i="43"/>
  <c r="W19" i="43"/>
  <c r="X18" i="43"/>
  <c r="Q21" i="43" l="1" a="1"/>
  <c r="Q21" i="43" s="1"/>
  <c r="S21" i="43" s="1"/>
  <c r="Y21" i="43" s="1"/>
  <c r="R20" i="43"/>
  <c r="X19" i="43"/>
  <c r="W20" i="43"/>
  <c r="Q22" i="43" l="1" a="1"/>
  <c r="Q22" i="43" s="1"/>
  <c r="S22" i="43" s="1"/>
  <c r="Y22" i="43" s="1"/>
  <c r="R21" i="43"/>
  <c r="W21" i="43"/>
  <c r="X20" i="43"/>
  <c r="Q23" i="43" l="1" a="1"/>
  <c r="Q23" i="43" s="1"/>
  <c r="S23" i="43" s="1"/>
  <c r="Y23" i="43" s="1"/>
  <c r="R22" i="43"/>
  <c r="W22" i="43"/>
  <c r="X21" i="43"/>
  <c r="Q24" i="43" l="1" a="1"/>
  <c r="Q24" i="43" s="1"/>
  <c r="S24" i="43" s="1"/>
  <c r="Y24" i="43" s="1"/>
  <c r="R23" i="43"/>
  <c r="X22" i="43"/>
  <c r="W23" i="43"/>
  <c r="Q25" i="43" l="1" a="1"/>
  <c r="Q25" i="43" s="1"/>
  <c r="S25" i="43" s="1"/>
  <c r="Y25" i="43" s="1"/>
  <c r="R24" i="43"/>
  <c r="W24" i="43"/>
  <c r="X23" i="43"/>
  <c r="Q26" i="43" l="1" a="1"/>
  <c r="Q26" i="43" s="1"/>
  <c r="S26" i="43" s="1"/>
  <c r="Y26" i="43" s="1"/>
  <c r="R25" i="43"/>
  <c r="W25" i="43"/>
  <c r="X24" i="43"/>
  <c r="Q27" i="43" l="1" a="1"/>
  <c r="Q27" i="43" s="1"/>
  <c r="S27" i="43" s="1"/>
  <c r="Y27" i="43" s="1"/>
  <c r="R26" i="43"/>
  <c r="X25" i="43"/>
  <c r="W26" i="43"/>
  <c r="Q28" i="43" l="1" a="1"/>
  <c r="Q28" i="43" s="1"/>
  <c r="R27" i="43"/>
  <c r="W27" i="43"/>
  <c r="X26" i="43"/>
  <c r="Q29" i="43" l="1" a="1"/>
  <c r="Q29" i="43" s="1"/>
  <c r="S29" i="43" s="1"/>
  <c r="Y29" i="43" s="1"/>
  <c r="R28" i="43"/>
  <c r="X27" i="43"/>
  <c r="W28" i="43"/>
  <c r="Q30" i="43" l="1" a="1"/>
  <c r="Q30" i="43" s="1"/>
  <c r="R29" i="43"/>
  <c r="X28" i="43"/>
  <c r="W29" i="43"/>
  <c r="Q31" i="43" l="1" a="1"/>
  <c r="Q31" i="43" s="1"/>
  <c r="S31" i="43" s="1"/>
  <c r="Y31" i="43" s="1"/>
  <c r="R30" i="43"/>
  <c r="W30" i="43"/>
  <c r="X29" i="43"/>
  <c r="Q32" i="43" l="1" a="1"/>
  <c r="Q32" i="43" s="1"/>
  <c r="S32" i="43" s="1"/>
  <c r="Y32" i="43" s="1"/>
  <c r="R31" i="43"/>
  <c r="W31" i="43"/>
  <c r="X30" i="43"/>
  <c r="Q33" i="43" l="1" a="1"/>
  <c r="Q33" i="43" s="1"/>
  <c r="R32" i="43"/>
  <c r="W32" i="43"/>
  <c r="X31" i="43"/>
  <c r="Q34" i="43" l="1" a="1"/>
  <c r="Q34" i="43" s="1"/>
  <c r="S34" i="43" s="1"/>
  <c r="Y34" i="43" s="1"/>
  <c r="R33" i="43"/>
  <c r="W33" i="43"/>
  <c r="X32" i="43"/>
  <c r="Q35" i="43" l="1" a="1"/>
  <c r="Q35" i="43" s="1"/>
  <c r="R34" i="43"/>
  <c r="W34" i="43"/>
  <c r="X33" i="43"/>
  <c r="Q36" i="43" l="1" a="1"/>
  <c r="Q36" i="43" s="1"/>
  <c r="S36" i="43" s="1"/>
  <c r="Y36" i="43" s="1"/>
  <c r="R35" i="43"/>
  <c r="W35" i="43"/>
  <c r="X34" i="43"/>
  <c r="Q37" i="43" l="1" a="1"/>
  <c r="Q37" i="43" s="1"/>
  <c r="R36" i="43"/>
  <c r="W36" i="43"/>
  <c r="X35" i="43"/>
  <c r="Q38" i="43" l="1" a="1"/>
  <c r="Q38" i="43" s="1"/>
  <c r="R37" i="43"/>
  <c r="X37" i="43"/>
  <c r="W37" i="43"/>
  <c r="X36" i="43"/>
  <c r="Q39" i="43" l="1" a="1"/>
  <c r="Q39" i="43" s="1"/>
  <c r="S39" i="43" s="1"/>
  <c r="R38" i="43"/>
  <c r="X38" i="43"/>
  <c r="W38" i="43"/>
  <c r="R39" i="43" l="1"/>
  <c r="Q46" i="43" l="1" a="1"/>
  <c r="Q46" i="43" s="1"/>
  <c r="Q47" i="43" s="1" a="1"/>
  <c r="Q47" i="43" s="1"/>
  <c r="Q48" i="43" s="1" a="1"/>
  <c r="Q48" i="43" s="1"/>
  <c r="Q49" i="43" s="1" a="1"/>
  <c r="Q49" i="43" s="1"/>
  <c r="Q50" i="43" s="1" a="1"/>
  <c r="Q50" i="43" s="1"/>
  <c r="Q51" i="43" s="1" a="1"/>
  <c r="Q51" i="43" s="1"/>
  <c r="Q52" i="43" s="1" a="1"/>
  <c r="Q52" i="43" s="1"/>
  <c r="Q53" i="43" s="1" a="1"/>
  <c r="Q53" i="43" s="1"/>
  <c r="Q54" i="43" s="1" a="1"/>
  <c r="Q54" i="43" s="1"/>
  <c r="Q55" i="43" s="1" a="1"/>
  <c r="Q55" i="43" s="1"/>
  <c r="Q56" i="43" s="1" a="1"/>
  <c r="Q56" i="43" s="1"/>
  <c r="Q57" i="43" s="1" a="1"/>
  <c r="Q57" i="43" s="1"/>
  <c r="Q58" i="43" s="1" a="1"/>
  <c r="Q58" i="43" s="1"/>
  <c r="Y6" i="50" l="1"/>
  <c r="Z6" i="5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tc={8393A2C3-E049-4E2B-9B10-1B2A91553480}</author>
    <author>tc={05E74CFD-AB59-4D11-93B8-C4B1F5B3EF7B}</author>
    <author>tc={067DCC1F-370E-47BD-B349-AEA8C17C3665}</author>
    <author>tc={D7A3F9E0-EBC4-4CA5-888A-4A298D4F1136}</author>
    <author>tc={3F514F10-1BFC-42A9-85CE-3A7C78416458}</author>
    <author>tc={AEB6F632-56EE-442A-BD68-DFA182329175}</author>
    <author>tc={FAAE799A-3898-4155-9044-6D411DDBCB25}</author>
    <author>tc={AA010C1A-56A7-41AE-8934-B216A6F40A30}</author>
    <author>tc={BCE31DF4-81D9-4009-8641-3CDDCFB02F1A}</author>
  </authors>
  <commentList>
    <comment ref="A6" authorId="0" shapeId="0" xr:uid="{8393A2C3-E049-4E2B-9B10-1B2A91553480}">
      <text>
        <t>[Threaded comment]
Your version of Excel allows you to read this threaded comment; however, any edits to it will get removed if the file is opened in a newer version of Excel. Learn more: https://go.microsoft.com/fwlink/?linkid=870924
Comment:
    +peak?</t>
      </text>
    </comment>
    <comment ref="A245" authorId="1" shapeId="0" xr:uid="{05E74CFD-AB59-4D11-93B8-C4B1F5B3EF7B}">
      <text>
        <t>[Threaded comment]
Your version of Excel allows you to read this threaded comment; however, any edits to it will get removed if the file is opened in a newer version of Excel. Learn more: https://go.microsoft.com/fwlink/?linkid=870924
Comment:
    Taking the full peak from 0:02:30 which is slightly before 3rd Turn</t>
      </text>
    </comment>
    <comment ref="A248" authorId="2" shapeId="0" xr:uid="{067DCC1F-370E-47BD-B349-AEA8C17C366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Taking the full broad peak from 0:03:07 which is slightly before 5th Turn. I think this is a negative peak, as at 3:33 the value is 2.19 vs 2.21 at 3:07. Thoughts?
</t>
      </text>
    </comment>
    <comment ref="A253" authorId="3" shapeId="0" xr:uid="{D7A3F9E0-EBC4-4CA5-888A-4A298D4F1136}">
      <text>
        <t>[Threaded comment]
Your version of Excel allows you to read this threaded comment; however, any edits to it will get removed if the file is opened in a newer version of Excel. Learn more: https://go.microsoft.com/fwlink/?linkid=870924
Comment:
    Took the whole change as the peak looks like the same pain experience? From 4:40-4:51, thoughts?</t>
      </text>
    </comment>
    <comment ref="A254" authorId="4" shapeId="0" xr:uid="{3F514F10-1BFC-42A9-85CE-3A7C7841645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Acute peak or Baseline Change?
</t>
      </text>
    </comment>
    <comment ref="A255" authorId="5" shapeId="0" xr:uid="{AEB6F632-56EE-442A-BD68-DFA182329175}">
      <text>
        <t>[Threaded comment]
Your version of Excel allows you to read this threaded comment; however, any edits to it will get removed if the file is opened in a newer version of Excel. Learn more: https://go.microsoft.com/fwlink/?linkid=870924
Comment:
    Acute peak or Baseline Change?</t>
      </text>
    </comment>
    <comment ref="A256" authorId="6" shapeId="0" xr:uid="{FAAE799A-3898-4155-9044-6D411DDBCB25}">
      <text>
        <t>[Threaded comment]
Your version of Excel allows you to read this threaded comment; however, any edits to it will get removed if the file is opened in a newer version of Excel. Learn more: https://go.microsoft.com/fwlink/?linkid=870924
Comment:
    Acute peak or Baseline Change?</t>
      </text>
    </comment>
    <comment ref="A257" authorId="7" shapeId="0" xr:uid="{AA010C1A-56A7-41AE-8934-B216A6F40A30}">
      <text>
        <t>[Threaded comment]
Your version of Excel allows you to read this threaded comment; however, any edits to it will get removed if the file is opened in a newer version of Excel. Learn more: https://go.microsoft.com/fwlink/?linkid=870924
Comment:
    Baseline change followed by acute peak?</t>
      </text>
    </comment>
    <comment ref="A258" authorId="8" shapeId="0" xr:uid="{BCE31DF4-81D9-4009-8641-3CDDCFB02F1A}">
      <text>
        <t>[Threaded comment]
Your version of Excel allows you to read this threaded comment; however, any edits to it will get removed if the file is opened in a newer version of Excel. Learn more: https://go.microsoft.com/fwlink/?linkid=870924
Comment:
    BC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<sst xmlns="http://schemas.openxmlformats.org/spreadsheetml/2006/main" count="1438" uniqueCount="346">
  <si>
    <t>offset</t>
  </si>
  <si>
    <t>paintrace</t>
  </si>
  <si>
    <t>annotation</t>
  </si>
  <si>
    <t xml:space="preserve">Right calibration </t>
  </si>
  <si>
    <t xml:space="preserve">Left calibration </t>
  </si>
  <si>
    <t>TIME</t>
  </si>
  <si>
    <t>Walk</t>
  </si>
  <si>
    <t>MAX</t>
  </si>
  <si>
    <t>Event Trendlines</t>
  </si>
  <si>
    <t>MIN</t>
  </si>
  <si>
    <t>Annotations that are Event</t>
  </si>
  <si>
    <t>DELTA</t>
  </si>
  <si>
    <t>Time frame</t>
  </si>
  <si>
    <t>or to next event</t>
  </si>
  <si>
    <t>Event Start to Event Start</t>
  </si>
  <si>
    <t xml:space="preserve">Baseline Average </t>
  </si>
  <si>
    <t xml:space="preserve">Regession </t>
  </si>
  <si>
    <t>Everypoint Average</t>
  </si>
  <si>
    <t>Two Point Average from Delta</t>
  </si>
  <si>
    <t>Slope</t>
  </si>
  <si>
    <t>Turn</t>
  </si>
  <si>
    <t>Back</t>
  </si>
  <si>
    <t xml:space="preserve">Left leg extension </t>
  </si>
  <si>
    <t>Left leg flexion</t>
  </si>
  <si>
    <t xml:space="preserve">Right leg extension </t>
  </si>
  <si>
    <t>Right leg flexion</t>
  </si>
  <si>
    <t>Up and go</t>
  </si>
  <si>
    <t>Stand to go to treatment room</t>
  </si>
  <si>
    <t>Sit in exam chair</t>
  </si>
  <si>
    <t>Pulling up pant leg</t>
  </si>
  <si>
    <t>Lie down</t>
  </si>
  <si>
    <t>Left ankle ultrasound</t>
  </si>
  <si>
    <t>Needle</t>
  </si>
  <si>
    <t>Drug</t>
  </si>
  <si>
    <t>Massaging left ankle</t>
  </si>
  <si>
    <t>Ultrasound left knee</t>
  </si>
  <si>
    <t>Needle in</t>
  </si>
  <si>
    <t>Drain8ng fluid</t>
  </si>
  <si>
    <t>Drug - visible pain reaction</t>
  </si>
  <si>
    <t>Ultrasound right knee</t>
  </si>
  <si>
    <t>Breathing shaky/anxious</t>
  </si>
  <si>
    <t>Draining fluid</t>
  </si>
  <si>
    <t>Visible pain response</t>
  </si>
  <si>
    <t>Massaging right knee</t>
  </si>
  <si>
    <t>Sitting up</t>
  </si>
  <si>
    <t>Flex and extend knees</t>
  </si>
  <si>
    <t>Walking back to room</t>
  </si>
  <si>
    <t>Payment</t>
  </si>
  <si>
    <t>Moving hands</t>
  </si>
  <si>
    <t>Sit down</t>
  </si>
  <si>
    <t xml:space="preserve">Right leg Dey </t>
  </si>
  <si>
    <t xml:space="preserve">Right leg flexion </t>
  </si>
  <si>
    <t>Time</t>
  </si>
  <si>
    <t>Annotation</t>
  </si>
  <si>
    <t>Min TP</t>
  </si>
  <si>
    <t>Max TP</t>
  </si>
  <si>
    <t>Seconds</t>
  </si>
  <si>
    <t>1 Walk</t>
  </si>
  <si>
    <t>2 Turn</t>
  </si>
  <si>
    <t>3 Turn</t>
  </si>
  <si>
    <t>4 Turn</t>
  </si>
  <si>
    <t>5 Turn</t>
  </si>
  <si>
    <t>6 Back</t>
  </si>
  <si>
    <t xml:space="preserve">7 Left leg extension </t>
  </si>
  <si>
    <t>8 Left leg flexion</t>
  </si>
  <si>
    <t xml:space="preserve">9 Right leg extension </t>
  </si>
  <si>
    <t>10 Right leg flexion</t>
  </si>
  <si>
    <t>11 Up and go</t>
  </si>
  <si>
    <t>12 Back</t>
  </si>
  <si>
    <t>13 Stand to go to treatment room</t>
  </si>
  <si>
    <t>14 Sit in exam chair</t>
  </si>
  <si>
    <t>15 Pulling up pant leg</t>
  </si>
  <si>
    <t>16 Lie down</t>
  </si>
  <si>
    <t>17 Left ankle ultrasound</t>
  </si>
  <si>
    <t>18 Needle</t>
  </si>
  <si>
    <t>19 Drug</t>
  </si>
  <si>
    <t>20 Massaging left ankle</t>
  </si>
  <si>
    <t>21 Ultrasound left knee</t>
  </si>
  <si>
    <t>22 Needle in</t>
  </si>
  <si>
    <t>23 Draining fluid</t>
  </si>
  <si>
    <t>24 Drug - visible pain reaction</t>
  </si>
  <si>
    <t>25 Ultrasound right knee</t>
  </si>
  <si>
    <t>26 Breathing shaky/anxious</t>
  </si>
  <si>
    <t>27 Needle</t>
  </si>
  <si>
    <t>28 Draining fluid</t>
  </si>
  <si>
    <t>29 Visible pain response</t>
  </si>
  <si>
    <t>30 Drug</t>
  </si>
  <si>
    <t>31 Massaging right knee</t>
  </si>
  <si>
    <t>32 Sitting up</t>
  </si>
  <si>
    <t>33 Flex and extend knees</t>
  </si>
  <si>
    <t>34 Walking back to room</t>
  </si>
  <si>
    <t>35 Payment</t>
  </si>
  <si>
    <t>36 Moving hands</t>
  </si>
  <si>
    <t>37 Sit down</t>
  </si>
  <si>
    <t>38 Walk</t>
  </si>
  <si>
    <t>39 Turn</t>
  </si>
  <si>
    <t>40 Turn</t>
  </si>
  <si>
    <t>41 Turn</t>
  </si>
  <si>
    <t>42 Turn</t>
  </si>
  <si>
    <t>43 Turn</t>
  </si>
  <si>
    <t>44 Back</t>
  </si>
  <si>
    <t xml:space="preserve">46 Right leg flexion </t>
  </si>
  <si>
    <t xml:space="preserve">47 Left leg extension </t>
  </si>
  <si>
    <t>48 Left leg flexion</t>
  </si>
  <si>
    <t>49 Up and go</t>
  </si>
  <si>
    <t>50 Back</t>
  </si>
  <si>
    <t>Annotation List</t>
  </si>
  <si>
    <t>Pre-Treatment Summary</t>
  </si>
  <si>
    <t>Patient Name</t>
  </si>
  <si>
    <t>Trace ID</t>
  </si>
  <si>
    <t>PT AVG</t>
  </si>
  <si>
    <t>B AVG</t>
  </si>
  <si>
    <t>B Delta</t>
  </si>
  <si>
    <t>Walk B AVG</t>
  </si>
  <si>
    <t>Walk B Delta</t>
  </si>
  <si>
    <t>Exam B AVG</t>
  </si>
  <si>
    <t>Exam B Delta</t>
  </si>
  <si>
    <t>Post-Treatment Summary</t>
  </si>
  <si>
    <t>Follow-Up Visit Summary</t>
  </si>
  <si>
    <t>01 PB McMaster</t>
  </si>
  <si>
    <t>2023-10-19 13:20 (10:20AM)</t>
  </si>
  <si>
    <t>Max</t>
  </si>
  <si>
    <t>Max TP (s)</t>
  </si>
  <si>
    <t>Min</t>
  </si>
  <si>
    <t>Min TP (s)</t>
  </si>
  <si>
    <t>Delta</t>
  </si>
  <si>
    <t>Time Diff (s)</t>
  </si>
  <si>
    <t>Right Extension</t>
  </si>
  <si>
    <t>Right flexion</t>
  </si>
  <si>
    <t>Left extension</t>
  </si>
  <si>
    <t>Left flexion</t>
  </si>
  <si>
    <t>02 SM McMaster</t>
  </si>
  <si>
    <t>2023-10-19 14:10 (11:10AM)</t>
  </si>
  <si>
    <t>03 SY McMaster</t>
  </si>
  <si>
    <t>2023-10-19 14:52 (11:52 AM)</t>
  </si>
  <si>
    <t>04 JB McMaster</t>
  </si>
  <si>
    <t>2023-10-19 16:45 (01:45PM)</t>
  </si>
  <si>
    <t>2023-10-30 16:11 (01:11PM)</t>
  </si>
  <si>
    <t>05 CC McMaster</t>
  </si>
  <si>
    <t>2023-10-30 17:53 (02:53PM)</t>
  </si>
  <si>
    <t>2023-10-30 19:55 (04:55PM)</t>
  </si>
  <si>
    <t>2023-10-30 20:21 (05:21PM)</t>
  </si>
  <si>
    <t>2023-10-30 20:43 (05:43PM)</t>
  </si>
  <si>
    <t>06 AJ McMaster</t>
  </si>
  <si>
    <t>2023-11-09 15:18 (11:18AM)</t>
  </si>
  <si>
    <t>Turn_2</t>
  </si>
  <si>
    <t>Turn_3</t>
  </si>
  <si>
    <t>Turn_4</t>
  </si>
  <si>
    <t>Turn_5</t>
  </si>
  <si>
    <t>Turn_6</t>
  </si>
  <si>
    <t>Stood up</t>
  </si>
  <si>
    <t>Stood up_2</t>
  </si>
  <si>
    <t>Stood up_3</t>
  </si>
  <si>
    <t>Stood up_4</t>
  </si>
  <si>
    <t xml:space="preserve">Extended right leg </t>
  </si>
  <si>
    <t>Right leg flexion_2</t>
  </si>
  <si>
    <t>Left leg extension</t>
  </si>
  <si>
    <t>07 MW McMaster</t>
  </si>
  <si>
    <t>2023-11-09 16:30 &amp; 2023-11-09 16:57</t>
  </si>
  <si>
    <t>08 RB McMaster</t>
  </si>
  <si>
    <t>2023-11-09 21:36 (05:26PM)</t>
  </si>
  <si>
    <t xml:space="preserve">07 MW McMaster </t>
  </si>
  <si>
    <t>2023-11-16 15:09 (11:09AM)</t>
  </si>
  <si>
    <t>2023-11-16 15:35 (11:35AM)</t>
  </si>
  <si>
    <t>09 AF McMaster</t>
  </si>
  <si>
    <t>2023-12-06 14:52 (10:52AM)</t>
  </si>
  <si>
    <t>10 JL McMaster</t>
  </si>
  <si>
    <t>2023-12-06 16:49 (12:49PM)</t>
  </si>
  <si>
    <t>2023-12-13 14:30 (10:30AM)</t>
  </si>
  <si>
    <t>2023-12-13 14:45 (10:45AM)</t>
  </si>
  <si>
    <t xml:space="preserve">Insert Patient Name </t>
  </si>
  <si>
    <t>Insert Trace ID</t>
  </si>
  <si>
    <t>b</t>
  </si>
  <si>
    <t>Event</t>
  </si>
  <si>
    <t>Average Formula</t>
  </si>
  <si>
    <t>Delta Formula</t>
  </si>
  <si>
    <t>Data Summary</t>
  </si>
  <si>
    <t>PT Max</t>
  </si>
  <si>
    <t>PT</t>
  </si>
  <si>
    <t>Peak Min Chart</t>
  </si>
  <si>
    <t>Right calibration</t>
  </si>
  <si>
    <t>2 Minute Walk</t>
  </si>
  <si>
    <t xml:space="preserve">Flexion </t>
  </si>
  <si>
    <t>Extension</t>
  </si>
  <si>
    <t>Timed Up and Go</t>
  </si>
  <si>
    <t>walk 30 meters</t>
  </si>
  <si>
    <t>Injection(s)</t>
  </si>
  <si>
    <t>Post Treatment</t>
  </si>
  <si>
    <t>2:min</t>
  </si>
  <si>
    <t>45 Right leg extension</t>
  </si>
  <si>
    <t>Min Peaks Chart</t>
  </si>
  <si>
    <t>Max Peaks Chart</t>
  </si>
  <si>
    <t>PT Min</t>
  </si>
  <si>
    <t>PT Delta</t>
  </si>
  <si>
    <t xml:space="preserve">Peak Slope </t>
  </si>
  <si>
    <t>Baseline Delta</t>
  </si>
  <si>
    <t>Baseline Chart</t>
  </si>
  <si>
    <t>8 Left Leg Flexion</t>
  </si>
  <si>
    <t>9 Right Leg Extension</t>
  </si>
  <si>
    <t>10 Right Leg Flexion</t>
  </si>
  <si>
    <t>11 Up and Go</t>
  </si>
  <si>
    <t xml:space="preserve">Min Peaks </t>
  </si>
  <si>
    <t>Min Peak</t>
  </si>
  <si>
    <t>Max Peak</t>
  </si>
  <si>
    <t xml:space="preserve">Max Peaks </t>
  </si>
  <si>
    <t>Pre-Treatment</t>
  </si>
  <si>
    <t>7 Left Leg Extension</t>
  </si>
  <si>
    <t xml:space="preserve">Right extension </t>
  </si>
  <si>
    <t xml:space="preserve">Left extension </t>
  </si>
  <si>
    <t xml:space="preserve">Left flexion </t>
  </si>
  <si>
    <t>1  Walk</t>
  </si>
  <si>
    <t>2  Turn</t>
  </si>
  <si>
    <t>3  Back</t>
  </si>
  <si>
    <t xml:space="preserve">4  Right extension </t>
  </si>
  <si>
    <t>5  Right flexion</t>
  </si>
  <si>
    <t xml:space="preserve">6  Left extension </t>
  </si>
  <si>
    <t xml:space="preserve">7  Left flexion </t>
  </si>
  <si>
    <t>8  Up and go</t>
  </si>
  <si>
    <t>Post-Treatment</t>
  </si>
  <si>
    <t>Follow Up</t>
  </si>
  <si>
    <t>Countif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</si>
  <si>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</si>
  <si>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</si>
  <si>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</si>
  <si>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</si>
  <si>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</si>
  <si>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</si>
  <si>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</si>
  <si>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</si>
  <si>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</si>
  <si>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</si>
  <si>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</si>
  <si>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</si>
  <si>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</si>
  <si>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</si>
  <si>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</si>
  <si>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</si>
  <si>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</si>
  <si>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</si>
  <si>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</si>
  <si>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</si>
  <si>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</si>
  <si>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W</t>
  </si>
  <si>
    <t>X</t>
  </si>
  <si>
    <t>Y</t>
  </si>
  <si>
    <t>Z</t>
  </si>
  <si>
    <t>AA</t>
  </si>
  <si>
    <t>BB</t>
  </si>
  <si>
    <t>CC</t>
  </si>
  <si>
    <t>DD</t>
  </si>
  <si>
    <t>EE</t>
  </si>
  <si>
    <t>FF</t>
  </si>
  <si>
    <t>GG</t>
  </si>
  <si>
    <t>HH</t>
  </si>
  <si>
    <t>II</t>
  </si>
  <si>
    <t>JJ</t>
  </si>
  <si>
    <t>KK</t>
  </si>
  <si>
    <t>LL</t>
  </si>
  <si>
    <t>MM</t>
  </si>
  <si>
    <t>NN</t>
  </si>
  <si>
    <t>OO</t>
  </si>
  <si>
    <t>PP</t>
  </si>
  <si>
    <t>QQ</t>
  </si>
  <si>
    <t>RR</t>
  </si>
  <si>
    <t>SS</t>
  </si>
  <si>
    <t>TT</t>
  </si>
  <si>
    <t>UU</t>
  </si>
  <si>
    <t>VV</t>
  </si>
  <si>
    <t>WW</t>
  </si>
  <si>
    <t>XX</t>
  </si>
  <si>
    <t>YY</t>
  </si>
  <si>
    <t>ZZ</t>
  </si>
  <si>
    <t>AAA</t>
  </si>
  <si>
    <t>BBB</t>
  </si>
  <si>
    <t>CCC</t>
  </si>
  <si>
    <t>DDD</t>
  </si>
  <si>
    <t>EEE</t>
  </si>
  <si>
    <t>FFF</t>
  </si>
  <si>
    <t>GGG</t>
  </si>
  <si>
    <t>Text PT</t>
  </si>
  <si>
    <t>Text Time PT</t>
  </si>
  <si>
    <t>2.358054, 624</t>
  </si>
  <si>
    <t>1.8662654, 673</t>
  </si>
  <si>
    <t>673</t>
  </si>
  <si>
    <t>0.86762965, 691</t>
  </si>
  <si>
    <t>691</t>
  </si>
  <si>
    <t>1.4426017, 747</t>
  </si>
  <si>
    <t>747</t>
  </si>
  <si>
    <t>1.1853774, 751</t>
  </si>
  <si>
    <t>751</t>
  </si>
  <si>
    <t>766</t>
  </si>
  <si>
    <t>2.0781213, 783</t>
  </si>
  <si>
    <t>783</t>
  </si>
  <si>
    <t>2.3126373, 791</t>
  </si>
  <si>
    <t>791</t>
  </si>
  <si>
    <t>1.6695644, 811</t>
  </si>
  <si>
    <t>811</t>
  </si>
  <si>
    <t>2.1159606, 825</t>
  </si>
  <si>
    <t>825</t>
  </si>
  <si>
    <t>0.93573056, 852</t>
  </si>
  <si>
    <t>852</t>
  </si>
  <si>
    <t>2.1386448, 866</t>
  </si>
  <si>
    <t>866</t>
  </si>
  <si>
    <t>2.199168, 899</t>
  </si>
  <si>
    <t>899</t>
  </si>
  <si>
    <t>2.161329, 929</t>
  </si>
  <si>
    <t>929</t>
  </si>
  <si>
    <t>1.6317494, 965</t>
  </si>
  <si>
    <t>965</t>
  </si>
  <si>
    <t>0.7919755, 983</t>
  </si>
  <si>
    <t>983</t>
  </si>
  <si>
    <t>0.78442216, 988</t>
  </si>
  <si>
    <t>988</t>
  </si>
  <si>
    <t>1.2459008, 998</t>
  </si>
  <si>
    <t>998</t>
  </si>
  <si>
    <t>1.6165943, 1060</t>
  </si>
  <si>
    <t>1060</t>
  </si>
  <si>
    <t>2.6077005, 1282</t>
  </si>
  <si>
    <t>1282</t>
  </si>
  <si>
    <t>2.993549, 1288</t>
  </si>
  <si>
    <t>1288</t>
  </si>
  <si>
    <t>0</t>
  </si>
  <si>
    <t>2  Turn (1)</t>
  </si>
  <si>
    <t>2  Turn (2)</t>
  </si>
  <si>
    <t>2  Turn (3)</t>
  </si>
  <si>
    <t>2  Turn (4)</t>
  </si>
  <si>
    <t>3 Back</t>
  </si>
  <si>
    <t xml:space="preserve">4 Right extension </t>
  </si>
  <si>
    <t>5 Right flexion</t>
  </si>
  <si>
    <t xml:space="preserve">6 Left extension </t>
  </si>
  <si>
    <t xml:space="preserve">7 Left flexion </t>
  </si>
  <si>
    <t>8 Up and go</t>
  </si>
  <si>
    <t>9 Back</t>
  </si>
  <si>
    <t>Minimum Peak</t>
  </si>
  <si>
    <t>Maximum Peak</t>
  </si>
  <si>
    <t>Annotations</t>
  </si>
  <si>
    <t>Baseline</t>
  </si>
  <si>
    <t>Phase 1</t>
  </si>
  <si>
    <t>Phase 2</t>
  </si>
  <si>
    <t>Treatment</t>
  </si>
  <si>
    <t>Phase 3</t>
  </si>
  <si>
    <t>Event 1</t>
  </si>
  <si>
    <t>Event 2</t>
  </si>
  <si>
    <t>Event 3</t>
  </si>
  <si>
    <t>Phase 4</t>
  </si>
  <si>
    <t>Follow-Up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</si>
</sst>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h:mm:ss;@"/>
    <numFmt numFmtId="167" formatCode="0.0000"/>
    <numFmt numFmtId="168" formatCode="0.0000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111111"/>
      <name val="Segoe UI"/>
      <family val="2"/>
    </font>
    <font>
      <b/>
      <u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9">
    <xf numFmtId="0" fontId="0" fillId="0" borderId="0" xfId="0"/>
    <xf numFmtId="0" fontId="0" fillId="33" borderId="0" xfId="0" applyFill="1"/>
    <xf numFmtId="0" fontId="0" fillId="34" borderId="0" xfId="0" applyFill="1"/>
    <xf numFmtId="165" fontId="0" fillId="0" borderId="0" xfId="0" applyNumberFormat="1"/>
    <xf numFmtId="0" fontId="0" fillId="35" borderId="0" xfId="0" applyFill="1"/>
    <xf numFmtId="1" fontId="0" fillId="0" borderId="0" xfId="0" applyNumberFormat="1"/>
    <xf numFmtId="0" fontId="19" fillId="0" borderId="0" xfId="0" applyFont="1"/>
    <xf numFmtId="16" fontId="20" fillId="0" borderId="0" xfId="0" applyNumberFormat="1" applyFont="1"/>
    <xf numFmtId="0" fontId="21" fillId="0" borderId="0" xfId="0" applyFont="1"/>
    <xf numFmtId="0" fontId="22" fillId="0" borderId="10" xfId="0" applyFont="1" applyBorder="1" applyAlignment="1">
      <alignment horizontal="center"/>
    </xf>
    <xf numFmtId="0" fontId="22" fillId="0" borderId="11" xfId="0" applyFont="1" applyBorder="1" applyAlignment="1">
      <alignment horizontal="center"/>
    </xf>
    <xf numFmtId="0" fontId="22" fillId="36" borderId="11" xfId="0" applyFont="1" applyFill="1" applyBorder="1" applyAlignment="1">
      <alignment horizontal="center"/>
    </xf>
    <xf numFmtId="0" fontId="22" fillId="36" borderId="12" xfId="0" applyFont="1" applyFill="1" applyBorder="1" applyAlignment="1">
      <alignment horizontal="center"/>
    </xf>
    <xf numFmtId="0" fontId="21" fillId="0" borderId="13" xfId="0" applyFont="1" applyBorder="1"/>
    <xf numFmtId="22" fontId="21" fillId="0" borderId="14" xfId="0" applyNumberFormat="1" applyFont="1" applyBorder="1"/>
    <xf numFmtId="2" fontId="21" fillId="0" borderId="0" xfId="0" applyNumberFormat="1" applyFont="1"/>
    <xf numFmtId="0" fontId="21" fillId="0" borderId="0" xfId="0" applyFont="1" applyAlignment="1">
      <alignment horizontal="center"/>
    </xf>
    <xf numFmtId="2" fontId="21" fillId="0" borderId="15" xfId="0" applyNumberFormat="1" applyFont="1" applyBorder="1"/>
    <xf numFmtId="0" fontId="21" fillId="0" borderId="14" xfId="0" applyFont="1" applyBorder="1"/>
    <xf numFmtId="2" fontId="21" fillId="0" borderId="0" xfId="0" applyNumberFormat="1" applyFont="1" applyAlignment="1">
      <alignment horizontal="center"/>
    </xf>
    <xf numFmtId="2" fontId="21" fillId="0" borderId="15" xfId="0" applyNumberFormat="1" applyFont="1" applyBorder="1" applyAlignment="1">
      <alignment horizontal="center"/>
    </xf>
    <xf numFmtId="14" fontId="21" fillId="0" borderId="14" xfId="0" applyNumberFormat="1" applyFont="1" applyBorder="1"/>
    <xf numFmtId="0" fontId="21" fillId="0" borderId="16" xfId="0" applyFont="1" applyBorder="1"/>
    <xf numFmtId="0" fontId="21" fillId="0" borderId="17" xfId="0" applyFont="1" applyBorder="1"/>
    <xf numFmtId="2" fontId="21" fillId="0" borderId="18" xfId="0" applyNumberFormat="1" applyFont="1" applyBorder="1"/>
    <xf numFmtId="0" fontId="21" fillId="0" borderId="18" xfId="0" applyFont="1" applyBorder="1" applyAlignment="1">
      <alignment horizontal="center"/>
    </xf>
    <xf numFmtId="2" fontId="21" fillId="0" borderId="19" xfId="0" applyNumberFormat="1" applyFont="1" applyBorder="1"/>
    <xf numFmtId="0" fontId="20" fillId="0" borderId="0" xfId="0" applyFont="1"/>
    <xf numFmtId="0" fontId="16" fillId="0" borderId="20" xfId="0" applyFont="1" applyBorder="1"/>
    <xf numFmtId="0" fontId="16" fillId="0" borderId="21" xfId="0" applyFont="1" applyBorder="1"/>
    <xf numFmtId="0" fontId="16" fillId="0" borderId="22" xfId="0" applyFont="1" applyBorder="1"/>
    <xf numFmtId="0" fontId="16" fillId="0" borderId="23" xfId="0" applyFont="1" applyBorder="1"/>
    <xf numFmtId="0" fontId="0" fillId="0" borderId="13" xfId="0" applyBorder="1"/>
    <xf numFmtId="0" fontId="0" fillId="0" borderId="14" xfId="0" applyBorder="1"/>
    <xf numFmtId="21" fontId="0" fillId="0" borderId="14" xfId="0" applyNumberFormat="1" applyBorder="1"/>
    <xf numFmtId="1" fontId="0" fillId="0" borderId="14" xfId="0" applyNumberFormat="1" applyBorder="1"/>
    <xf numFmtId="1" fontId="0" fillId="0" borderId="24" xfId="0" applyNumberFormat="1" applyBorder="1"/>
    <xf numFmtId="0" fontId="0" fillId="37" borderId="14" xfId="0" applyFill="1" applyBorder="1"/>
    <xf numFmtId="2" fontId="0" fillId="0" borderId="14" xfId="0" applyNumberFormat="1" applyBorder="1"/>
    <xf numFmtId="0" fontId="0" fillId="0" borderId="25" xfId="0" applyBorder="1"/>
    <xf numFmtId="0" fontId="0" fillId="37" borderId="0" xfId="0" applyFill="1"/>
    <xf numFmtId="0" fontId="0" fillId="0" borderId="16" xfId="0" applyBorder="1"/>
    <xf numFmtId="0" fontId="0" fillId="0" borderId="17" xfId="0" applyBorder="1"/>
    <xf numFmtId="21" fontId="0" fillId="0" borderId="17" xfId="0" applyNumberFormat="1" applyBorder="1"/>
    <xf numFmtId="1" fontId="0" fillId="0" borderId="17" xfId="0" applyNumberFormat="1" applyBorder="1"/>
    <xf numFmtId="1" fontId="0" fillId="0" borderId="26" xfId="0" applyNumberFormat="1" applyBorder="1"/>
    <xf numFmtId="2" fontId="0" fillId="0" borderId="17" xfId="0" applyNumberFormat="1" applyBorder="1"/>
    <xf numFmtId="0" fontId="0" fillId="0" borderId="27" xfId="0" applyBorder="1"/>
    <xf numFmtId="0" fontId="16" fillId="0" borderId="28" xfId="0" applyFont="1" applyBorder="1"/>
    <xf numFmtId="0" fontId="0" fillId="0" borderId="29" xfId="0" applyBorder="1"/>
    <xf numFmtId="0" fontId="0" fillId="0" borderId="30" xfId="0" applyBorder="1"/>
    <xf numFmtId="0" fontId="20" fillId="38" borderId="0" xfId="0" applyFont="1" applyFill="1"/>
    <xf numFmtId="0" fontId="0" fillId="38" borderId="0" xfId="0" applyFill="1"/>
    <xf numFmtId="2" fontId="0" fillId="37" borderId="14" xfId="0" applyNumberFormat="1" applyFill="1" applyBorder="1"/>
    <xf numFmtId="0" fontId="0" fillId="39" borderId="14" xfId="0" applyFill="1" applyBorder="1"/>
    <xf numFmtId="22" fontId="20" fillId="0" borderId="0" xfId="0" applyNumberFormat="1" applyFont="1"/>
    <xf numFmtId="167" fontId="0" fillId="0" borderId="0" xfId="0" applyNumberFormat="1"/>
    <xf numFmtId="0" fontId="0" fillId="0" borderId="0" xfId="0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8" fontId="0" fillId="0" borderId="0" xfId="0" applyNumberFormat="1"/>
    <xf numFmtId="1" fontId="0" fillId="0" borderId="0" xfId="0" applyNumberFormat="1" applyAlignment="1">
      <alignment horizontal="center"/>
    </xf>
    <xf numFmtId="167" fontId="0" fillId="40" borderId="0" xfId="0" applyNumberFormat="1" applyFill="1" applyAlignment="1">
      <alignment horizontal="center"/>
    </xf>
    <xf numFmtId="165" fontId="0" fillId="40" borderId="0" xfId="0" applyNumberFormat="1" applyFill="1"/>
    <xf numFmtId="1" fontId="0" fillId="40" borderId="0" xfId="0" applyNumberFormat="1" applyFill="1"/>
    <xf numFmtId="167" fontId="0" fillId="34" borderId="0" xfId="0" applyNumberFormat="1" applyFill="1" applyAlignment="1">
      <alignment horizontal="center"/>
    </xf>
    <xf numFmtId="165" fontId="0" fillId="34" borderId="0" xfId="0" applyNumberFormat="1" applyFill="1"/>
    <xf numFmtId="1" fontId="0" fillId="34" borderId="0" xfId="0" applyNumberFormat="1" applyFill="1"/>
    <xf numFmtId="167" fontId="0" fillId="41" borderId="0" xfId="0" applyNumberFormat="1" applyFill="1" applyAlignment="1">
      <alignment horizontal="center"/>
    </xf>
    <xf numFmtId="165" fontId="0" fillId="41" borderId="0" xfId="0" applyNumberFormat="1" applyFill="1"/>
    <xf numFmtId="1" fontId="0" fillId="41" borderId="0" xfId="0" applyNumberFormat="1" applyFill="1"/>
    <xf numFmtId="167" fontId="0" fillId="42" borderId="0" xfId="0" applyNumberFormat="1" applyFill="1" applyAlignment="1">
      <alignment horizontal="center"/>
    </xf>
    <xf numFmtId="165" fontId="0" fillId="42" borderId="0" xfId="0" applyNumberFormat="1" applyFill="1"/>
    <xf numFmtId="1" fontId="0" fillId="42" borderId="0" xfId="0" applyNumberFormat="1" applyFill="1"/>
    <xf numFmtId="0" fontId="16" fillId="0" borderId="0" xfId="0" applyFont="1"/>
    <xf numFmtId="0" fontId="16" fillId="0" borderId="21" xfId="0" applyFont="1" applyBorder="1" applyAlignment="1">
      <alignment horizontal="right"/>
    </xf>
    <xf numFmtId="0" fontId="16" fillId="0" borderId="31" xfId="0" applyFont="1" applyBorder="1"/>
    <xf numFmtId="1" fontId="16" fillId="0" borderId="31" xfId="0" applyNumberFormat="1" applyFont="1" applyBorder="1"/>
    <xf numFmtId="0" fontId="16" fillId="0" borderId="31" xfId="0" applyFont="1" applyBorder="1" applyAlignment="1">
      <alignment horizontal="center"/>
    </xf>
    <xf numFmtId="1" fontId="0" fillId="43" borderId="0" xfId="0" applyNumberFormat="1" applyFill="1"/>
    <xf numFmtId="1" fontId="0" fillId="44" borderId="0" xfId="0" applyNumberFormat="1" applyFill="1"/>
    <xf numFmtId="1" fontId="0" fillId="36" borderId="0" xfId="0" applyNumberFormat="1" applyFill="1"/>
    <xf numFmtId="1" fontId="0" fillId="45" borderId="0" xfId="0" applyNumberFormat="1" applyFill="1"/>
    <xf numFmtId="49" fontId="16" fillId="0" borderId="31" xfId="0" applyNumberFormat="1" applyFont="1" applyBorder="1"/>
    <xf numFmtId="49" fontId="0" fillId="0" borderId="0" xfId="0" applyNumberFormat="1"/>
    <xf numFmtId="168" fontId="16" fillId="0" borderId="31" xfId="0" applyNumberFormat="1" applyFont="1" applyBorder="1"/>
    <xf numFmtId="49" fontId="0" fillId="45" borderId="0" xfId="0" applyNumberFormat="1" applyFill="1"/>
    <xf numFmtId="49" fontId="0" fillId="36" borderId="0" xfId="0" applyNumberFormat="1" applyFill="1"/>
    <xf numFmtId="49" fontId="0" fillId="44" borderId="0" xfId="0" applyNumberFormat="1" applyFill="1"/>
    <xf numFmtId="49" fontId="0" fillId="43" borderId="0" xfId="0" applyNumberFormat="1" applyFill="1"/>
    <xf numFmtId="49" fontId="0" fillId="40" borderId="0" xfId="0" applyNumberFormat="1" applyFill="1"/>
    <xf numFmtId="1" fontId="16" fillId="0" borderId="0" xfId="0" applyNumberFormat="1" applyFont="1"/>
    <xf numFmtId="1" fontId="19" fillId="0" borderId="0" xfId="0" applyNumberFormat="1" applyFont="1"/>
    <xf numFmtId="49" fontId="0" fillId="0" borderId="0" xfId="0" applyNumberFormat="1" applyAlignment="1">
      <alignment horizontal="center"/>
    </xf>
    <xf numFmtId="0" fontId="0" fillId="41" borderId="0" xfId="0" applyFill="1"/>
    <xf numFmtId="0" fontId="0" fillId="36" borderId="0" xfId="0" applyFill="1"/>
    <xf numFmtId="0" fontId="0" fillId="46" borderId="0" xfId="0" applyFill="1"/>
    <xf numFmtId="0" fontId="0" fillId="40" borderId="0" xfId="0" applyFill="1"/>
    <xf numFmtId="0" fontId="0" fillId="47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66FFFF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66FFFF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66FFFF"/>
      <color rgb="FFCC99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microsoft.com/office/2017/06/relationships/rdRichValueTypes" Target="richData/rdRichValueTyp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microsoft.com/office/2017/06/relationships/rdRichValueStructure" Target="richData/rdrichvaluestructur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alcChain" Target="calcChain.xml"/><Relationship Id="rId10" Type="http://schemas.openxmlformats.org/officeDocument/2006/relationships/worksheet" Target="worksheets/sheet9.xml"/><Relationship Id="rId19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externalLink" Target="externalLinks/externalLink1.xml"/><Relationship Id="rId22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5"/>
          <c:tx>
            <c:strRef>
              <c:f>'4 Phase Follow-up'!$J$1</c:f>
              <c:strCache>
                <c:ptCount val="1"/>
                <c:pt idx="0">
                  <c:v>Annotations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7.4335625348448224E-3"/>
                  <c:y val="-3.165630111730018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1 Walk</a:t>
                    </a:r>
                  </a:p>
                  <a:p>
                    <a:pPr>
                      <a:defRPr/>
                    </a:pPr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2.5690392120423709E-2"/>
                      <c:h val="2.4096534270052816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1-D7ED-4573-871B-26F8A4046903}"/>
                </c:ext>
              </c:extLst>
            </c:dLbl>
            <c:dLbl>
              <c:idx val="29"/>
              <c:layout>
                <c:manualLayout>
                  <c:x val="-4.1592054056740865E-2"/>
                  <c:y val="-3.0040100835730128E-2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7ED-4573-871B-26F8A4046903}"/>
                </c:ext>
              </c:extLst>
            </c:dLbl>
            <c:dLbl>
              <c:idx val="45"/>
              <c:layout>
                <c:manualLayout>
                  <c:x val="2.2300687604534472E-3"/>
                  <c:y val="-3.4671186937995424E-2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7ED-4573-871B-26F8A4046903}"/>
                </c:ext>
              </c:extLst>
            </c:dLbl>
            <c:dLbl>
              <c:idx val="59"/>
              <c:layout>
                <c:manualLayout>
                  <c:x val="5.9468500278758597E-3"/>
                  <c:y val="-3.7686072758690667E-2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7ED-4573-871B-26F8A4046903}"/>
                </c:ext>
              </c:extLst>
            </c:dLbl>
            <c:dLbl>
              <c:idx val="76"/>
              <c:layout>
                <c:manualLayout>
                  <c:x val="1.0406987548782699E-2"/>
                  <c:y val="-3.7686072758690667E-2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7ED-4573-871B-26F8A40469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 Phase Follow-up'!$C$2:$C$266</c:f>
              <c:numCache>
                <c:formatCode>h:mm:ss;@</c:formatCode>
                <c:ptCount val="265"/>
                <c:pt idx="0">
                  <c:v>4.2824074074074075E-4</c:v>
                </c:pt>
                <c:pt idx="1">
                  <c:v>4.3981481481481481E-4</c:v>
                </c:pt>
                <c:pt idx="2">
                  <c:v>4.5138888888888892E-4</c:v>
                </c:pt>
                <c:pt idx="3">
                  <c:v>4.6296296296296293E-4</c:v>
                </c:pt>
                <c:pt idx="4">
                  <c:v>4.7453703703703704E-4</c:v>
                </c:pt>
                <c:pt idx="5">
                  <c:v>4.861111111111111E-4</c:v>
                </c:pt>
                <c:pt idx="6">
                  <c:v>4.9768518518518521E-4</c:v>
                </c:pt>
                <c:pt idx="7">
                  <c:v>5.0925925925925921E-4</c:v>
                </c:pt>
                <c:pt idx="8">
                  <c:v>5.2083333333333333E-4</c:v>
                </c:pt>
                <c:pt idx="9">
                  <c:v>5.3240740740740744E-4</c:v>
                </c:pt>
                <c:pt idx="10">
                  <c:v>5.4398148148148144E-4</c:v>
                </c:pt>
                <c:pt idx="11">
                  <c:v>5.5555555555555556E-4</c:v>
                </c:pt>
                <c:pt idx="12">
                  <c:v>5.6712962962962967E-4</c:v>
                </c:pt>
                <c:pt idx="13">
                  <c:v>5.7870370370370378E-4</c:v>
                </c:pt>
                <c:pt idx="14">
                  <c:v>5.9027777777777778E-4</c:v>
                </c:pt>
                <c:pt idx="15">
                  <c:v>6.018518518518519E-4</c:v>
                </c:pt>
                <c:pt idx="16">
                  <c:v>6.134259259259259E-4</c:v>
                </c:pt>
                <c:pt idx="17">
                  <c:v>6.2500000000000001E-4</c:v>
                </c:pt>
                <c:pt idx="18">
                  <c:v>6.3657407407407402E-4</c:v>
                </c:pt>
                <c:pt idx="19">
                  <c:v>6.4814814814814813E-4</c:v>
                </c:pt>
                <c:pt idx="20">
                  <c:v>6.5972222222222224E-4</c:v>
                </c:pt>
                <c:pt idx="21">
                  <c:v>6.7129629629629635E-4</c:v>
                </c:pt>
                <c:pt idx="22">
                  <c:v>6.8287037037037036E-4</c:v>
                </c:pt>
                <c:pt idx="23">
                  <c:v>6.9444444444444447E-4</c:v>
                </c:pt>
                <c:pt idx="24">
                  <c:v>7.0601851851851847E-4</c:v>
                </c:pt>
                <c:pt idx="25">
                  <c:v>7.175925925925927E-4</c:v>
                </c:pt>
                <c:pt idx="26">
                  <c:v>7.291666666666667E-4</c:v>
                </c:pt>
                <c:pt idx="27">
                  <c:v>7.407407407407407E-4</c:v>
                </c:pt>
                <c:pt idx="28">
                  <c:v>7.5231481481481482E-4</c:v>
                </c:pt>
                <c:pt idx="29">
                  <c:v>7.6388888888888893E-4</c:v>
                </c:pt>
                <c:pt idx="30">
                  <c:v>7.7546296296296293E-4</c:v>
                </c:pt>
                <c:pt idx="31">
                  <c:v>7.8703703703703705E-4</c:v>
                </c:pt>
                <c:pt idx="32">
                  <c:v>7.9861111111111105E-4</c:v>
                </c:pt>
                <c:pt idx="33">
                  <c:v>8.1018518518518527E-4</c:v>
                </c:pt>
                <c:pt idx="34">
                  <c:v>8.2175925925925927E-4</c:v>
                </c:pt>
                <c:pt idx="35">
                  <c:v>8.3333333333333328E-4</c:v>
                </c:pt>
                <c:pt idx="36">
                  <c:v>8.4490740740740728E-4</c:v>
                </c:pt>
                <c:pt idx="37">
                  <c:v>8.564814814814815E-4</c:v>
                </c:pt>
                <c:pt idx="38">
                  <c:v>8.6805555555555551E-4</c:v>
                </c:pt>
                <c:pt idx="39">
                  <c:v>8.7962962962962962E-4</c:v>
                </c:pt>
                <c:pt idx="40">
                  <c:v>8.9120370370370373E-4</c:v>
                </c:pt>
                <c:pt idx="41">
                  <c:v>9.0277777777777784E-4</c:v>
                </c:pt>
                <c:pt idx="42">
                  <c:v>9.1435185185185185E-4</c:v>
                </c:pt>
                <c:pt idx="43">
                  <c:v>9.2592592592592585E-4</c:v>
                </c:pt>
                <c:pt idx="44">
                  <c:v>9.3750000000000007E-4</c:v>
                </c:pt>
                <c:pt idx="45">
                  <c:v>9.4907407407407408E-4</c:v>
                </c:pt>
                <c:pt idx="46">
                  <c:v>9.6064814814814808E-4</c:v>
                </c:pt>
                <c:pt idx="47">
                  <c:v>9.7222222222222219E-4</c:v>
                </c:pt>
                <c:pt idx="48">
                  <c:v>9.8379629629629642E-4</c:v>
                </c:pt>
                <c:pt idx="49">
                  <c:v>9.9537037037037042E-4</c:v>
                </c:pt>
                <c:pt idx="50">
                  <c:v>1.0069444444444444E-3</c:v>
                </c:pt>
                <c:pt idx="51">
                  <c:v>1.0185185185185184E-3</c:v>
                </c:pt>
                <c:pt idx="52">
                  <c:v>1.0300925925925926E-3</c:v>
                </c:pt>
                <c:pt idx="53">
                  <c:v>1.0416666666666667E-3</c:v>
                </c:pt>
                <c:pt idx="54">
                  <c:v>1.0532407407407407E-3</c:v>
                </c:pt>
                <c:pt idx="55">
                  <c:v>1.0648148148148149E-3</c:v>
                </c:pt>
                <c:pt idx="56">
                  <c:v>1.0763888888888889E-3</c:v>
                </c:pt>
                <c:pt idx="57">
                  <c:v>1.0879629629629629E-3</c:v>
                </c:pt>
                <c:pt idx="58">
                  <c:v>1.0995370370370369E-3</c:v>
                </c:pt>
                <c:pt idx="59">
                  <c:v>1.1111111111111111E-3</c:v>
                </c:pt>
                <c:pt idx="60">
                  <c:v>1.1226851851851851E-3</c:v>
                </c:pt>
                <c:pt idx="61">
                  <c:v>1.1342592592592593E-3</c:v>
                </c:pt>
                <c:pt idx="62">
                  <c:v>1.1458333333333333E-3</c:v>
                </c:pt>
                <c:pt idx="63">
                  <c:v>1.1574074074074076E-3</c:v>
                </c:pt>
                <c:pt idx="64">
                  <c:v>1.1689814814814816E-3</c:v>
                </c:pt>
                <c:pt idx="65">
                  <c:v>1.1805555555555556E-3</c:v>
                </c:pt>
                <c:pt idx="66">
                  <c:v>1.1921296296296296E-3</c:v>
                </c:pt>
                <c:pt idx="67">
                  <c:v>1.2037037037037038E-3</c:v>
                </c:pt>
                <c:pt idx="68">
                  <c:v>1.2152777777777778E-3</c:v>
                </c:pt>
                <c:pt idx="69">
                  <c:v>1.2268518518518518E-3</c:v>
                </c:pt>
                <c:pt idx="70">
                  <c:v>1.238425925925926E-3</c:v>
                </c:pt>
                <c:pt idx="71">
                  <c:v>1.25E-3</c:v>
                </c:pt>
                <c:pt idx="72">
                  <c:v>1.261574074074074E-3</c:v>
                </c:pt>
                <c:pt idx="73">
                  <c:v>1.273148148148148E-3</c:v>
                </c:pt>
                <c:pt idx="74">
                  <c:v>1.2847222222222223E-3</c:v>
                </c:pt>
                <c:pt idx="75">
                  <c:v>1.2962962962962963E-3</c:v>
                </c:pt>
                <c:pt idx="76">
                  <c:v>1.3078703703703703E-3</c:v>
                </c:pt>
                <c:pt idx="77">
                  <c:v>1.3194444444444445E-3</c:v>
                </c:pt>
                <c:pt idx="78">
                  <c:v>1.3310185185185185E-3</c:v>
                </c:pt>
                <c:pt idx="79">
                  <c:v>1.3425925925925927E-3</c:v>
                </c:pt>
                <c:pt idx="80">
                  <c:v>1.3541666666666667E-3</c:v>
                </c:pt>
                <c:pt idx="81">
                  <c:v>1.3657407407407407E-3</c:v>
                </c:pt>
                <c:pt idx="82">
                  <c:v>1.3773148148148149E-3</c:v>
                </c:pt>
                <c:pt idx="83">
                  <c:v>1.3888888888888889E-3</c:v>
                </c:pt>
                <c:pt idx="84">
                  <c:v>1.4004629629629629E-3</c:v>
                </c:pt>
                <c:pt idx="85">
                  <c:v>1.4120370370370369E-3</c:v>
                </c:pt>
                <c:pt idx="86">
                  <c:v>1.423611111111111E-3</c:v>
                </c:pt>
                <c:pt idx="87">
                  <c:v>1.4351851851851854E-3</c:v>
                </c:pt>
                <c:pt idx="88">
                  <c:v>1.4467592592592594E-3</c:v>
                </c:pt>
                <c:pt idx="89">
                  <c:v>1.4583333333333334E-3</c:v>
                </c:pt>
                <c:pt idx="90">
                  <c:v>1.4699074074074074E-3</c:v>
                </c:pt>
                <c:pt idx="91">
                  <c:v>1.4814814814814814E-3</c:v>
                </c:pt>
                <c:pt idx="92">
                  <c:v>1.4930555555555554E-3</c:v>
                </c:pt>
                <c:pt idx="93">
                  <c:v>1.5046296296296296E-3</c:v>
                </c:pt>
                <c:pt idx="94">
                  <c:v>1.5162037037037036E-3</c:v>
                </c:pt>
                <c:pt idx="95">
                  <c:v>1.5277777777777779E-3</c:v>
                </c:pt>
                <c:pt idx="96">
                  <c:v>1.5393518518518519E-3</c:v>
                </c:pt>
                <c:pt idx="97">
                  <c:v>1.5509259259259259E-3</c:v>
                </c:pt>
                <c:pt idx="98">
                  <c:v>1.5625000000000001E-3</c:v>
                </c:pt>
                <c:pt idx="99">
                  <c:v>1.5740740740740741E-3</c:v>
                </c:pt>
                <c:pt idx="100">
                  <c:v>1.5856481481481481E-3</c:v>
                </c:pt>
                <c:pt idx="101">
                  <c:v>1.5972222222222221E-3</c:v>
                </c:pt>
                <c:pt idx="102">
                  <c:v>1.6087962962962965E-3</c:v>
                </c:pt>
                <c:pt idx="103">
                  <c:v>1.6203703703703705E-3</c:v>
                </c:pt>
                <c:pt idx="104">
                  <c:v>1.6319444444444445E-3</c:v>
                </c:pt>
                <c:pt idx="105">
                  <c:v>1.6435185185185185E-3</c:v>
                </c:pt>
                <c:pt idx="106">
                  <c:v>1.6550925925925926E-3</c:v>
                </c:pt>
                <c:pt idx="107">
                  <c:v>1.6666666666666666E-3</c:v>
                </c:pt>
                <c:pt idx="108">
                  <c:v>1.6782407407407406E-3</c:v>
                </c:pt>
                <c:pt idx="109">
                  <c:v>1.6898148148148146E-3</c:v>
                </c:pt>
                <c:pt idx="110">
                  <c:v>1.701388888888889E-3</c:v>
                </c:pt>
                <c:pt idx="111">
                  <c:v>1.712962962962963E-3</c:v>
                </c:pt>
                <c:pt idx="112">
                  <c:v>1.724537037037037E-3</c:v>
                </c:pt>
                <c:pt idx="113">
                  <c:v>1.736111111111111E-3</c:v>
                </c:pt>
                <c:pt idx="114">
                  <c:v>1.7476851851851852E-3</c:v>
                </c:pt>
                <c:pt idx="115">
                  <c:v>1.7592592592592592E-3</c:v>
                </c:pt>
                <c:pt idx="116">
                  <c:v>1.7708333333333332E-3</c:v>
                </c:pt>
                <c:pt idx="117">
                  <c:v>1.7824074074074075E-3</c:v>
                </c:pt>
                <c:pt idx="118">
                  <c:v>1.7939814814814817E-3</c:v>
                </c:pt>
                <c:pt idx="119">
                  <c:v>1.8055555555555557E-3</c:v>
                </c:pt>
                <c:pt idx="120">
                  <c:v>1.8171296296296297E-3</c:v>
                </c:pt>
                <c:pt idx="121">
                  <c:v>1.8287037037037037E-3</c:v>
                </c:pt>
                <c:pt idx="122">
                  <c:v>1.8402777777777777E-3</c:v>
                </c:pt>
                <c:pt idx="123">
                  <c:v>1.8518518518518517E-3</c:v>
                </c:pt>
                <c:pt idx="124">
                  <c:v>1.8634259259259257E-3</c:v>
                </c:pt>
                <c:pt idx="125">
                  <c:v>1.8750000000000001E-3</c:v>
                </c:pt>
                <c:pt idx="126">
                  <c:v>1.8865740740740742E-3</c:v>
                </c:pt>
                <c:pt idx="127">
                  <c:v>1.8981481481481482E-3</c:v>
                </c:pt>
                <c:pt idx="128">
                  <c:v>1.9097222222222222E-3</c:v>
                </c:pt>
                <c:pt idx="129">
                  <c:v>1.9212962962962962E-3</c:v>
                </c:pt>
                <c:pt idx="130">
                  <c:v>1.9328703703703704E-3</c:v>
                </c:pt>
                <c:pt idx="131">
                  <c:v>1.9444444444444444E-3</c:v>
                </c:pt>
                <c:pt idx="132">
                  <c:v>1.9560185185185188E-3</c:v>
                </c:pt>
                <c:pt idx="133">
                  <c:v>1.9675925925925928E-3</c:v>
                </c:pt>
                <c:pt idx="134">
                  <c:v>1.9791666666666668E-3</c:v>
                </c:pt>
                <c:pt idx="135">
                  <c:v>1.9907407407407408E-3</c:v>
                </c:pt>
                <c:pt idx="136">
                  <c:v>2.0023148148148148E-3</c:v>
                </c:pt>
                <c:pt idx="137">
                  <c:v>2.0138888888888888E-3</c:v>
                </c:pt>
                <c:pt idx="138">
                  <c:v>2.0254629629629629E-3</c:v>
                </c:pt>
                <c:pt idx="139">
                  <c:v>2.0370370370370369E-3</c:v>
                </c:pt>
                <c:pt idx="140">
                  <c:v>2.0486111111111113E-3</c:v>
                </c:pt>
                <c:pt idx="141">
                  <c:v>2.0601851851851853E-3</c:v>
                </c:pt>
                <c:pt idx="142">
                  <c:v>2.0717592592592593E-3</c:v>
                </c:pt>
                <c:pt idx="143">
                  <c:v>2.0833333333333333E-3</c:v>
                </c:pt>
                <c:pt idx="144">
                  <c:v>2.0949074074074073E-3</c:v>
                </c:pt>
                <c:pt idx="145">
                  <c:v>2.1064814814814813E-3</c:v>
                </c:pt>
                <c:pt idx="146">
                  <c:v>2.1180555555555553E-3</c:v>
                </c:pt>
                <c:pt idx="147">
                  <c:v>2.1296296296296298E-3</c:v>
                </c:pt>
                <c:pt idx="148">
                  <c:v>2.1412037037037038E-3</c:v>
                </c:pt>
                <c:pt idx="149">
                  <c:v>2.1527777777777778E-3</c:v>
                </c:pt>
                <c:pt idx="150">
                  <c:v>2.1643518518518518E-3</c:v>
                </c:pt>
                <c:pt idx="151">
                  <c:v>2.1759259259259258E-3</c:v>
                </c:pt>
                <c:pt idx="152">
                  <c:v>2.1874999999999998E-3</c:v>
                </c:pt>
                <c:pt idx="153">
                  <c:v>2.1990740740740738E-3</c:v>
                </c:pt>
                <c:pt idx="154">
                  <c:v>2.2106481481481482E-3</c:v>
                </c:pt>
                <c:pt idx="155">
                  <c:v>2.2222222222222222E-3</c:v>
                </c:pt>
                <c:pt idx="156">
                  <c:v>2.2337962962962962E-3</c:v>
                </c:pt>
                <c:pt idx="157">
                  <c:v>2.2453703703703702E-3</c:v>
                </c:pt>
                <c:pt idx="158">
                  <c:v>2.2569444444444442E-3</c:v>
                </c:pt>
                <c:pt idx="159">
                  <c:v>2.2685185185185187E-3</c:v>
                </c:pt>
                <c:pt idx="160">
                  <c:v>2.2800925925925927E-3</c:v>
                </c:pt>
                <c:pt idx="161">
                  <c:v>2.2916666666666667E-3</c:v>
                </c:pt>
                <c:pt idx="162">
                  <c:v>2.3032407407407407E-3</c:v>
                </c:pt>
                <c:pt idx="163">
                  <c:v>2.3148148148148151E-3</c:v>
                </c:pt>
                <c:pt idx="164">
                  <c:v>2.3263888888888891E-3</c:v>
                </c:pt>
                <c:pt idx="165">
                  <c:v>2.3379629629629631E-3</c:v>
                </c:pt>
                <c:pt idx="166">
                  <c:v>2.3495370370370371E-3</c:v>
                </c:pt>
                <c:pt idx="167">
                  <c:v>2.3611111111111111E-3</c:v>
                </c:pt>
                <c:pt idx="168">
                  <c:v>2.3726851851851851E-3</c:v>
                </c:pt>
                <c:pt idx="169">
                  <c:v>2.3842592592592591E-3</c:v>
                </c:pt>
                <c:pt idx="170">
                  <c:v>2.3958333333333336E-3</c:v>
                </c:pt>
                <c:pt idx="171">
                  <c:v>2.4074074074074076E-3</c:v>
                </c:pt>
                <c:pt idx="172">
                  <c:v>2.4189814814814816E-3</c:v>
                </c:pt>
                <c:pt idx="173">
                  <c:v>2.4305555555555556E-3</c:v>
                </c:pt>
                <c:pt idx="174">
                  <c:v>2.4421296296296296E-3</c:v>
                </c:pt>
                <c:pt idx="175">
                  <c:v>2.4537037037037036E-3</c:v>
                </c:pt>
                <c:pt idx="176">
                  <c:v>2.4652777777777776E-3</c:v>
                </c:pt>
                <c:pt idx="177">
                  <c:v>2.476851851851852E-3</c:v>
                </c:pt>
                <c:pt idx="178">
                  <c:v>2.488425925925926E-3</c:v>
                </c:pt>
                <c:pt idx="179">
                  <c:v>2.5000000000000001E-3</c:v>
                </c:pt>
                <c:pt idx="180">
                  <c:v>2.5115740740740741E-3</c:v>
                </c:pt>
                <c:pt idx="181">
                  <c:v>2.5231481481481481E-3</c:v>
                </c:pt>
                <c:pt idx="182">
                  <c:v>2.5347222222222221E-3</c:v>
                </c:pt>
                <c:pt idx="183">
                  <c:v>2.5462962962962961E-3</c:v>
                </c:pt>
                <c:pt idx="184">
                  <c:v>2.5578703703703701E-3</c:v>
                </c:pt>
                <c:pt idx="185">
                  <c:v>2.5694444444444445E-3</c:v>
                </c:pt>
                <c:pt idx="186">
                  <c:v>2.5810185185185185E-3</c:v>
                </c:pt>
                <c:pt idx="187">
                  <c:v>2.5925925925925925E-3</c:v>
                </c:pt>
                <c:pt idx="188">
                  <c:v>2.6041666666666665E-3</c:v>
                </c:pt>
                <c:pt idx="189">
                  <c:v>2.6157407407407405E-3</c:v>
                </c:pt>
                <c:pt idx="190">
                  <c:v>2.6273148148148145E-3</c:v>
                </c:pt>
                <c:pt idx="191">
                  <c:v>2.638888888888889E-3</c:v>
                </c:pt>
                <c:pt idx="192">
                  <c:v>2.650462962962963E-3</c:v>
                </c:pt>
                <c:pt idx="193">
                  <c:v>2.662037037037037E-3</c:v>
                </c:pt>
                <c:pt idx="194">
                  <c:v>2.673611111111111E-3</c:v>
                </c:pt>
                <c:pt idx="195">
                  <c:v>2.6851851851851854E-3</c:v>
                </c:pt>
                <c:pt idx="196">
                  <c:v>2.6967592592592594E-3</c:v>
                </c:pt>
                <c:pt idx="197">
                  <c:v>2.7083333333333334E-3</c:v>
                </c:pt>
                <c:pt idx="198">
                  <c:v>2.7199074074074074E-3</c:v>
                </c:pt>
                <c:pt idx="199">
                  <c:v>2.7314814814814814E-3</c:v>
                </c:pt>
                <c:pt idx="200">
                  <c:v>2.7430555555555559E-3</c:v>
                </c:pt>
                <c:pt idx="201">
                  <c:v>2.7546296296296299E-3</c:v>
                </c:pt>
                <c:pt idx="202">
                  <c:v>2.7662037037037039E-3</c:v>
                </c:pt>
                <c:pt idx="203">
                  <c:v>2.7777777777777779E-3</c:v>
                </c:pt>
                <c:pt idx="204">
                  <c:v>2.7893518518518519E-3</c:v>
                </c:pt>
                <c:pt idx="205">
                  <c:v>2.8009259259259259E-3</c:v>
                </c:pt>
                <c:pt idx="206">
                  <c:v>2.8124999999999999E-3</c:v>
                </c:pt>
                <c:pt idx="207">
                  <c:v>2.8240740740740739E-3</c:v>
                </c:pt>
                <c:pt idx="208">
                  <c:v>2.8356481481481479E-3</c:v>
                </c:pt>
                <c:pt idx="209">
                  <c:v>2.8472222222222219E-3</c:v>
                </c:pt>
                <c:pt idx="210">
                  <c:v>2.8587962962962959E-3</c:v>
                </c:pt>
                <c:pt idx="211">
                  <c:v>2.8703703703703708E-3</c:v>
                </c:pt>
                <c:pt idx="212">
                  <c:v>2.8819444444444448E-3</c:v>
                </c:pt>
                <c:pt idx="213">
                  <c:v>2.8935185185185188E-3</c:v>
                </c:pt>
                <c:pt idx="214">
                  <c:v>2.9050925925925928E-3</c:v>
                </c:pt>
                <c:pt idx="215">
                  <c:v>2.9166666666666668E-3</c:v>
                </c:pt>
                <c:pt idx="216">
                  <c:v>2.9282407407407408E-3</c:v>
                </c:pt>
                <c:pt idx="217">
                  <c:v>2.9398148148148148E-3</c:v>
                </c:pt>
                <c:pt idx="218">
                  <c:v>2.9513888888888888E-3</c:v>
                </c:pt>
                <c:pt idx="219">
                  <c:v>2.9629629629629628E-3</c:v>
                </c:pt>
                <c:pt idx="220">
                  <c:v>2.9745370370370368E-3</c:v>
                </c:pt>
                <c:pt idx="221">
                  <c:v>2.9861111111111108E-3</c:v>
                </c:pt>
                <c:pt idx="222">
                  <c:v>2.9976851851851848E-3</c:v>
                </c:pt>
                <c:pt idx="223">
                  <c:v>3.0092592592592593E-3</c:v>
                </c:pt>
                <c:pt idx="224">
                  <c:v>3.0208333333333333E-3</c:v>
                </c:pt>
                <c:pt idx="225">
                  <c:v>3.0324074074074073E-3</c:v>
                </c:pt>
                <c:pt idx="226">
                  <c:v>3.0439814814814817E-3</c:v>
                </c:pt>
                <c:pt idx="227">
                  <c:v>3.0555555555555557E-3</c:v>
                </c:pt>
                <c:pt idx="228">
                  <c:v>3.0671296296296297E-3</c:v>
                </c:pt>
                <c:pt idx="229">
                  <c:v>3.0787037037037037E-3</c:v>
                </c:pt>
                <c:pt idx="230">
                  <c:v>3.0902777777777777E-3</c:v>
                </c:pt>
                <c:pt idx="231">
                  <c:v>3.1018518518518517E-3</c:v>
                </c:pt>
                <c:pt idx="232">
                  <c:v>3.1134259259259262E-3</c:v>
                </c:pt>
                <c:pt idx="233">
                  <c:v>3.1250000000000002E-3</c:v>
                </c:pt>
                <c:pt idx="234">
                  <c:v>3.1365740740740742E-3</c:v>
                </c:pt>
                <c:pt idx="235">
                  <c:v>3.1481481481481482E-3</c:v>
                </c:pt>
                <c:pt idx="236">
                  <c:v>3.1597222222222222E-3</c:v>
                </c:pt>
                <c:pt idx="237">
                  <c:v>3.1712962962962962E-3</c:v>
                </c:pt>
                <c:pt idx="238">
                  <c:v>3.1828703703703702E-3</c:v>
                </c:pt>
                <c:pt idx="239">
                  <c:v>3.1944444444444442E-3</c:v>
                </c:pt>
                <c:pt idx="240">
                  <c:v>3.2060185185185182E-3</c:v>
                </c:pt>
                <c:pt idx="241">
                  <c:v>3.2175925925925931E-3</c:v>
                </c:pt>
                <c:pt idx="242">
                  <c:v>3.2291666666666671E-3</c:v>
                </c:pt>
                <c:pt idx="243">
                  <c:v>3.2407407407407411E-3</c:v>
                </c:pt>
                <c:pt idx="244">
                  <c:v>3.2523148148148151E-3</c:v>
                </c:pt>
                <c:pt idx="245">
                  <c:v>3.2638888888888891E-3</c:v>
                </c:pt>
                <c:pt idx="246">
                  <c:v>3.2754629629629631E-3</c:v>
                </c:pt>
                <c:pt idx="247">
                  <c:v>3.2870370370370371E-3</c:v>
                </c:pt>
                <c:pt idx="248">
                  <c:v>3.2986111111111111E-3</c:v>
                </c:pt>
                <c:pt idx="249">
                  <c:v>3.3101851851851851E-3</c:v>
                </c:pt>
                <c:pt idx="250">
                  <c:v>3.3217592592592591E-3</c:v>
                </c:pt>
                <c:pt idx="251">
                  <c:v>3.3333333333333331E-3</c:v>
                </c:pt>
                <c:pt idx="252">
                  <c:v>3.3449074074074071E-3</c:v>
                </c:pt>
                <c:pt idx="253">
                  <c:v>3.3564814814814811E-3</c:v>
                </c:pt>
                <c:pt idx="254">
                  <c:v>3.3680555555555551E-3</c:v>
                </c:pt>
                <c:pt idx="255">
                  <c:v>3.3796296296296291E-3</c:v>
                </c:pt>
                <c:pt idx="256">
                  <c:v>3.391203703703704E-3</c:v>
                </c:pt>
                <c:pt idx="257">
                  <c:v>3.402777777777778E-3</c:v>
                </c:pt>
                <c:pt idx="258">
                  <c:v>3.414351851851852E-3</c:v>
                </c:pt>
                <c:pt idx="259">
                  <c:v>3.425925925925926E-3</c:v>
                </c:pt>
                <c:pt idx="260">
                  <c:v>3.4375E-3</c:v>
                </c:pt>
                <c:pt idx="261">
                  <c:v>3.449074074074074E-3</c:v>
                </c:pt>
                <c:pt idx="262">
                  <c:v>3.460648148148148E-3</c:v>
                </c:pt>
                <c:pt idx="263">
                  <c:v>3.472222222222222E-3</c:v>
                </c:pt>
                <c:pt idx="264">
                  <c:v>3.4837962962962965E-3</c:v>
                </c:pt>
              </c:numCache>
            </c:numRef>
          </c:cat>
          <c:val>
            <c:numRef>
              <c:f>'4 Phase Follow-up'!$J$2:$J$266</c:f>
              <c:numCache>
                <c:formatCode>0</c:formatCode>
                <c:ptCount val="265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0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0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0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0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0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0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0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0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ED-4573-871B-26F8A4046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24993599"/>
        <c:axId val="1185118239"/>
      </c:barChart>
      <c:lineChart>
        <c:grouping val="standard"/>
        <c:varyColors val="0"/>
        <c:ser>
          <c:idx val="0"/>
          <c:order val="0"/>
          <c:tx>
            <c:strRef>
              <c:f>'4 Phase Follow-up'!$D$1</c:f>
              <c:strCache>
                <c:ptCount val="1"/>
                <c:pt idx="0">
                  <c:v>Follow Up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33"/>
              <c:layout>
                <c:manualLayout>
                  <c:x val="-2.7935796261854558E-2"/>
                  <c:y val="-7.920033833191121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52-47A1-B4EA-E11895A78BA2}"/>
                </c:ext>
              </c:extLst>
            </c:dLbl>
            <c:dLbl>
              <c:idx val="78"/>
              <c:layout>
                <c:manualLayout>
                  <c:x val="-3.7795275590551181E-2"/>
                  <c:y val="-0.1165512212302254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952-47A1-B4EA-E11895A78BA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 Phase Follow-up'!$C$2:$C$266</c:f>
              <c:numCache>
                <c:formatCode>h:mm:ss;@</c:formatCode>
                <c:ptCount val="265"/>
                <c:pt idx="0">
                  <c:v>4.2824074074074075E-4</c:v>
                </c:pt>
                <c:pt idx="1">
                  <c:v>4.3981481481481481E-4</c:v>
                </c:pt>
                <c:pt idx="2">
                  <c:v>4.5138888888888892E-4</c:v>
                </c:pt>
                <c:pt idx="3">
                  <c:v>4.6296296296296293E-4</c:v>
                </c:pt>
                <c:pt idx="4">
                  <c:v>4.7453703703703704E-4</c:v>
                </c:pt>
                <c:pt idx="5">
                  <c:v>4.861111111111111E-4</c:v>
                </c:pt>
                <c:pt idx="6">
                  <c:v>4.9768518518518521E-4</c:v>
                </c:pt>
                <c:pt idx="7">
                  <c:v>5.0925925925925921E-4</c:v>
                </c:pt>
                <c:pt idx="8">
                  <c:v>5.2083333333333333E-4</c:v>
                </c:pt>
                <c:pt idx="9">
                  <c:v>5.3240740740740744E-4</c:v>
                </c:pt>
                <c:pt idx="10">
                  <c:v>5.4398148148148144E-4</c:v>
                </c:pt>
                <c:pt idx="11">
                  <c:v>5.5555555555555556E-4</c:v>
                </c:pt>
                <c:pt idx="12">
                  <c:v>5.6712962962962967E-4</c:v>
                </c:pt>
                <c:pt idx="13">
                  <c:v>5.7870370370370378E-4</c:v>
                </c:pt>
                <c:pt idx="14">
                  <c:v>5.9027777777777778E-4</c:v>
                </c:pt>
                <c:pt idx="15">
                  <c:v>6.018518518518519E-4</c:v>
                </c:pt>
                <c:pt idx="16">
                  <c:v>6.134259259259259E-4</c:v>
                </c:pt>
                <c:pt idx="17">
                  <c:v>6.2500000000000001E-4</c:v>
                </c:pt>
                <c:pt idx="18">
                  <c:v>6.3657407407407402E-4</c:v>
                </c:pt>
                <c:pt idx="19">
                  <c:v>6.4814814814814813E-4</c:v>
                </c:pt>
                <c:pt idx="20">
                  <c:v>6.5972222222222224E-4</c:v>
                </c:pt>
                <c:pt idx="21">
                  <c:v>6.7129629629629635E-4</c:v>
                </c:pt>
                <c:pt idx="22">
                  <c:v>6.8287037037037036E-4</c:v>
                </c:pt>
                <c:pt idx="23">
                  <c:v>6.9444444444444447E-4</c:v>
                </c:pt>
                <c:pt idx="24">
                  <c:v>7.0601851851851847E-4</c:v>
                </c:pt>
                <c:pt idx="25">
                  <c:v>7.175925925925927E-4</c:v>
                </c:pt>
                <c:pt idx="26">
                  <c:v>7.291666666666667E-4</c:v>
                </c:pt>
                <c:pt idx="27">
                  <c:v>7.407407407407407E-4</c:v>
                </c:pt>
                <c:pt idx="28">
                  <c:v>7.5231481481481482E-4</c:v>
                </c:pt>
                <c:pt idx="29">
                  <c:v>7.6388888888888893E-4</c:v>
                </c:pt>
                <c:pt idx="30">
                  <c:v>7.7546296296296293E-4</c:v>
                </c:pt>
                <c:pt idx="31">
                  <c:v>7.8703703703703705E-4</c:v>
                </c:pt>
                <c:pt idx="32">
                  <c:v>7.9861111111111105E-4</c:v>
                </c:pt>
                <c:pt idx="33">
                  <c:v>8.1018518518518527E-4</c:v>
                </c:pt>
                <c:pt idx="34">
                  <c:v>8.2175925925925927E-4</c:v>
                </c:pt>
                <c:pt idx="35">
                  <c:v>8.3333333333333328E-4</c:v>
                </c:pt>
                <c:pt idx="36">
                  <c:v>8.4490740740740728E-4</c:v>
                </c:pt>
                <c:pt idx="37">
                  <c:v>8.564814814814815E-4</c:v>
                </c:pt>
                <c:pt idx="38">
                  <c:v>8.6805555555555551E-4</c:v>
                </c:pt>
                <c:pt idx="39">
                  <c:v>8.7962962962962962E-4</c:v>
                </c:pt>
                <c:pt idx="40">
                  <c:v>8.9120370370370373E-4</c:v>
                </c:pt>
                <c:pt idx="41">
                  <c:v>9.0277777777777784E-4</c:v>
                </c:pt>
                <c:pt idx="42">
                  <c:v>9.1435185185185185E-4</c:v>
                </c:pt>
                <c:pt idx="43">
                  <c:v>9.2592592592592585E-4</c:v>
                </c:pt>
                <c:pt idx="44">
                  <c:v>9.3750000000000007E-4</c:v>
                </c:pt>
                <c:pt idx="45">
                  <c:v>9.4907407407407408E-4</c:v>
                </c:pt>
                <c:pt idx="46">
                  <c:v>9.6064814814814808E-4</c:v>
                </c:pt>
                <c:pt idx="47">
                  <c:v>9.7222222222222219E-4</c:v>
                </c:pt>
                <c:pt idx="48">
                  <c:v>9.8379629629629642E-4</c:v>
                </c:pt>
                <c:pt idx="49">
                  <c:v>9.9537037037037042E-4</c:v>
                </c:pt>
                <c:pt idx="50">
                  <c:v>1.0069444444444444E-3</c:v>
                </c:pt>
                <c:pt idx="51">
                  <c:v>1.0185185185185184E-3</c:v>
                </c:pt>
                <c:pt idx="52">
                  <c:v>1.0300925925925926E-3</c:v>
                </c:pt>
                <c:pt idx="53">
                  <c:v>1.0416666666666667E-3</c:v>
                </c:pt>
                <c:pt idx="54">
                  <c:v>1.0532407407407407E-3</c:v>
                </c:pt>
                <c:pt idx="55">
                  <c:v>1.0648148148148149E-3</c:v>
                </c:pt>
                <c:pt idx="56">
                  <c:v>1.0763888888888889E-3</c:v>
                </c:pt>
                <c:pt idx="57">
                  <c:v>1.0879629629629629E-3</c:v>
                </c:pt>
                <c:pt idx="58">
                  <c:v>1.0995370370370369E-3</c:v>
                </c:pt>
                <c:pt idx="59">
                  <c:v>1.1111111111111111E-3</c:v>
                </c:pt>
                <c:pt idx="60">
                  <c:v>1.1226851851851851E-3</c:v>
                </c:pt>
                <c:pt idx="61">
                  <c:v>1.1342592592592593E-3</c:v>
                </c:pt>
                <c:pt idx="62">
                  <c:v>1.1458333333333333E-3</c:v>
                </c:pt>
                <c:pt idx="63">
                  <c:v>1.1574074074074076E-3</c:v>
                </c:pt>
                <c:pt idx="64">
                  <c:v>1.1689814814814816E-3</c:v>
                </c:pt>
                <c:pt idx="65">
                  <c:v>1.1805555555555556E-3</c:v>
                </c:pt>
                <c:pt idx="66">
                  <c:v>1.1921296296296296E-3</c:v>
                </c:pt>
                <c:pt idx="67">
                  <c:v>1.2037037037037038E-3</c:v>
                </c:pt>
                <c:pt idx="68">
                  <c:v>1.2152777777777778E-3</c:v>
                </c:pt>
                <c:pt idx="69">
                  <c:v>1.2268518518518518E-3</c:v>
                </c:pt>
                <c:pt idx="70">
                  <c:v>1.238425925925926E-3</c:v>
                </c:pt>
                <c:pt idx="71">
                  <c:v>1.25E-3</c:v>
                </c:pt>
                <c:pt idx="72">
                  <c:v>1.261574074074074E-3</c:v>
                </c:pt>
                <c:pt idx="73">
                  <c:v>1.273148148148148E-3</c:v>
                </c:pt>
                <c:pt idx="74">
                  <c:v>1.2847222222222223E-3</c:v>
                </c:pt>
                <c:pt idx="75">
                  <c:v>1.2962962962962963E-3</c:v>
                </c:pt>
                <c:pt idx="76">
                  <c:v>1.3078703703703703E-3</c:v>
                </c:pt>
                <c:pt idx="77">
                  <c:v>1.3194444444444445E-3</c:v>
                </c:pt>
                <c:pt idx="78">
                  <c:v>1.3310185185185185E-3</c:v>
                </c:pt>
                <c:pt idx="79">
                  <c:v>1.3425925925925927E-3</c:v>
                </c:pt>
                <c:pt idx="80">
                  <c:v>1.3541666666666667E-3</c:v>
                </c:pt>
                <c:pt idx="81">
                  <c:v>1.3657407407407407E-3</c:v>
                </c:pt>
                <c:pt idx="82">
                  <c:v>1.3773148148148149E-3</c:v>
                </c:pt>
                <c:pt idx="83">
                  <c:v>1.3888888888888889E-3</c:v>
                </c:pt>
                <c:pt idx="84">
                  <c:v>1.4004629629629629E-3</c:v>
                </c:pt>
                <c:pt idx="85">
                  <c:v>1.4120370370370369E-3</c:v>
                </c:pt>
                <c:pt idx="86">
                  <c:v>1.423611111111111E-3</c:v>
                </c:pt>
                <c:pt idx="87">
                  <c:v>1.4351851851851854E-3</c:v>
                </c:pt>
                <c:pt idx="88">
                  <c:v>1.4467592592592594E-3</c:v>
                </c:pt>
                <c:pt idx="89">
                  <c:v>1.4583333333333334E-3</c:v>
                </c:pt>
                <c:pt idx="90">
                  <c:v>1.4699074074074074E-3</c:v>
                </c:pt>
                <c:pt idx="91">
                  <c:v>1.4814814814814814E-3</c:v>
                </c:pt>
                <c:pt idx="92">
                  <c:v>1.4930555555555554E-3</c:v>
                </c:pt>
                <c:pt idx="93">
                  <c:v>1.5046296296296296E-3</c:v>
                </c:pt>
                <c:pt idx="94">
                  <c:v>1.5162037037037036E-3</c:v>
                </c:pt>
                <c:pt idx="95">
                  <c:v>1.5277777777777779E-3</c:v>
                </c:pt>
                <c:pt idx="96">
                  <c:v>1.5393518518518519E-3</c:v>
                </c:pt>
                <c:pt idx="97">
                  <c:v>1.5509259259259259E-3</c:v>
                </c:pt>
                <c:pt idx="98">
                  <c:v>1.5625000000000001E-3</c:v>
                </c:pt>
                <c:pt idx="99">
                  <c:v>1.5740740740740741E-3</c:v>
                </c:pt>
                <c:pt idx="100">
                  <c:v>1.5856481481481481E-3</c:v>
                </c:pt>
                <c:pt idx="101">
                  <c:v>1.5972222222222221E-3</c:v>
                </c:pt>
                <c:pt idx="102">
                  <c:v>1.6087962962962965E-3</c:v>
                </c:pt>
                <c:pt idx="103">
                  <c:v>1.6203703703703705E-3</c:v>
                </c:pt>
                <c:pt idx="104">
                  <c:v>1.6319444444444445E-3</c:v>
                </c:pt>
                <c:pt idx="105">
                  <c:v>1.6435185185185185E-3</c:v>
                </c:pt>
                <c:pt idx="106">
                  <c:v>1.6550925925925926E-3</c:v>
                </c:pt>
                <c:pt idx="107">
                  <c:v>1.6666666666666666E-3</c:v>
                </c:pt>
                <c:pt idx="108">
                  <c:v>1.6782407407407406E-3</c:v>
                </c:pt>
                <c:pt idx="109">
                  <c:v>1.6898148148148146E-3</c:v>
                </c:pt>
                <c:pt idx="110">
                  <c:v>1.701388888888889E-3</c:v>
                </c:pt>
                <c:pt idx="111">
                  <c:v>1.712962962962963E-3</c:v>
                </c:pt>
                <c:pt idx="112">
                  <c:v>1.724537037037037E-3</c:v>
                </c:pt>
                <c:pt idx="113">
                  <c:v>1.736111111111111E-3</c:v>
                </c:pt>
                <c:pt idx="114">
                  <c:v>1.7476851851851852E-3</c:v>
                </c:pt>
                <c:pt idx="115">
                  <c:v>1.7592592592592592E-3</c:v>
                </c:pt>
                <c:pt idx="116">
                  <c:v>1.7708333333333332E-3</c:v>
                </c:pt>
                <c:pt idx="117">
                  <c:v>1.7824074074074075E-3</c:v>
                </c:pt>
                <c:pt idx="118">
                  <c:v>1.7939814814814817E-3</c:v>
                </c:pt>
                <c:pt idx="119">
                  <c:v>1.8055555555555557E-3</c:v>
                </c:pt>
                <c:pt idx="120">
                  <c:v>1.8171296296296297E-3</c:v>
                </c:pt>
                <c:pt idx="121">
                  <c:v>1.8287037037037037E-3</c:v>
                </c:pt>
                <c:pt idx="122">
                  <c:v>1.8402777777777777E-3</c:v>
                </c:pt>
                <c:pt idx="123">
                  <c:v>1.8518518518518517E-3</c:v>
                </c:pt>
                <c:pt idx="124">
                  <c:v>1.8634259259259257E-3</c:v>
                </c:pt>
                <c:pt idx="125">
                  <c:v>1.8750000000000001E-3</c:v>
                </c:pt>
                <c:pt idx="126">
                  <c:v>1.8865740740740742E-3</c:v>
                </c:pt>
                <c:pt idx="127">
                  <c:v>1.8981481481481482E-3</c:v>
                </c:pt>
                <c:pt idx="128">
                  <c:v>1.9097222222222222E-3</c:v>
                </c:pt>
                <c:pt idx="129">
                  <c:v>1.9212962962962962E-3</c:v>
                </c:pt>
                <c:pt idx="130">
                  <c:v>1.9328703703703704E-3</c:v>
                </c:pt>
                <c:pt idx="131">
                  <c:v>1.9444444444444444E-3</c:v>
                </c:pt>
                <c:pt idx="132">
                  <c:v>1.9560185185185188E-3</c:v>
                </c:pt>
                <c:pt idx="133">
                  <c:v>1.9675925925925928E-3</c:v>
                </c:pt>
                <c:pt idx="134">
                  <c:v>1.9791666666666668E-3</c:v>
                </c:pt>
                <c:pt idx="135">
                  <c:v>1.9907407407407408E-3</c:v>
                </c:pt>
                <c:pt idx="136">
                  <c:v>2.0023148148148148E-3</c:v>
                </c:pt>
                <c:pt idx="137">
                  <c:v>2.0138888888888888E-3</c:v>
                </c:pt>
                <c:pt idx="138">
                  <c:v>2.0254629629629629E-3</c:v>
                </c:pt>
                <c:pt idx="139">
                  <c:v>2.0370370370370369E-3</c:v>
                </c:pt>
                <c:pt idx="140">
                  <c:v>2.0486111111111113E-3</c:v>
                </c:pt>
                <c:pt idx="141">
                  <c:v>2.0601851851851853E-3</c:v>
                </c:pt>
                <c:pt idx="142">
                  <c:v>2.0717592592592593E-3</c:v>
                </c:pt>
                <c:pt idx="143">
                  <c:v>2.0833333333333333E-3</c:v>
                </c:pt>
                <c:pt idx="144">
                  <c:v>2.0949074074074073E-3</c:v>
                </c:pt>
                <c:pt idx="145">
                  <c:v>2.1064814814814813E-3</c:v>
                </c:pt>
                <c:pt idx="146">
                  <c:v>2.1180555555555553E-3</c:v>
                </c:pt>
                <c:pt idx="147">
                  <c:v>2.1296296296296298E-3</c:v>
                </c:pt>
                <c:pt idx="148">
                  <c:v>2.1412037037037038E-3</c:v>
                </c:pt>
                <c:pt idx="149">
                  <c:v>2.1527777777777778E-3</c:v>
                </c:pt>
                <c:pt idx="150">
                  <c:v>2.1643518518518518E-3</c:v>
                </c:pt>
                <c:pt idx="151">
                  <c:v>2.1759259259259258E-3</c:v>
                </c:pt>
                <c:pt idx="152">
                  <c:v>2.1874999999999998E-3</c:v>
                </c:pt>
                <c:pt idx="153">
                  <c:v>2.1990740740740738E-3</c:v>
                </c:pt>
                <c:pt idx="154">
                  <c:v>2.2106481481481482E-3</c:v>
                </c:pt>
                <c:pt idx="155">
                  <c:v>2.2222222222222222E-3</c:v>
                </c:pt>
                <c:pt idx="156">
                  <c:v>2.2337962962962962E-3</c:v>
                </c:pt>
                <c:pt idx="157">
                  <c:v>2.2453703703703702E-3</c:v>
                </c:pt>
                <c:pt idx="158">
                  <c:v>2.2569444444444442E-3</c:v>
                </c:pt>
                <c:pt idx="159">
                  <c:v>2.2685185185185187E-3</c:v>
                </c:pt>
                <c:pt idx="160">
                  <c:v>2.2800925925925927E-3</c:v>
                </c:pt>
                <c:pt idx="161">
                  <c:v>2.2916666666666667E-3</c:v>
                </c:pt>
                <c:pt idx="162">
                  <c:v>2.3032407407407407E-3</c:v>
                </c:pt>
                <c:pt idx="163">
                  <c:v>2.3148148148148151E-3</c:v>
                </c:pt>
                <c:pt idx="164">
                  <c:v>2.3263888888888891E-3</c:v>
                </c:pt>
                <c:pt idx="165">
                  <c:v>2.3379629629629631E-3</c:v>
                </c:pt>
                <c:pt idx="166">
                  <c:v>2.3495370370370371E-3</c:v>
                </c:pt>
                <c:pt idx="167">
                  <c:v>2.3611111111111111E-3</c:v>
                </c:pt>
                <c:pt idx="168">
                  <c:v>2.3726851851851851E-3</c:v>
                </c:pt>
                <c:pt idx="169">
                  <c:v>2.3842592592592591E-3</c:v>
                </c:pt>
                <c:pt idx="170">
                  <c:v>2.3958333333333336E-3</c:v>
                </c:pt>
                <c:pt idx="171">
                  <c:v>2.4074074074074076E-3</c:v>
                </c:pt>
                <c:pt idx="172">
                  <c:v>2.4189814814814816E-3</c:v>
                </c:pt>
                <c:pt idx="173">
                  <c:v>2.4305555555555556E-3</c:v>
                </c:pt>
                <c:pt idx="174">
                  <c:v>2.4421296296296296E-3</c:v>
                </c:pt>
                <c:pt idx="175">
                  <c:v>2.4537037037037036E-3</c:v>
                </c:pt>
                <c:pt idx="176">
                  <c:v>2.4652777777777776E-3</c:v>
                </c:pt>
                <c:pt idx="177">
                  <c:v>2.476851851851852E-3</c:v>
                </c:pt>
                <c:pt idx="178">
                  <c:v>2.488425925925926E-3</c:v>
                </c:pt>
                <c:pt idx="179">
                  <c:v>2.5000000000000001E-3</c:v>
                </c:pt>
                <c:pt idx="180">
                  <c:v>2.5115740740740741E-3</c:v>
                </c:pt>
                <c:pt idx="181">
                  <c:v>2.5231481481481481E-3</c:v>
                </c:pt>
                <c:pt idx="182">
                  <c:v>2.5347222222222221E-3</c:v>
                </c:pt>
                <c:pt idx="183">
                  <c:v>2.5462962962962961E-3</c:v>
                </c:pt>
                <c:pt idx="184">
                  <c:v>2.5578703703703701E-3</c:v>
                </c:pt>
                <c:pt idx="185">
                  <c:v>2.5694444444444445E-3</c:v>
                </c:pt>
                <c:pt idx="186">
                  <c:v>2.5810185185185185E-3</c:v>
                </c:pt>
                <c:pt idx="187">
                  <c:v>2.5925925925925925E-3</c:v>
                </c:pt>
                <c:pt idx="188">
                  <c:v>2.6041666666666665E-3</c:v>
                </c:pt>
                <c:pt idx="189">
                  <c:v>2.6157407407407405E-3</c:v>
                </c:pt>
                <c:pt idx="190">
                  <c:v>2.6273148148148145E-3</c:v>
                </c:pt>
                <c:pt idx="191">
                  <c:v>2.638888888888889E-3</c:v>
                </c:pt>
                <c:pt idx="192">
                  <c:v>2.650462962962963E-3</c:v>
                </c:pt>
                <c:pt idx="193">
                  <c:v>2.662037037037037E-3</c:v>
                </c:pt>
                <c:pt idx="194">
                  <c:v>2.673611111111111E-3</c:v>
                </c:pt>
                <c:pt idx="195">
                  <c:v>2.6851851851851854E-3</c:v>
                </c:pt>
                <c:pt idx="196">
                  <c:v>2.6967592592592594E-3</c:v>
                </c:pt>
                <c:pt idx="197">
                  <c:v>2.7083333333333334E-3</c:v>
                </c:pt>
                <c:pt idx="198">
                  <c:v>2.7199074074074074E-3</c:v>
                </c:pt>
                <c:pt idx="199">
                  <c:v>2.7314814814814814E-3</c:v>
                </c:pt>
                <c:pt idx="200">
                  <c:v>2.7430555555555559E-3</c:v>
                </c:pt>
                <c:pt idx="201">
                  <c:v>2.7546296296296299E-3</c:v>
                </c:pt>
                <c:pt idx="202">
                  <c:v>2.7662037037037039E-3</c:v>
                </c:pt>
                <c:pt idx="203">
                  <c:v>2.7777777777777779E-3</c:v>
                </c:pt>
                <c:pt idx="204">
                  <c:v>2.7893518518518519E-3</c:v>
                </c:pt>
                <c:pt idx="205">
                  <c:v>2.8009259259259259E-3</c:v>
                </c:pt>
                <c:pt idx="206">
                  <c:v>2.8124999999999999E-3</c:v>
                </c:pt>
                <c:pt idx="207">
                  <c:v>2.8240740740740739E-3</c:v>
                </c:pt>
                <c:pt idx="208">
                  <c:v>2.8356481481481479E-3</c:v>
                </c:pt>
                <c:pt idx="209">
                  <c:v>2.8472222222222219E-3</c:v>
                </c:pt>
                <c:pt idx="210">
                  <c:v>2.8587962962962959E-3</c:v>
                </c:pt>
                <c:pt idx="211">
                  <c:v>2.8703703703703708E-3</c:v>
                </c:pt>
                <c:pt idx="212">
                  <c:v>2.8819444444444448E-3</c:v>
                </c:pt>
                <c:pt idx="213">
                  <c:v>2.8935185185185188E-3</c:v>
                </c:pt>
                <c:pt idx="214">
                  <c:v>2.9050925925925928E-3</c:v>
                </c:pt>
                <c:pt idx="215">
                  <c:v>2.9166666666666668E-3</c:v>
                </c:pt>
                <c:pt idx="216">
                  <c:v>2.9282407407407408E-3</c:v>
                </c:pt>
                <c:pt idx="217">
                  <c:v>2.9398148148148148E-3</c:v>
                </c:pt>
                <c:pt idx="218">
                  <c:v>2.9513888888888888E-3</c:v>
                </c:pt>
                <c:pt idx="219">
                  <c:v>2.9629629629629628E-3</c:v>
                </c:pt>
                <c:pt idx="220">
                  <c:v>2.9745370370370368E-3</c:v>
                </c:pt>
                <c:pt idx="221">
                  <c:v>2.9861111111111108E-3</c:v>
                </c:pt>
                <c:pt idx="222">
                  <c:v>2.9976851851851848E-3</c:v>
                </c:pt>
                <c:pt idx="223">
                  <c:v>3.0092592592592593E-3</c:v>
                </c:pt>
                <c:pt idx="224">
                  <c:v>3.0208333333333333E-3</c:v>
                </c:pt>
                <c:pt idx="225">
                  <c:v>3.0324074074074073E-3</c:v>
                </c:pt>
                <c:pt idx="226">
                  <c:v>3.0439814814814817E-3</c:v>
                </c:pt>
                <c:pt idx="227">
                  <c:v>3.0555555555555557E-3</c:v>
                </c:pt>
                <c:pt idx="228">
                  <c:v>3.0671296296296297E-3</c:v>
                </c:pt>
                <c:pt idx="229">
                  <c:v>3.0787037037037037E-3</c:v>
                </c:pt>
                <c:pt idx="230">
                  <c:v>3.0902777777777777E-3</c:v>
                </c:pt>
                <c:pt idx="231">
                  <c:v>3.1018518518518517E-3</c:v>
                </c:pt>
                <c:pt idx="232">
                  <c:v>3.1134259259259262E-3</c:v>
                </c:pt>
                <c:pt idx="233">
                  <c:v>3.1250000000000002E-3</c:v>
                </c:pt>
                <c:pt idx="234">
                  <c:v>3.1365740740740742E-3</c:v>
                </c:pt>
                <c:pt idx="235">
                  <c:v>3.1481481481481482E-3</c:v>
                </c:pt>
                <c:pt idx="236">
                  <c:v>3.1597222222222222E-3</c:v>
                </c:pt>
                <c:pt idx="237">
                  <c:v>3.1712962962962962E-3</c:v>
                </c:pt>
                <c:pt idx="238">
                  <c:v>3.1828703703703702E-3</c:v>
                </c:pt>
                <c:pt idx="239">
                  <c:v>3.1944444444444442E-3</c:v>
                </c:pt>
                <c:pt idx="240">
                  <c:v>3.2060185185185182E-3</c:v>
                </c:pt>
                <c:pt idx="241">
                  <c:v>3.2175925925925931E-3</c:v>
                </c:pt>
                <c:pt idx="242">
                  <c:v>3.2291666666666671E-3</c:v>
                </c:pt>
                <c:pt idx="243">
                  <c:v>3.2407407407407411E-3</c:v>
                </c:pt>
                <c:pt idx="244">
                  <c:v>3.2523148148148151E-3</c:v>
                </c:pt>
                <c:pt idx="245">
                  <c:v>3.2638888888888891E-3</c:v>
                </c:pt>
                <c:pt idx="246">
                  <c:v>3.2754629629629631E-3</c:v>
                </c:pt>
                <c:pt idx="247">
                  <c:v>3.2870370370370371E-3</c:v>
                </c:pt>
                <c:pt idx="248">
                  <c:v>3.2986111111111111E-3</c:v>
                </c:pt>
                <c:pt idx="249">
                  <c:v>3.3101851851851851E-3</c:v>
                </c:pt>
                <c:pt idx="250">
                  <c:v>3.3217592592592591E-3</c:v>
                </c:pt>
                <c:pt idx="251">
                  <c:v>3.3333333333333331E-3</c:v>
                </c:pt>
                <c:pt idx="252">
                  <c:v>3.3449074074074071E-3</c:v>
                </c:pt>
                <c:pt idx="253">
                  <c:v>3.3564814814814811E-3</c:v>
                </c:pt>
                <c:pt idx="254">
                  <c:v>3.3680555555555551E-3</c:v>
                </c:pt>
                <c:pt idx="255">
                  <c:v>3.3796296296296291E-3</c:v>
                </c:pt>
                <c:pt idx="256">
                  <c:v>3.391203703703704E-3</c:v>
                </c:pt>
                <c:pt idx="257">
                  <c:v>3.402777777777778E-3</c:v>
                </c:pt>
                <c:pt idx="258">
                  <c:v>3.414351851851852E-3</c:v>
                </c:pt>
                <c:pt idx="259">
                  <c:v>3.425925925925926E-3</c:v>
                </c:pt>
                <c:pt idx="260">
                  <c:v>3.4375E-3</c:v>
                </c:pt>
                <c:pt idx="261">
                  <c:v>3.449074074074074E-3</c:v>
                </c:pt>
                <c:pt idx="262">
                  <c:v>3.460648148148148E-3</c:v>
                </c:pt>
                <c:pt idx="263">
                  <c:v>3.472222222222222E-3</c:v>
                </c:pt>
                <c:pt idx="264">
                  <c:v>3.4837962962962965E-3</c:v>
                </c:pt>
              </c:numCache>
            </c:numRef>
          </c:cat>
          <c:val>
            <c:numRef>
              <c:f>'4 Phase Follow-up'!$D$2:$D$266</c:f>
              <c:numCache>
                <c:formatCode>General</c:formatCode>
                <c:ptCount val="265"/>
                <c:pt idx="0">
                  <c:v>1.3064240999999999</c:v>
                </c:pt>
                <c:pt idx="1">
                  <c:v>1.5031251000000001</c:v>
                </c:pt>
                <c:pt idx="2">
                  <c:v>1.6695644000000001</c:v>
                </c:pt>
                <c:pt idx="3">
                  <c:v>1.6317493999999999</c:v>
                </c:pt>
                <c:pt idx="4">
                  <c:v>1.6317493999999999</c:v>
                </c:pt>
                <c:pt idx="5">
                  <c:v>1.7225344</c:v>
                </c:pt>
                <c:pt idx="6">
                  <c:v>1.7527961999999999</c:v>
                </c:pt>
                <c:pt idx="7">
                  <c:v>1.7754802000000001</c:v>
                </c:pt>
                <c:pt idx="8">
                  <c:v>1.8813962000000002</c:v>
                </c:pt>
                <c:pt idx="9">
                  <c:v>1.9948896999999999</c:v>
                </c:pt>
                <c:pt idx="10">
                  <c:v>2.002443</c:v>
                </c:pt>
                <c:pt idx="11">
                  <c:v>2.0478353999999999</c:v>
                </c:pt>
                <c:pt idx="12">
                  <c:v>2.0781213000000003</c:v>
                </c:pt>
                <c:pt idx="13">
                  <c:v>2.1159606000000002</c:v>
                </c:pt>
                <c:pt idx="14">
                  <c:v>2.2521140000000002</c:v>
                </c:pt>
                <c:pt idx="15">
                  <c:v>2.4488391000000003</c:v>
                </c:pt>
                <c:pt idx="16">
                  <c:v>2.5849923000000001</c:v>
                </c:pt>
                <c:pt idx="17">
                  <c:v>2.6152540000000002</c:v>
                </c:pt>
                <c:pt idx="18">
                  <c:v>2.577439</c:v>
                </c:pt>
                <c:pt idx="19">
                  <c:v>2.4639457</c:v>
                </c:pt>
                <c:pt idx="20">
                  <c:v>2.3353457</c:v>
                </c:pt>
                <c:pt idx="21">
                  <c:v>2.2521140000000002</c:v>
                </c:pt>
                <c:pt idx="22">
                  <c:v>2.2370072999999997</c:v>
                </c:pt>
                <c:pt idx="23">
                  <c:v>2.3126373</c:v>
                </c:pt>
                <c:pt idx="24">
                  <c:v>2.3353457</c:v>
                </c:pt>
                <c:pt idx="25">
                  <c:v>2.3807383</c:v>
                </c:pt>
                <c:pt idx="26">
                  <c:v>2.4412616000000003</c:v>
                </c:pt>
                <c:pt idx="27">
                  <c:v>2.5320463999999996</c:v>
                </c:pt>
                <c:pt idx="28">
                  <c:v>2.6152540000000002</c:v>
                </c:pt>
                <c:pt idx="29">
                  <c:v>2.6833550000000002</c:v>
                </c:pt>
                <c:pt idx="30">
                  <c:v>2.6152540000000002</c:v>
                </c:pt>
                <c:pt idx="31">
                  <c:v>2.6228315000000002</c:v>
                </c:pt>
                <c:pt idx="32">
                  <c:v>2.5017850000000004</c:v>
                </c:pt>
                <c:pt idx="33">
                  <c:v>2.4715232999999999</c:v>
                </c:pt>
                <c:pt idx="34">
                  <c:v>2.3126373</c:v>
                </c:pt>
                <c:pt idx="35">
                  <c:v>2.2294298000000001</c:v>
                </c:pt>
                <c:pt idx="36">
                  <c:v>2.2445606000000002</c:v>
                </c:pt>
                <c:pt idx="37">
                  <c:v>2.3126373</c:v>
                </c:pt>
                <c:pt idx="38">
                  <c:v>2.3504765000000001</c:v>
                </c:pt>
                <c:pt idx="39">
                  <c:v>2.4715232999999999</c:v>
                </c:pt>
                <c:pt idx="40">
                  <c:v>2.4942074999999999</c:v>
                </c:pt>
                <c:pt idx="41">
                  <c:v>2.4261308000000001</c:v>
                </c:pt>
                <c:pt idx="42">
                  <c:v>2.3731606999999997</c:v>
                </c:pt>
                <c:pt idx="43">
                  <c:v>2.4563925000000002</c:v>
                </c:pt>
                <c:pt idx="44">
                  <c:v>2.5017850000000004</c:v>
                </c:pt>
                <c:pt idx="45">
                  <c:v>2.4109997999999999</c:v>
                </c:pt>
                <c:pt idx="46">
                  <c:v>2.4261308000000001</c:v>
                </c:pt>
                <c:pt idx="47">
                  <c:v>2.4791007999999999</c:v>
                </c:pt>
                <c:pt idx="48">
                  <c:v>2.5623083000000002</c:v>
                </c:pt>
                <c:pt idx="49">
                  <c:v>2.6455155000000001</c:v>
                </c:pt>
                <c:pt idx="50">
                  <c:v>2.7060390000000001</c:v>
                </c:pt>
                <c:pt idx="51">
                  <c:v>2.7136165000000001</c:v>
                </c:pt>
                <c:pt idx="52">
                  <c:v>2.6984856000000002</c:v>
                </c:pt>
                <c:pt idx="53">
                  <c:v>2.6833550000000002</c:v>
                </c:pt>
                <c:pt idx="54">
                  <c:v>2.6304090000000002</c:v>
                </c:pt>
                <c:pt idx="55">
                  <c:v>2.5849923000000001</c:v>
                </c:pt>
                <c:pt idx="56">
                  <c:v>2.5396239999999999</c:v>
                </c:pt>
                <c:pt idx="57">
                  <c:v>2.5849923000000001</c:v>
                </c:pt>
                <c:pt idx="58">
                  <c:v>2.6379624000000002</c:v>
                </c:pt>
                <c:pt idx="59">
                  <c:v>2.5698858000000002</c:v>
                </c:pt>
                <c:pt idx="60">
                  <c:v>2.5017850000000004</c:v>
                </c:pt>
                <c:pt idx="61">
                  <c:v>2.4942074999999999</c:v>
                </c:pt>
                <c:pt idx="62">
                  <c:v>2.5169158000000005</c:v>
                </c:pt>
                <c:pt idx="63">
                  <c:v>2.6455155000000001</c:v>
                </c:pt>
                <c:pt idx="64">
                  <c:v>2.7211940000000001</c:v>
                </c:pt>
                <c:pt idx="65">
                  <c:v>2.811979</c:v>
                </c:pt>
                <c:pt idx="66">
                  <c:v>2.7590089999999998</c:v>
                </c:pt>
                <c:pt idx="67">
                  <c:v>2.7590089999999998</c:v>
                </c:pt>
                <c:pt idx="68">
                  <c:v>2.7892706</c:v>
                </c:pt>
                <c:pt idx="69">
                  <c:v>2.8044015</c:v>
                </c:pt>
                <c:pt idx="70">
                  <c:v>2.7514555999999999</c:v>
                </c:pt>
                <c:pt idx="71">
                  <c:v>2.7363005</c:v>
                </c:pt>
                <c:pt idx="72">
                  <c:v>2.6984856000000002</c:v>
                </c:pt>
                <c:pt idx="73">
                  <c:v>2.743878</c:v>
                </c:pt>
                <c:pt idx="74">
                  <c:v>2.8044015</c:v>
                </c:pt>
                <c:pt idx="75">
                  <c:v>2.8649249999999999</c:v>
                </c:pt>
                <c:pt idx="76">
                  <c:v>3.0464950000000002</c:v>
                </c:pt>
                <c:pt idx="77">
                  <c:v>3.1221490000000003</c:v>
                </c:pt>
                <c:pt idx="78">
                  <c:v>3.2507493999999997</c:v>
                </c:pt>
                <c:pt idx="79">
                  <c:v>3.1145960000000001</c:v>
                </c:pt>
                <c:pt idx="80">
                  <c:v>2.8876089999999999</c:v>
                </c:pt>
                <c:pt idx="81">
                  <c:v>2.8346629999999999</c:v>
                </c:pt>
                <c:pt idx="82">
                  <c:v>2.811979</c:v>
                </c:pt>
                <c:pt idx="83">
                  <c:v>2.6682240000000004</c:v>
                </c:pt>
                <c:pt idx="84">
                  <c:v>2.5925696</c:v>
                </c:pt>
                <c:pt idx="85">
                  <c:v>2.5169158000000005</c:v>
                </c:pt>
                <c:pt idx="86">
                  <c:v>2.6077005</c:v>
                </c:pt>
                <c:pt idx="87">
                  <c:v>2.6909325000000002</c:v>
                </c:pt>
                <c:pt idx="88">
                  <c:v>2.743878</c:v>
                </c:pt>
                <c:pt idx="89">
                  <c:v>2.8497940000000002</c:v>
                </c:pt>
                <c:pt idx="90">
                  <c:v>2.9481325000000003</c:v>
                </c:pt>
                <c:pt idx="91">
                  <c:v>3.0086560000000002</c:v>
                </c:pt>
                <c:pt idx="92">
                  <c:v>3.0464950000000002</c:v>
                </c:pt>
                <c:pt idx="93">
                  <c:v>3.0238110000000002</c:v>
                </c:pt>
                <c:pt idx="94">
                  <c:v>2.9935489999999998</c:v>
                </c:pt>
                <c:pt idx="95">
                  <c:v>3.0011025</c:v>
                </c:pt>
                <c:pt idx="96">
                  <c:v>3.1221490000000003</c:v>
                </c:pt>
                <c:pt idx="97">
                  <c:v>3.1448575999999999</c:v>
                </c:pt>
                <c:pt idx="98">
                  <c:v>2.9557099999999998</c:v>
                </c:pt>
                <c:pt idx="99">
                  <c:v>2.9557099999999998</c:v>
                </c:pt>
                <c:pt idx="100">
                  <c:v>2.9783939999999998</c:v>
                </c:pt>
                <c:pt idx="101">
                  <c:v>3.0389175000000002</c:v>
                </c:pt>
                <c:pt idx="102">
                  <c:v>3.061626</c:v>
                </c:pt>
                <c:pt idx="103">
                  <c:v>3.1372800000000001</c:v>
                </c:pt>
                <c:pt idx="104">
                  <c:v>3.159964</c:v>
                </c:pt>
                <c:pt idx="105">
                  <c:v>3.2129344</c:v>
                </c:pt>
                <c:pt idx="106">
                  <c:v>3.2961659999999999</c:v>
                </c:pt>
                <c:pt idx="107">
                  <c:v>3.2507493999999997</c:v>
                </c:pt>
                <c:pt idx="108">
                  <c:v>3.205381</c:v>
                </c:pt>
                <c:pt idx="109">
                  <c:v>3.0994410000000001</c:v>
                </c:pt>
                <c:pt idx="110">
                  <c:v>3.1145960000000001</c:v>
                </c:pt>
                <c:pt idx="111">
                  <c:v>3.1524109999999999</c:v>
                </c:pt>
                <c:pt idx="112">
                  <c:v>3.159964</c:v>
                </c:pt>
                <c:pt idx="113">
                  <c:v>3.0994410000000001</c:v>
                </c:pt>
                <c:pt idx="114">
                  <c:v>3.1297025000000001</c:v>
                </c:pt>
                <c:pt idx="115">
                  <c:v>3.1978035</c:v>
                </c:pt>
                <c:pt idx="116">
                  <c:v>3.205381</c:v>
                </c:pt>
                <c:pt idx="117">
                  <c:v>3.2810109999999999</c:v>
                </c:pt>
                <c:pt idx="118">
                  <c:v>3.2734576</c:v>
                </c:pt>
                <c:pt idx="119">
                  <c:v>3.3112725999999997</c:v>
                </c:pt>
                <c:pt idx="120">
                  <c:v>3.1524109999999999</c:v>
                </c:pt>
                <c:pt idx="121">
                  <c:v>3.1297025000000001</c:v>
                </c:pt>
                <c:pt idx="122">
                  <c:v>3.2356425999999998</c:v>
                </c:pt>
                <c:pt idx="123">
                  <c:v>3.1826726000000001</c:v>
                </c:pt>
                <c:pt idx="124">
                  <c:v>3.2356425999999998</c:v>
                </c:pt>
                <c:pt idx="125">
                  <c:v>3.2129344</c:v>
                </c:pt>
                <c:pt idx="126">
                  <c:v>3.2734576</c:v>
                </c:pt>
                <c:pt idx="127">
                  <c:v>3.2810109999999999</c:v>
                </c:pt>
                <c:pt idx="128">
                  <c:v>3.3188499999999999</c:v>
                </c:pt>
                <c:pt idx="129">
                  <c:v>3.1297025000000001</c:v>
                </c:pt>
                <c:pt idx="130">
                  <c:v>3.1524109999999999</c:v>
                </c:pt>
                <c:pt idx="131">
                  <c:v>3.1826726000000001</c:v>
                </c:pt>
                <c:pt idx="132">
                  <c:v>3.205381</c:v>
                </c:pt>
                <c:pt idx="133">
                  <c:v>3.228065</c:v>
                </c:pt>
                <c:pt idx="134">
                  <c:v>3.2583269999999995</c:v>
                </c:pt>
                <c:pt idx="135">
                  <c:v>3.2659044999999995</c:v>
                </c:pt>
                <c:pt idx="136">
                  <c:v>3.3188499999999999</c:v>
                </c:pt>
                <c:pt idx="137">
                  <c:v>3.2734576</c:v>
                </c:pt>
                <c:pt idx="138">
                  <c:v>3.2356425999999998</c:v>
                </c:pt>
                <c:pt idx="139">
                  <c:v>3.1751192000000001</c:v>
                </c:pt>
                <c:pt idx="140">
                  <c:v>3.1448575999999999</c:v>
                </c:pt>
                <c:pt idx="141">
                  <c:v>3.228065</c:v>
                </c:pt>
                <c:pt idx="142">
                  <c:v>3.228065</c:v>
                </c:pt>
                <c:pt idx="143">
                  <c:v>3.190226</c:v>
                </c:pt>
                <c:pt idx="144">
                  <c:v>3.2961659999999999</c:v>
                </c:pt>
                <c:pt idx="145">
                  <c:v>3.205381</c:v>
                </c:pt>
                <c:pt idx="146">
                  <c:v>3.061626</c:v>
                </c:pt>
                <c:pt idx="147">
                  <c:v>3.0238110000000002</c:v>
                </c:pt>
                <c:pt idx="148">
                  <c:v>3.0464950000000002</c:v>
                </c:pt>
                <c:pt idx="149">
                  <c:v>3.0086560000000002</c:v>
                </c:pt>
                <c:pt idx="150">
                  <c:v>3.0238110000000002</c:v>
                </c:pt>
                <c:pt idx="151">
                  <c:v>3.1145960000000001</c:v>
                </c:pt>
                <c:pt idx="152">
                  <c:v>3.1372800000000001</c:v>
                </c:pt>
                <c:pt idx="153">
                  <c:v>3.159964</c:v>
                </c:pt>
                <c:pt idx="154">
                  <c:v>3.1372800000000001</c:v>
                </c:pt>
                <c:pt idx="155">
                  <c:v>3.1675415999999998</c:v>
                </c:pt>
                <c:pt idx="156">
                  <c:v>3.0162334</c:v>
                </c:pt>
                <c:pt idx="157">
                  <c:v>3.0313639999999999</c:v>
                </c:pt>
                <c:pt idx="158">
                  <c:v>3.0994410000000001</c:v>
                </c:pt>
                <c:pt idx="159">
                  <c:v>3.0767566000000004</c:v>
                </c:pt>
                <c:pt idx="160">
                  <c:v>2.9783939999999998</c:v>
                </c:pt>
                <c:pt idx="161">
                  <c:v>3.0162334</c:v>
                </c:pt>
                <c:pt idx="162">
                  <c:v>3.0313639999999999</c:v>
                </c:pt>
                <c:pt idx="163">
                  <c:v>3.1070185000000001</c:v>
                </c:pt>
                <c:pt idx="164">
                  <c:v>3.0843340000000001</c:v>
                </c:pt>
                <c:pt idx="165">
                  <c:v>2.9254483999999996</c:v>
                </c:pt>
                <c:pt idx="166">
                  <c:v>2.9330260000000004</c:v>
                </c:pt>
                <c:pt idx="167">
                  <c:v>2.9330260000000004</c:v>
                </c:pt>
                <c:pt idx="168">
                  <c:v>2.9254483999999996</c:v>
                </c:pt>
                <c:pt idx="169">
                  <c:v>2.9783939999999998</c:v>
                </c:pt>
                <c:pt idx="170">
                  <c:v>2.9859715999999996</c:v>
                </c:pt>
                <c:pt idx="171">
                  <c:v>3.159964</c:v>
                </c:pt>
                <c:pt idx="172">
                  <c:v>3.3037195000000001</c:v>
                </c:pt>
                <c:pt idx="173">
                  <c:v>3.3717960000000002</c:v>
                </c:pt>
                <c:pt idx="174">
                  <c:v>3.4323195000000002</c:v>
                </c:pt>
                <c:pt idx="175">
                  <c:v>3.3642425999999999</c:v>
                </c:pt>
                <c:pt idx="176">
                  <c:v>3.3188499999999999</c:v>
                </c:pt>
                <c:pt idx="177">
                  <c:v>3.3188499999999999</c:v>
                </c:pt>
                <c:pt idx="178">
                  <c:v>3.424766</c:v>
                </c:pt>
                <c:pt idx="179">
                  <c:v>3.4777360000000002</c:v>
                </c:pt>
                <c:pt idx="180">
                  <c:v>3.4852894999999999</c:v>
                </c:pt>
                <c:pt idx="181">
                  <c:v>3.4701586</c:v>
                </c:pt>
                <c:pt idx="182">
                  <c:v>3.4777360000000002</c:v>
                </c:pt>
                <c:pt idx="183">
                  <c:v>3.5306820000000001</c:v>
                </c:pt>
                <c:pt idx="184">
                  <c:v>3.4852894999999999</c:v>
                </c:pt>
                <c:pt idx="185">
                  <c:v>3.5155510000000003</c:v>
                </c:pt>
                <c:pt idx="186">
                  <c:v>3.4323195000000002</c:v>
                </c:pt>
                <c:pt idx="187">
                  <c:v>3.3264275999999997</c:v>
                </c:pt>
                <c:pt idx="188">
                  <c:v>3.1978035</c:v>
                </c:pt>
                <c:pt idx="189">
                  <c:v>3.1070185000000001</c:v>
                </c:pt>
                <c:pt idx="190">
                  <c:v>3.0994410000000001</c:v>
                </c:pt>
                <c:pt idx="191">
                  <c:v>3.0994410000000001</c:v>
                </c:pt>
                <c:pt idx="192">
                  <c:v>3.1448575999999999</c:v>
                </c:pt>
                <c:pt idx="193">
                  <c:v>3.2129344</c:v>
                </c:pt>
                <c:pt idx="194">
                  <c:v>3.3037195000000001</c:v>
                </c:pt>
                <c:pt idx="195">
                  <c:v>3.4172127000000003</c:v>
                </c:pt>
                <c:pt idx="196">
                  <c:v>3.3188499999999999</c:v>
                </c:pt>
                <c:pt idx="197">
                  <c:v>3.3112725999999997</c:v>
                </c:pt>
                <c:pt idx="198">
                  <c:v>3.2204874999999999</c:v>
                </c:pt>
                <c:pt idx="199">
                  <c:v>3.1978035</c:v>
                </c:pt>
                <c:pt idx="200">
                  <c:v>3.1448575999999999</c:v>
                </c:pt>
                <c:pt idx="201">
                  <c:v>3.159964</c:v>
                </c:pt>
                <c:pt idx="202">
                  <c:v>3.1978035</c:v>
                </c:pt>
                <c:pt idx="203">
                  <c:v>3.159964</c:v>
                </c:pt>
                <c:pt idx="204">
                  <c:v>3.159964</c:v>
                </c:pt>
                <c:pt idx="205">
                  <c:v>3.1145960000000001</c:v>
                </c:pt>
                <c:pt idx="206">
                  <c:v>3.1372800000000001</c:v>
                </c:pt>
                <c:pt idx="207">
                  <c:v>3.205381</c:v>
                </c:pt>
                <c:pt idx="208">
                  <c:v>3.2356425999999998</c:v>
                </c:pt>
                <c:pt idx="209">
                  <c:v>3.228065</c:v>
                </c:pt>
                <c:pt idx="210">
                  <c:v>3.2810109999999999</c:v>
                </c:pt>
                <c:pt idx="211">
                  <c:v>3.2961659999999999</c:v>
                </c:pt>
                <c:pt idx="212">
                  <c:v>3.3566895000000003</c:v>
                </c:pt>
                <c:pt idx="213">
                  <c:v>3.3339809999999996</c:v>
                </c:pt>
                <c:pt idx="214">
                  <c:v>3.3037195000000001</c:v>
                </c:pt>
                <c:pt idx="215">
                  <c:v>3.3339809999999996</c:v>
                </c:pt>
                <c:pt idx="216">
                  <c:v>3.3112725999999997</c:v>
                </c:pt>
                <c:pt idx="217">
                  <c:v>3.3491120000000003</c:v>
                </c:pt>
                <c:pt idx="218">
                  <c:v>3.159964</c:v>
                </c:pt>
                <c:pt idx="219">
                  <c:v>3.0464950000000002</c:v>
                </c:pt>
                <c:pt idx="220">
                  <c:v>3.1372800000000001</c:v>
                </c:pt>
                <c:pt idx="221">
                  <c:v>3.3112725999999997</c:v>
                </c:pt>
                <c:pt idx="222">
                  <c:v>3.3793736000000001</c:v>
                </c:pt>
                <c:pt idx="223">
                  <c:v>3.2583269999999995</c:v>
                </c:pt>
                <c:pt idx="224">
                  <c:v>3.2431959999999997</c:v>
                </c:pt>
                <c:pt idx="225">
                  <c:v>3.2734576</c:v>
                </c:pt>
                <c:pt idx="226">
                  <c:v>2.9103174999999997</c:v>
                </c:pt>
                <c:pt idx="227">
                  <c:v>2.9935489999999998</c:v>
                </c:pt>
                <c:pt idx="228">
                  <c:v>3.1524109999999999</c:v>
                </c:pt>
                <c:pt idx="229">
                  <c:v>3.2583269999999995</c:v>
                </c:pt>
                <c:pt idx="230">
                  <c:v>3.2507493999999997</c:v>
                </c:pt>
                <c:pt idx="231">
                  <c:v>3.3869510000000003</c:v>
                </c:pt>
                <c:pt idx="232">
                  <c:v>3.4096349999999997</c:v>
                </c:pt>
                <c:pt idx="233">
                  <c:v>3.6365979999999998</c:v>
                </c:pt>
                <c:pt idx="234">
                  <c:v>3.6593061999999996</c:v>
                </c:pt>
                <c:pt idx="235">
                  <c:v>3.5760744999999998</c:v>
                </c:pt>
                <c:pt idx="236">
                  <c:v>3.3491120000000003</c:v>
                </c:pt>
                <c:pt idx="237">
                  <c:v>3.5079979999999997</c:v>
                </c:pt>
                <c:pt idx="238">
                  <c:v>3.7274072</c:v>
                </c:pt>
                <c:pt idx="239">
                  <c:v>3.7501156</c:v>
                </c:pt>
                <c:pt idx="240">
                  <c:v>3.6593061999999996</c:v>
                </c:pt>
                <c:pt idx="241">
                  <c:v>3.5609435999999999</c:v>
                </c:pt>
                <c:pt idx="242">
                  <c:v>3.4625810000000001</c:v>
                </c:pt>
                <c:pt idx="243">
                  <c:v>3.4625810000000001</c:v>
                </c:pt>
                <c:pt idx="244">
                  <c:v>3.5306820000000001</c:v>
                </c:pt>
                <c:pt idx="245">
                  <c:v>3.583628</c:v>
                </c:pt>
                <c:pt idx="246">
                  <c:v>3.553366</c:v>
                </c:pt>
                <c:pt idx="247">
                  <c:v>3.4474745000000002</c:v>
                </c:pt>
                <c:pt idx="248">
                  <c:v>3.424766</c:v>
                </c:pt>
                <c:pt idx="249">
                  <c:v>3.3793736000000001</c:v>
                </c:pt>
                <c:pt idx="250">
                  <c:v>3.3717960000000002</c:v>
                </c:pt>
                <c:pt idx="251">
                  <c:v>3.4020576</c:v>
                </c:pt>
                <c:pt idx="252">
                  <c:v>3.455028</c:v>
                </c:pt>
                <c:pt idx="253">
                  <c:v>3.5155510000000003</c:v>
                </c:pt>
                <c:pt idx="254">
                  <c:v>3.6063359999999998</c:v>
                </c:pt>
                <c:pt idx="255">
                  <c:v>3.6820145999999996</c:v>
                </c:pt>
                <c:pt idx="256">
                  <c:v>3.7576689999999999</c:v>
                </c:pt>
                <c:pt idx="257">
                  <c:v>3.7879306000000001</c:v>
                </c:pt>
                <c:pt idx="258">
                  <c:v>3.8106390000000001</c:v>
                </c:pt>
                <c:pt idx="259">
                  <c:v>3.8635847000000001</c:v>
                </c:pt>
                <c:pt idx="260">
                  <c:v>3.8409007000000002</c:v>
                </c:pt>
                <c:pt idx="261">
                  <c:v>3.8030615000000001</c:v>
                </c:pt>
                <c:pt idx="262">
                  <c:v>3.5609435999999999</c:v>
                </c:pt>
                <c:pt idx="263">
                  <c:v>3.553366</c:v>
                </c:pt>
                <c:pt idx="264">
                  <c:v>3.3869510000000003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52-47A1-B4EA-E11895A78BA2}"/>
            </c:ext>
          </c:extLst>
        </c:ser>
        <c:ser>
          <c:idx val="3"/>
          <c:order val="3"/>
          <c:tx>
            <c:strRef>
              <c:f>'4 Phase Follow-up'!$G$1</c:f>
              <c:strCache>
                <c:ptCount val="1"/>
                <c:pt idx="0">
                  <c:v>Min Peaks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72"/>
              <c:layout>
                <c:manualLayout>
                  <c:x val="-1.799775028121485E-2"/>
                  <c:y val="3.43921636417058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952-47A1-B4EA-E11895A78BA2}"/>
                </c:ext>
              </c:extLst>
            </c:dLbl>
            <c:dLbl>
              <c:idx val="74"/>
              <c:layout>
                <c:manualLayout>
                  <c:x val="-2.5196850393700787E-2"/>
                  <c:y val="3.439216364170579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952-47A1-B4EA-E11895A78BA2}"/>
                </c:ext>
              </c:extLst>
            </c:dLbl>
            <c:dLbl>
              <c:idx val="78"/>
              <c:layout>
                <c:manualLayout>
                  <c:x val="-1.4853323431118256E-3"/>
                  <c:y val="3.222712254934302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952-47A1-B4EA-E11895A78BA2}"/>
                </c:ext>
              </c:extLst>
            </c:dLbl>
            <c:dLbl>
              <c:idx val="79"/>
              <c:layout>
                <c:manualLayout>
                  <c:x val="-2.6996625421822271E-2"/>
                  <c:y val="7.06950030412841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952-47A1-B4EA-E11895A78BA2}"/>
                </c:ext>
              </c:extLst>
            </c:dLbl>
            <c:dLbl>
              <c:idx val="92"/>
              <c:layout>
                <c:manualLayout>
                  <c:x val="-2.2279985146677114E-3"/>
                  <c:y val="5.52464957988737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52-47A1-B4EA-E11895A78BA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 Phase Follow-up'!$C$2:$C$266</c:f>
              <c:numCache>
                <c:formatCode>h:mm:ss;@</c:formatCode>
                <c:ptCount val="265"/>
                <c:pt idx="0">
                  <c:v>4.2824074074074075E-4</c:v>
                </c:pt>
                <c:pt idx="1">
                  <c:v>4.3981481481481481E-4</c:v>
                </c:pt>
                <c:pt idx="2">
                  <c:v>4.5138888888888892E-4</c:v>
                </c:pt>
                <c:pt idx="3">
                  <c:v>4.6296296296296293E-4</c:v>
                </c:pt>
                <c:pt idx="4">
                  <c:v>4.7453703703703704E-4</c:v>
                </c:pt>
                <c:pt idx="5">
                  <c:v>4.861111111111111E-4</c:v>
                </c:pt>
                <c:pt idx="6">
                  <c:v>4.9768518518518521E-4</c:v>
                </c:pt>
                <c:pt idx="7">
                  <c:v>5.0925925925925921E-4</c:v>
                </c:pt>
                <c:pt idx="8">
                  <c:v>5.2083333333333333E-4</c:v>
                </c:pt>
                <c:pt idx="9">
                  <c:v>5.3240740740740744E-4</c:v>
                </c:pt>
                <c:pt idx="10">
                  <c:v>5.4398148148148144E-4</c:v>
                </c:pt>
                <c:pt idx="11">
                  <c:v>5.5555555555555556E-4</c:v>
                </c:pt>
                <c:pt idx="12">
                  <c:v>5.6712962962962967E-4</c:v>
                </c:pt>
                <c:pt idx="13">
                  <c:v>5.7870370370370378E-4</c:v>
                </c:pt>
                <c:pt idx="14">
                  <c:v>5.9027777777777778E-4</c:v>
                </c:pt>
                <c:pt idx="15">
                  <c:v>6.018518518518519E-4</c:v>
                </c:pt>
                <c:pt idx="16">
                  <c:v>6.134259259259259E-4</c:v>
                </c:pt>
                <c:pt idx="17">
                  <c:v>6.2500000000000001E-4</c:v>
                </c:pt>
                <c:pt idx="18">
                  <c:v>6.3657407407407402E-4</c:v>
                </c:pt>
                <c:pt idx="19">
                  <c:v>6.4814814814814813E-4</c:v>
                </c:pt>
                <c:pt idx="20">
                  <c:v>6.5972222222222224E-4</c:v>
                </c:pt>
                <c:pt idx="21">
                  <c:v>6.7129629629629635E-4</c:v>
                </c:pt>
                <c:pt idx="22">
                  <c:v>6.8287037037037036E-4</c:v>
                </c:pt>
                <c:pt idx="23">
                  <c:v>6.9444444444444447E-4</c:v>
                </c:pt>
                <c:pt idx="24">
                  <c:v>7.0601851851851847E-4</c:v>
                </c:pt>
                <c:pt idx="25">
                  <c:v>7.175925925925927E-4</c:v>
                </c:pt>
                <c:pt idx="26">
                  <c:v>7.291666666666667E-4</c:v>
                </c:pt>
                <c:pt idx="27">
                  <c:v>7.407407407407407E-4</c:v>
                </c:pt>
                <c:pt idx="28">
                  <c:v>7.5231481481481482E-4</c:v>
                </c:pt>
                <c:pt idx="29">
                  <c:v>7.6388888888888893E-4</c:v>
                </c:pt>
                <c:pt idx="30">
                  <c:v>7.7546296296296293E-4</c:v>
                </c:pt>
                <c:pt idx="31">
                  <c:v>7.8703703703703705E-4</c:v>
                </c:pt>
                <c:pt idx="32">
                  <c:v>7.9861111111111105E-4</c:v>
                </c:pt>
                <c:pt idx="33">
                  <c:v>8.1018518518518527E-4</c:v>
                </c:pt>
                <c:pt idx="34">
                  <c:v>8.2175925925925927E-4</c:v>
                </c:pt>
                <c:pt idx="35">
                  <c:v>8.3333333333333328E-4</c:v>
                </c:pt>
                <c:pt idx="36">
                  <c:v>8.4490740740740728E-4</c:v>
                </c:pt>
                <c:pt idx="37">
                  <c:v>8.564814814814815E-4</c:v>
                </c:pt>
                <c:pt idx="38">
                  <c:v>8.6805555555555551E-4</c:v>
                </c:pt>
                <c:pt idx="39">
                  <c:v>8.7962962962962962E-4</c:v>
                </c:pt>
                <c:pt idx="40">
                  <c:v>8.9120370370370373E-4</c:v>
                </c:pt>
                <c:pt idx="41">
                  <c:v>9.0277777777777784E-4</c:v>
                </c:pt>
                <c:pt idx="42">
                  <c:v>9.1435185185185185E-4</c:v>
                </c:pt>
                <c:pt idx="43">
                  <c:v>9.2592592592592585E-4</c:v>
                </c:pt>
                <c:pt idx="44">
                  <c:v>9.3750000000000007E-4</c:v>
                </c:pt>
                <c:pt idx="45">
                  <c:v>9.4907407407407408E-4</c:v>
                </c:pt>
                <c:pt idx="46">
                  <c:v>9.6064814814814808E-4</c:v>
                </c:pt>
                <c:pt idx="47">
                  <c:v>9.7222222222222219E-4</c:v>
                </c:pt>
                <c:pt idx="48">
                  <c:v>9.8379629629629642E-4</c:v>
                </c:pt>
                <c:pt idx="49">
                  <c:v>9.9537037037037042E-4</c:v>
                </c:pt>
                <c:pt idx="50">
                  <c:v>1.0069444444444444E-3</c:v>
                </c:pt>
                <c:pt idx="51">
                  <c:v>1.0185185185185184E-3</c:v>
                </c:pt>
                <c:pt idx="52">
                  <c:v>1.0300925925925926E-3</c:v>
                </c:pt>
                <c:pt idx="53">
                  <c:v>1.0416666666666667E-3</c:v>
                </c:pt>
                <c:pt idx="54">
                  <c:v>1.0532407407407407E-3</c:v>
                </c:pt>
                <c:pt idx="55">
                  <c:v>1.0648148148148149E-3</c:v>
                </c:pt>
                <c:pt idx="56">
                  <c:v>1.0763888888888889E-3</c:v>
                </c:pt>
                <c:pt idx="57">
                  <c:v>1.0879629629629629E-3</c:v>
                </c:pt>
                <c:pt idx="58">
                  <c:v>1.0995370370370369E-3</c:v>
                </c:pt>
                <c:pt idx="59">
                  <c:v>1.1111111111111111E-3</c:v>
                </c:pt>
                <c:pt idx="60">
                  <c:v>1.1226851851851851E-3</c:v>
                </c:pt>
                <c:pt idx="61">
                  <c:v>1.1342592592592593E-3</c:v>
                </c:pt>
                <c:pt idx="62">
                  <c:v>1.1458333333333333E-3</c:v>
                </c:pt>
                <c:pt idx="63">
                  <c:v>1.1574074074074076E-3</c:v>
                </c:pt>
                <c:pt idx="64">
                  <c:v>1.1689814814814816E-3</c:v>
                </c:pt>
                <c:pt idx="65">
                  <c:v>1.1805555555555556E-3</c:v>
                </c:pt>
                <c:pt idx="66">
                  <c:v>1.1921296296296296E-3</c:v>
                </c:pt>
                <c:pt idx="67">
                  <c:v>1.2037037037037038E-3</c:v>
                </c:pt>
                <c:pt idx="68">
                  <c:v>1.2152777777777778E-3</c:v>
                </c:pt>
                <c:pt idx="69">
                  <c:v>1.2268518518518518E-3</c:v>
                </c:pt>
                <c:pt idx="70">
                  <c:v>1.238425925925926E-3</c:v>
                </c:pt>
                <c:pt idx="71">
                  <c:v>1.25E-3</c:v>
                </c:pt>
                <c:pt idx="72">
                  <c:v>1.261574074074074E-3</c:v>
                </c:pt>
                <c:pt idx="73">
                  <c:v>1.273148148148148E-3</c:v>
                </c:pt>
                <c:pt idx="74">
                  <c:v>1.2847222222222223E-3</c:v>
                </c:pt>
                <c:pt idx="75">
                  <c:v>1.2962962962962963E-3</c:v>
                </c:pt>
                <c:pt idx="76">
                  <c:v>1.3078703703703703E-3</c:v>
                </c:pt>
                <c:pt idx="77">
                  <c:v>1.3194444444444445E-3</c:v>
                </c:pt>
                <c:pt idx="78">
                  <c:v>1.3310185185185185E-3</c:v>
                </c:pt>
                <c:pt idx="79">
                  <c:v>1.3425925925925927E-3</c:v>
                </c:pt>
                <c:pt idx="80">
                  <c:v>1.3541666666666667E-3</c:v>
                </c:pt>
                <c:pt idx="81">
                  <c:v>1.3657407407407407E-3</c:v>
                </c:pt>
                <c:pt idx="82">
                  <c:v>1.3773148148148149E-3</c:v>
                </c:pt>
                <c:pt idx="83">
                  <c:v>1.3888888888888889E-3</c:v>
                </c:pt>
                <c:pt idx="84">
                  <c:v>1.4004629629629629E-3</c:v>
                </c:pt>
                <c:pt idx="85">
                  <c:v>1.4120370370370369E-3</c:v>
                </c:pt>
                <c:pt idx="86">
                  <c:v>1.423611111111111E-3</c:v>
                </c:pt>
                <c:pt idx="87">
                  <c:v>1.4351851851851854E-3</c:v>
                </c:pt>
                <c:pt idx="88">
                  <c:v>1.4467592592592594E-3</c:v>
                </c:pt>
                <c:pt idx="89">
                  <c:v>1.4583333333333334E-3</c:v>
                </c:pt>
                <c:pt idx="90">
                  <c:v>1.4699074074074074E-3</c:v>
                </c:pt>
                <c:pt idx="91">
                  <c:v>1.4814814814814814E-3</c:v>
                </c:pt>
                <c:pt idx="92">
                  <c:v>1.4930555555555554E-3</c:v>
                </c:pt>
                <c:pt idx="93">
                  <c:v>1.5046296296296296E-3</c:v>
                </c:pt>
                <c:pt idx="94">
                  <c:v>1.5162037037037036E-3</c:v>
                </c:pt>
                <c:pt idx="95">
                  <c:v>1.5277777777777779E-3</c:v>
                </c:pt>
                <c:pt idx="96">
                  <c:v>1.5393518518518519E-3</c:v>
                </c:pt>
                <c:pt idx="97">
                  <c:v>1.5509259259259259E-3</c:v>
                </c:pt>
                <c:pt idx="98">
                  <c:v>1.5625000000000001E-3</c:v>
                </c:pt>
                <c:pt idx="99">
                  <c:v>1.5740740740740741E-3</c:v>
                </c:pt>
                <c:pt idx="100">
                  <c:v>1.5856481481481481E-3</c:v>
                </c:pt>
                <c:pt idx="101">
                  <c:v>1.5972222222222221E-3</c:v>
                </c:pt>
                <c:pt idx="102">
                  <c:v>1.6087962962962965E-3</c:v>
                </c:pt>
                <c:pt idx="103">
                  <c:v>1.6203703703703705E-3</c:v>
                </c:pt>
                <c:pt idx="104">
                  <c:v>1.6319444444444445E-3</c:v>
                </c:pt>
                <c:pt idx="105">
                  <c:v>1.6435185185185185E-3</c:v>
                </c:pt>
                <c:pt idx="106">
                  <c:v>1.6550925925925926E-3</c:v>
                </c:pt>
                <c:pt idx="107">
                  <c:v>1.6666666666666666E-3</c:v>
                </c:pt>
                <c:pt idx="108">
                  <c:v>1.6782407407407406E-3</c:v>
                </c:pt>
                <c:pt idx="109">
                  <c:v>1.6898148148148146E-3</c:v>
                </c:pt>
                <c:pt idx="110">
                  <c:v>1.701388888888889E-3</c:v>
                </c:pt>
                <c:pt idx="111">
                  <c:v>1.712962962962963E-3</c:v>
                </c:pt>
                <c:pt idx="112">
                  <c:v>1.724537037037037E-3</c:v>
                </c:pt>
                <c:pt idx="113">
                  <c:v>1.736111111111111E-3</c:v>
                </c:pt>
                <c:pt idx="114">
                  <c:v>1.7476851851851852E-3</c:v>
                </c:pt>
                <c:pt idx="115">
                  <c:v>1.7592592592592592E-3</c:v>
                </c:pt>
                <c:pt idx="116">
                  <c:v>1.7708333333333332E-3</c:v>
                </c:pt>
                <c:pt idx="117">
                  <c:v>1.7824074074074075E-3</c:v>
                </c:pt>
                <c:pt idx="118">
                  <c:v>1.7939814814814817E-3</c:v>
                </c:pt>
                <c:pt idx="119">
                  <c:v>1.8055555555555557E-3</c:v>
                </c:pt>
                <c:pt idx="120">
                  <c:v>1.8171296296296297E-3</c:v>
                </c:pt>
                <c:pt idx="121">
                  <c:v>1.8287037037037037E-3</c:v>
                </c:pt>
                <c:pt idx="122">
                  <c:v>1.8402777777777777E-3</c:v>
                </c:pt>
                <c:pt idx="123">
                  <c:v>1.8518518518518517E-3</c:v>
                </c:pt>
                <c:pt idx="124">
                  <c:v>1.8634259259259257E-3</c:v>
                </c:pt>
                <c:pt idx="125">
                  <c:v>1.8750000000000001E-3</c:v>
                </c:pt>
                <c:pt idx="126">
                  <c:v>1.8865740740740742E-3</c:v>
                </c:pt>
                <c:pt idx="127">
                  <c:v>1.8981481481481482E-3</c:v>
                </c:pt>
                <c:pt idx="128">
                  <c:v>1.9097222222222222E-3</c:v>
                </c:pt>
                <c:pt idx="129">
                  <c:v>1.9212962962962962E-3</c:v>
                </c:pt>
                <c:pt idx="130">
                  <c:v>1.9328703703703704E-3</c:v>
                </c:pt>
                <c:pt idx="131">
                  <c:v>1.9444444444444444E-3</c:v>
                </c:pt>
                <c:pt idx="132">
                  <c:v>1.9560185185185188E-3</c:v>
                </c:pt>
                <c:pt idx="133">
                  <c:v>1.9675925925925928E-3</c:v>
                </c:pt>
                <c:pt idx="134">
                  <c:v>1.9791666666666668E-3</c:v>
                </c:pt>
                <c:pt idx="135">
                  <c:v>1.9907407407407408E-3</c:v>
                </c:pt>
                <c:pt idx="136">
                  <c:v>2.0023148148148148E-3</c:v>
                </c:pt>
                <c:pt idx="137">
                  <c:v>2.0138888888888888E-3</c:v>
                </c:pt>
                <c:pt idx="138">
                  <c:v>2.0254629629629629E-3</c:v>
                </c:pt>
                <c:pt idx="139">
                  <c:v>2.0370370370370369E-3</c:v>
                </c:pt>
                <c:pt idx="140">
                  <c:v>2.0486111111111113E-3</c:v>
                </c:pt>
                <c:pt idx="141">
                  <c:v>2.0601851851851853E-3</c:v>
                </c:pt>
                <c:pt idx="142">
                  <c:v>2.0717592592592593E-3</c:v>
                </c:pt>
                <c:pt idx="143">
                  <c:v>2.0833333333333333E-3</c:v>
                </c:pt>
                <c:pt idx="144">
                  <c:v>2.0949074074074073E-3</c:v>
                </c:pt>
                <c:pt idx="145">
                  <c:v>2.1064814814814813E-3</c:v>
                </c:pt>
                <c:pt idx="146">
                  <c:v>2.1180555555555553E-3</c:v>
                </c:pt>
                <c:pt idx="147">
                  <c:v>2.1296296296296298E-3</c:v>
                </c:pt>
                <c:pt idx="148">
                  <c:v>2.1412037037037038E-3</c:v>
                </c:pt>
                <c:pt idx="149">
                  <c:v>2.1527777777777778E-3</c:v>
                </c:pt>
                <c:pt idx="150">
                  <c:v>2.1643518518518518E-3</c:v>
                </c:pt>
                <c:pt idx="151">
                  <c:v>2.1759259259259258E-3</c:v>
                </c:pt>
                <c:pt idx="152">
                  <c:v>2.1874999999999998E-3</c:v>
                </c:pt>
                <c:pt idx="153">
                  <c:v>2.1990740740740738E-3</c:v>
                </c:pt>
                <c:pt idx="154">
                  <c:v>2.2106481481481482E-3</c:v>
                </c:pt>
                <c:pt idx="155">
                  <c:v>2.2222222222222222E-3</c:v>
                </c:pt>
                <c:pt idx="156">
                  <c:v>2.2337962962962962E-3</c:v>
                </c:pt>
                <c:pt idx="157">
                  <c:v>2.2453703703703702E-3</c:v>
                </c:pt>
                <c:pt idx="158">
                  <c:v>2.2569444444444442E-3</c:v>
                </c:pt>
                <c:pt idx="159">
                  <c:v>2.2685185185185187E-3</c:v>
                </c:pt>
                <c:pt idx="160">
                  <c:v>2.2800925925925927E-3</c:v>
                </c:pt>
                <c:pt idx="161">
                  <c:v>2.2916666666666667E-3</c:v>
                </c:pt>
                <c:pt idx="162">
                  <c:v>2.3032407407407407E-3</c:v>
                </c:pt>
                <c:pt idx="163">
                  <c:v>2.3148148148148151E-3</c:v>
                </c:pt>
                <c:pt idx="164">
                  <c:v>2.3263888888888891E-3</c:v>
                </c:pt>
                <c:pt idx="165">
                  <c:v>2.3379629629629631E-3</c:v>
                </c:pt>
                <c:pt idx="166">
                  <c:v>2.3495370370370371E-3</c:v>
                </c:pt>
                <c:pt idx="167">
                  <c:v>2.3611111111111111E-3</c:v>
                </c:pt>
                <c:pt idx="168">
                  <c:v>2.3726851851851851E-3</c:v>
                </c:pt>
                <c:pt idx="169">
                  <c:v>2.3842592592592591E-3</c:v>
                </c:pt>
                <c:pt idx="170">
                  <c:v>2.3958333333333336E-3</c:v>
                </c:pt>
                <c:pt idx="171">
                  <c:v>2.4074074074074076E-3</c:v>
                </c:pt>
                <c:pt idx="172">
                  <c:v>2.4189814814814816E-3</c:v>
                </c:pt>
                <c:pt idx="173">
                  <c:v>2.4305555555555556E-3</c:v>
                </c:pt>
                <c:pt idx="174">
                  <c:v>2.4421296296296296E-3</c:v>
                </c:pt>
                <c:pt idx="175">
                  <c:v>2.4537037037037036E-3</c:v>
                </c:pt>
                <c:pt idx="176">
                  <c:v>2.4652777777777776E-3</c:v>
                </c:pt>
                <c:pt idx="177">
                  <c:v>2.476851851851852E-3</c:v>
                </c:pt>
                <c:pt idx="178">
                  <c:v>2.488425925925926E-3</c:v>
                </c:pt>
                <c:pt idx="179">
                  <c:v>2.5000000000000001E-3</c:v>
                </c:pt>
                <c:pt idx="180">
                  <c:v>2.5115740740740741E-3</c:v>
                </c:pt>
                <c:pt idx="181">
                  <c:v>2.5231481481481481E-3</c:v>
                </c:pt>
                <c:pt idx="182">
                  <c:v>2.5347222222222221E-3</c:v>
                </c:pt>
                <c:pt idx="183">
                  <c:v>2.5462962962962961E-3</c:v>
                </c:pt>
                <c:pt idx="184">
                  <c:v>2.5578703703703701E-3</c:v>
                </c:pt>
                <c:pt idx="185">
                  <c:v>2.5694444444444445E-3</c:v>
                </c:pt>
                <c:pt idx="186">
                  <c:v>2.5810185185185185E-3</c:v>
                </c:pt>
                <c:pt idx="187">
                  <c:v>2.5925925925925925E-3</c:v>
                </c:pt>
                <c:pt idx="188">
                  <c:v>2.6041666666666665E-3</c:v>
                </c:pt>
                <c:pt idx="189">
                  <c:v>2.6157407407407405E-3</c:v>
                </c:pt>
                <c:pt idx="190">
                  <c:v>2.6273148148148145E-3</c:v>
                </c:pt>
                <c:pt idx="191">
                  <c:v>2.638888888888889E-3</c:v>
                </c:pt>
                <c:pt idx="192">
                  <c:v>2.650462962962963E-3</c:v>
                </c:pt>
                <c:pt idx="193">
                  <c:v>2.662037037037037E-3</c:v>
                </c:pt>
                <c:pt idx="194">
                  <c:v>2.673611111111111E-3</c:v>
                </c:pt>
                <c:pt idx="195">
                  <c:v>2.6851851851851854E-3</c:v>
                </c:pt>
                <c:pt idx="196">
                  <c:v>2.6967592592592594E-3</c:v>
                </c:pt>
                <c:pt idx="197">
                  <c:v>2.7083333333333334E-3</c:v>
                </c:pt>
                <c:pt idx="198">
                  <c:v>2.7199074074074074E-3</c:v>
                </c:pt>
                <c:pt idx="199">
                  <c:v>2.7314814814814814E-3</c:v>
                </c:pt>
                <c:pt idx="200">
                  <c:v>2.7430555555555559E-3</c:v>
                </c:pt>
                <c:pt idx="201">
                  <c:v>2.7546296296296299E-3</c:v>
                </c:pt>
                <c:pt idx="202">
                  <c:v>2.7662037037037039E-3</c:v>
                </c:pt>
                <c:pt idx="203">
                  <c:v>2.7777777777777779E-3</c:v>
                </c:pt>
                <c:pt idx="204">
                  <c:v>2.7893518518518519E-3</c:v>
                </c:pt>
                <c:pt idx="205">
                  <c:v>2.8009259259259259E-3</c:v>
                </c:pt>
                <c:pt idx="206">
                  <c:v>2.8124999999999999E-3</c:v>
                </c:pt>
                <c:pt idx="207">
                  <c:v>2.8240740740740739E-3</c:v>
                </c:pt>
                <c:pt idx="208">
                  <c:v>2.8356481481481479E-3</c:v>
                </c:pt>
                <c:pt idx="209">
                  <c:v>2.8472222222222219E-3</c:v>
                </c:pt>
                <c:pt idx="210">
                  <c:v>2.8587962962962959E-3</c:v>
                </c:pt>
                <c:pt idx="211">
                  <c:v>2.8703703703703708E-3</c:v>
                </c:pt>
                <c:pt idx="212">
                  <c:v>2.8819444444444448E-3</c:v>
                </c:pt>
                <c:pt idx="213">
                  <c:v>2.8935185185185188E-3</c:v>
                </c:pt>
                <c:pt idx="214">
                  <c:v>2.9050925925925928E-3</c:v>
                </c:pt>
                <c:pt idx="215">
                  <c:v>2.9166666666666668E-3</c:v>
                </c:pt>
                <c:pt idx="216">
                  <c:v>2.9282407407407408E-3</c:v>
                </c:pt>
                <c:pt idx="217">
                  <c:v>2.9398148148148148E-3</c:v>
                </c:pt>
                <c:pt idx="218">
                  <c:v>2.9513888888888888E-3</c:v>
                </c:pt>
                <c:pt idx="219">
                  <c:v>2.9629629629629628E-3</c:v>
                </c:pt>
                <c:pt idx="220">
                  <c:v>2.9745370370370368E-3</c:v>
                </c:pt>
                <c:pt idx="221">
                  <c:v>2.9861111111111108E-3</c:v>
                </c:pt>
                <c:pt idx="222">
                  <c:v>2.9976851851851848E-3</c:v>
                </c:pt>
                <c:pt idx="223">
                  <c:v>3.0092592592592593E-3</c:v>
                </c:pt>
                <c:pt idx="224">
                  <c:v>3.0208333333333333E-3</c:v>
                </c:pt>
                <c:pt idx="225">
                  <c:v>3.0324074074074073E-3</c:v>
                </c:pt>
                <c:pt idx="226">
                  <c:v>3.0439814814814817E-3</c:v>
                </c:pt>
                <c:pt idx="227">
                  <c:v>3.0555555555555557E-3</c:v>
                </c:pt>
                <c:pt idx="228">
                  <c:v>3.0671296296296297E-3</c:v>
                </c:pt>
                <c:pt idx="229">
                  <c:v>3.0787037037037037E-3</c:v>
                </c:pt>
                <c:pt idx="230">
                  <c:v>3.0902777777777777E-3</c:v>
                </c:pt>
                <c:pt idx="231">
                  <c:v>3.1018518518518517E-3</c:v>
                </c:pt>
                <c:pt idx="232">
                  <c:v>3.1134259259259262E-3</c:v>
                </c:pt>
                <c:pt idx="233">
                  <c:v>3.1250000000000002E-3</c:v>
                </c:pt>
                <c:pt idx="234">
                  <c:v>3.1365740740740742E-3</c:v>
                </c:pt>
                <c:pt idx="235">
                  <c:v>3.1481481481481482E-3</c:v>
                </c:pt>
                <c:pt idx="236">
                  <c:v>3.1597222222222222E-3</c:v>
                </c:pt>
                <c:pt idx="237">
                  <c:v>3.1712962962962962E-3</c:v>
                </c:pt>
                <c:pt idx="238">
                  <c:v>3.1828703703703702E-3</c:v>
                </c:pt>
                <c:pt idx="239">
                  <c:v>3.1944444444444442E-3</c:v>
                </c:pt>
                <c:pt idx="240">
                  <c:v>3.2060185185185182E-3</c:v>
                </c:pt>
                <c:pt idx="241">
                  <c:v>3.2175925925925931E-3</c:v>
                </c:pt>
                <c:pt idx="242">
                  <c:v>3.2291666666666671E-3</c:v>
                </c:pt>
                <c:pt idx="243">
                  <c:v>3.2407407407407411E-3</c:v>
                </c:pt>
                <c:pt idx="244">
                  <c:v>3.2523148148148151E-3</c:v>
                </c:pt>
                <c:pt idx="245">
                  <c:v>3.2638888888888891E-3</c:v>
                </c:pt>
                <c:pt idx="246">
                  <c:v>3.2754629629629631E-3</c:v>
                </c:pt>
                <c:pt idx="247">
                  <c:v>3.2870370370370371E-3</c:v>
                </c:pt>
                <c:pt idx="248">
                  <c:v>3.2986111111111111E-3</c:v>
                </c:pt>
                <c:pt idx="249">
                  <c:v>3.3101851851851851E-3</c:v>
                </c:pt>
                <c:pt idx="250">
                  <c:v>3.3217592592592591E-3</c:v>
                </c:pt>
                <c:pt idx="251">
                  <c:v>3.3333333333333331E-3</c:v>
                </c:pt>
                <c:pt idx="252">
                  <c:v>3.3449074074074071E-3</c:v>
                </c:pt>
                <c:pt idx="253">
                  <c:v>3.3564814814814811E-3</c:v>
                </c:pt>
                <c:pt idx="254">
                  <c:v>3.3680555555555551E-3</c:v>
                </c:pt>
                <c:pt idx="255">
                  <c:v>3.3796296296296291E-3</c:v>
                </c:pt>
                <c:pt idx="256">
                  <c:v>3.391203703703704E-3</c:v>
                </c:pt>
                <c:pt idx="257">
                  <c:v>3.402777777777778E-3</c:v>
                </c:pt>
                <c:pt idx="258">
                  <c:v>3.414351851851852E-3</c:v>
                </c:pt>
                <c:pt idx="259">
                  <c:v>3.425925925925926E-3</c:v>
                </c:pt>
                <c:pt idx="260">
                  <c:v>3.4375E-3</c:v>
                </c:pt>
                <c:pt idx="261">
                  <c:v>3.449074074074074E-3</c:v>
                </c:pt>
                <c:pt idx="262">
                  <c:v>3.460648148148148E-3</c:v>
                </c:pt>
                <c:pt idx="263">
                  <c:v>3.472222222222222E-3</c:v>
                </c:pt>
                <c:pt idx="264">
                  <c:v>3.4837962962962965E-3</c:v>
                </c:pt>
              </c:numCache>
            </c:numRef>
          </c:cat>
          <c:val>
            <c:numRef>
              <c:f>'4 Phase Follow-up'!$G$2:$G$266</c:f>
              <c:numCache>
                <c:formatCode>0.0000</c:formatCode>
                <c:ptCount val="265"/>
                <c:pt idx="0">
                  <c:v>1.3064240999999999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2.2370072999999997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2.2294298000000001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2.3731606999999997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2.5396239999999999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2.4942074999999999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2.6984856000000002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2.5169158000000005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2.9935489999999998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2.9557099999999998</c:v>
                </c:pt>
                <c:pt idx="99">
                  <c:v>2.9557099999999998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3.0994410000000001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3.0994410000000001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3.1297025000000001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3.1297025000000001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3.1448575999999999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3.0086560000000002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3.0162334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2.9783939999999998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2.9254483999999996</c:v>
                </c:pt>
                <c:pt idx="166">
                  <c:v>#N/A</c:v>
                </c:pt>
                <c:pt idx="167">
                  <c:v>#N/A</c:v>
                </c:pt>
                <c:pt idx="168">
                  <c:v>2.9254483999999996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3.3188499999999999</c:v>
                </c:pt>
                <c:pt idx="177">
                  <c:v>3.3188499999999999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3.0994410000000001</c:v>
                </c:pt>
                <c:pt idx="191">
                  <c:v>3.0994410000000001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3.1448575999999999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3.1145960000000001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3.0464950000000002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2.9103174999999997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3.3491120000000003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3.4625810000000001</c:v>
                </c:pt>
                <c:pt idx="243">
                  <c:v>3.4625810000000001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3.3717960000000002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952-47A1-B4EA-E11895A78BA2}"/>
            </c:ext>
          </c:extLst>
        </c:ser>
        <c:ser>
          <c:idx val="4"/>
          <c:order val="4"/>
          <c:tx>
            <c:strRef>
              <c:f>'4 Phase Follow-up'!$H$1</c:f>
              <c:strCache>
                <c:ptCount val="1"/>
                <c:pt idx="0">
                  <c:v>Max Peaks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Lbl>
              <c:idx val="76"/>
              <c:layout>
                <c:manualLayout>
                  <c:x val="-5.6692913385826806E-2"/>
                  <c:y val="-7.451635455702938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952-47A1-B4EA-E11895A78BA2}"/>
                </c:ext>
              </c:extLst>
            </c:dLbl>
            <c:dLbl>
              <c:idx val="80"/>
              <c:layout>
                <c:manualLayout>
                  <c:x val="-5.4461556769547094E-17"/>
                  <c:y val="-4.91079962656656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52-47A1-B4EA-E11895A78BA2}"/>
                </c:ext>
              </c:extLst>
            </c:dLbl>
            <c:dLbl>
              <c:idx val="87"/>
              <c:layout>
                <c:manualLayout>
                  <c:x val="-3.7133308577794281E-3"/>
                  <c:y val="-8.900824323151888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952-47A1-B4EA-E11895A78BA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 Phase Follow-up'!$C$2:$C$266</c:f>
              <c:numCache>
                <c:formatCode>h:mm:ss;@</c:formatCode>
                <c:ptCount val="265"/>
                <c:pt idx="0">
                  <c:v>4.2824074074074075E-4</c:v>
                </c:pt>
                <c:pt idx="1">
                  <c:v>4.3981481481481481E-4</c:v>
                </c:pt>
                <c:pt idx="2">
                  <c:v>4.5138888888888892E-4</c:v>
                </c:pt>
                <c:pt idx="3">
                  <c:v>4.6296296296296293E-4</c:v>
                </c:pt>
                <c:pt idx="4">
                  <c:v>4.7453703703703704E-4</c:v>
                </c:pt>
                <c:pt idx="5">
                  <c:v>4.861111111111111E-4</c:v>
                </c:pt>
                <c:pt idx="6">
                  <c:v>4.9768518518518521E-4</c:v>
                </c:pt>
                <c:pt idx="7">
                  <c:v>5.0925925925925921E-4</c:v>
                </c:pt>
                <c:pt idx="8">
                  <c:v>5.2083333333333333E-4</c:v>
                </c:pt>
                <c:pt idx="9">
                  <c:v>5.3240740740740744E-4</c:v>
                </c:pt>
                <c:pt idx="10">
                  <c:v>5.4398148148148144E-4</c:v>
                </c:pt>
                <c:pt idx="11">
                  <c:v>5.5555555555555556E-4</c:v>
                </c:pt>
                <c:pt idx="12">
                  <c:v>5.6712962962962967E-4</c:v>
                </c:pt>
                <c:pt idx="13">
                  <c:v>5.7870370370370378E-4</c:v>
                </c:pt>
                <c:pt idx="14">
                  <c:v>5.9027777777777778E-4</c:v>
                </c:pt>
                <c:pt idx="15">
                  <c:v>6.018518518518519E-4</c:v>
                </c:pt>
                <c:pt idx="16">
                  <c:v>6.134259259259259E-4</c:v>
                </c:pt>
                <c:pt idx="17">
                  <c:v>6.2500000000000001E-4</c:v>
                </c:pt>
                <c:pt idx="18">
                  <c:v>6.3657407407407402E-4</c:v>
                </c:pt>
                <c:pt idx="19">
                  <c:v>6.4814814814814813E-4</c:v>
                </c:pt>
                <c:pt idx="20">
                  <c:v>6.5972222222222224E-4</c:v>
                </c:pt>
                <c:pt idx="21">
                  <c:v>6.7129629629629635E-4</c:v>
                </c:pt>
                <c:pt idx="22">
                  <c:v>6.8287037037037036E-4</c:v>
                </c:pt>
                <c:pt idx="23">
                  <c:v>6.9444444444444447E-4</c:v>
                </c:pt>
                <c:pt idx="24">
                  <c:v>7.0601851851851847E-4</c:v>
                </c:pt>
                <c:pt idx="25">
                  <c:v>7.175925925925927E-4</c:v>
                </c:pt>
                <c:pt idx="26">
                  <c:v>7.291666666666667E-4</c:v>
                </c:pt>
                <c:pt idx="27">
                  <c:v>7.407407407407407E-4</c:v>
                </c:pt>
                <c:pt idx="28">
                  <c:v>7.5231481481481482E-4</c:v>
                </c:pt>
                <c:pt idx="29">
                  <c:v>7.6388888888888893E-4</c:v>
                </c:pt>
                <c:pt idx="30">
                  <c:v>7.7546296296296293E-4</c:v>
                </c:pt>
                <c:pt idx="31">
                  <c:v>7.8703703703703705E-4</c:v>
                </c:pt>
                <c:pt idx="32">
                  <c:v>7.9861111111111105E-4</c:v>
                </c:pt>
                <c:pt idx="33">
                  <c:v>8.1018518518518527E-4</c:v>
                </c:pt>
                <c:pt idx="34">
                  <c:v>8.2175925925925927E-4</c:v>
                </c:pt>
                <c:pt idx="35">
                  <c:v>8.3333333333333328E-4</c:v>
                </c:pt>
                <c:pt idx="36">
                  <c:v>8.4490740740740728E-4</c:v>
                </c:pt>
                <c:pt idx="37">
                  <c:v>8.564814814814815E-4</c:v>
                </c:pt>
                <c:pt idx="38">
                  <c:v>8.6805555555555551E-4</c:v>
                </c:pt>
                <c:pt idx="39">
                  <c:v>8.7962962962962962E-4</c:v>
                </c:pt>
                <c:pt idx="40">
                  <c:v>8.9120370370370373E-4</c:v>
                </c:pt>
                <c:pt idx="41">
                  <c:v>9.0277777777777784E-4</c:v>
                </c:pt>
                <c:pt idx="42">
                  <c:v>9.1435185185185185E-4</c:v>
                </c:pt>
                <c:pt idx="43">
                  <c:v>9.2592592592592585E-4</c:v>
                </c:pt>
                <c:pt idx="44">
                  <c:v>9.3750000000000007E-4</c:v>
                </c:pt>
                <c:pt idx="45">
                  <c:v>9.4907407407407408E-4</c:v>
                </c:pt>
                <c:pt idx="46">
                  <c:v>9.6064814814814808E-4</c:v>
                </c:pt>
                <c:pt idx="47">
                  <c:v>9.7222222222222219E-4</c:v>
                </c:pt>
                <c:pt idx="48">
                  <c:v>9.8379629629629642E-4</c:v>
                </c:pt>
                <c:pt idx="49">
                  <c:v>9.9537037037037042E-4</c:v>
                </c:pt>
                <c:pt idx="50">
                  <c:v>1.0069444444444444E-3</c:v>
                </c:pt>
                <c:pt idx="51">
                  <c:v>1.0185185185185184E-3</c:v>
                </c:pt>
                <c:pt idx="52">
                  <c:v>1.0300925925925926E-3</c:v>
                </c:pt>
                <c:pt idx="53">
                  <c:v>1.0416666666666667E-3</c:v>
                </c:pt>
                <c:pt idx="54">
                  <c:v>1.0532407407407407E-3</c:v>
                </c:pt>
                <c:pt idx="55">
                  <c:v>1.0648148148148149E-3</c:v>
                </c:pt>
                <c:pt idx="56">
                  <c:v>1.0763888888888889E-3</c:v>
                </c:pt>
                <c:pt idx="57">
                  <c:v>1.0879629629629629E-3</c:v>
                </c:pt>
                <c:pt idx="58">
                  <c:v>1.0995370370370369E-3</c:v>
                </c:pt>
                <c:pt idx="59">
                  <c:v>1.1111111111111111E-3</c:v>
                </c:pt>
                <c:pt idx="60">
                  <c:v>1.1226851851851851E-3</c:v>
                </c:pt>
                <c:pt idx="61">
                  <c:v>1.1342592592592593E-3</c:v>
                </c:pt>
                <c:pt idx="62">
                  <c:v>1.1458333333333333E-3</c:v>
                </c:pt>
                <c:pt idx="63">
                  <c:v>1.1574074074074076E-3</c:v>
                </c:pt>
                <c:pt idx="64">
                  <c:v>1.1689814814814816E-3</c:v>
                </c:pt>
                <c:pt idx="65">
                  <c:v>1.1805555555555556E-3</c:v>
                </c:pt>
                <c:pt idx="66">
                  <c:v>1.1921296296296296E-3</c:v>
                </c:pt>
                <c:pt idx="67">
                  <c:v>1.2037037037037038E-3</c:v>
                </c:pt>
                <c:pt idx="68">
                  <c:v>1.2152777777777778E-3</c:v>
                </c:pt>
                <c:pt idx="69">
                  <c:v>1.2268518518518518E-3</c:v>
                </c:pt>
                <c:pt idx="70">
                  <c:v>1.238425925925926E-3</c:v>
                </c:pt>
                <c:pt idx="71">
                  <c:v>1.25E-3</c:v>
                </c:pt>
                <c:pt idx="72">
                  <c:v>1.261574074074074E-3</c:v>
                </c:pt>
                <c:pt idx="73">
                  <c:v>1.273148148148148E-3</c:v>
                </c:pt>
                <c:pt idx="74">
                  <c:v>1.2847222222222223E-3</c:v>
                </c:pt>
                <c:pt idx="75">
                  <c:v>1.2962962962962963E-3</c:v>
                </c:pt>
                <c:pt idx="76">
                  <c:v>1.3078703703703703E-3</c:v>
                </c:pt>
                <c:pt idx="77">
                  <c:v>1.3194444444444445E-3</c:v>
                </c:pt>
                <c:pt idx="78">
                  <c:v>1.3310185185185185E-3</c:v>
                </c:pt>
                <c:pt idx="79">
                  <c:v>1.3425925925925927E-3</c:v>
                </c:pt>
                <c:pt idx="80">
                  <c:v>1.3541666666666667E-3</c:v>
                </c:pt>
                <c:pt idx="81">
                  <c:v>1.3657407407407407E-3</c:v>
                </c:pt>
                <c:pt idx="82">
                  <c:v>1.3773148148148149E-3</c:v>
                </c:pt>
                <c:pt idx="83">
                  <c:v>1.3888888888888889E-3</c:v>
                </c:pt>
                <c:pt idx="84">
                  <c:v>1.4004629629629629E-3</c:v>
                </c:pt>
                <c:pt idx="85">
                  <c:v>1.4120370370370369E-3</c:v>
                </c:pt>
                <c:pt idx="86">
                  <c:v>1.423611111111111E-3</c:v>
                </c:pt>
                <c:pt idx="87">
                  <c:v>1.4351851851851854E-3</c:v>
                </c:pt>
                <c:pt idx="88">
                  <c:v>1.4467592592592594E-3</c:v>
                </c:pt>
                <c:pt idx="89">
                  <c:v>1.4583333333333334E-3</c:v>
                </c:pt>
                <c:pt idx="90">
                  <c:v>1.4699074074074074E-3</c:v>
                </c:pt>
                <c:pt idx="91">
                  <c:v>1.4814814814814814E-3</c:v>
                </c:pt>
                <c:pt idx="92">
                  <c:v>1.4930555555555554E-3</c:v>
                </c:pt>
                <c:pt idx="93">
                  <c:v>1.5046296296296296E-3</c:v>
                </c:pt>
                <c:pt idx="94">
                  <c:v>1.5162037037037036E-3</c:v>
                </c:pt>
                <c:pt idx="95">
                  <c:v>1.5277777777777779E-3</c:v>
                </c:pt>
                <c:pt idx="96">
                  <c:v>1.5393518518518519E-3</c:v>
                </c:pt>
                <c:pt idx="97">
                  <c:v>1.5509259259259259E-3</c:v>
                </c:pt>
                <c:pt idx="98">
                  <c:v>1.5625000000000001E-3</c:v>
                </c:pt>
                <c:pt idx="99">
                  <c:v>1.5740740740740741E-3</c:v>
                </c:pt>
                <c:pt idx="100">
                  <c:v>1.5856481481481481E-3</c:v>
                </c:pt>
                <c:pt idx="101">
                  <c:v>1.5972222222222221E-3</c:v>
                </c:pt>
                <c:pt idx="102">
                  <c:v>1.6087962962962965E-3</c:v>
                </c:pt>
                <c:pt idx="103">
                  <c:v>1.6203703703703705E-3</c:v>
                </c:pt>
                <c:pt idx="104">
                  <c:v>1.6319444444444445E-3</c:v>
                </c:pt>
                <c:pt idx="105">
                  <c:v>1.6435185185185185E-3</c:v>
                </c:pt>
                <c:pt idx="106">
                  <c:v>1.6550925925925926E-3</c:v>
                </c:pt>
                <c:pt idx="107">
                  <c:v>1.6666666666666666E-3</c:v>
                </c:pt>
                <c:pt idx="108">
                  <c:v>1.6782407407407406E-3</c:v>
                </c:pt>
                <c:pt idx="109">
                  <c:v>1.6898148148148146E-3</c:v>
                </c:pt>
                <c:pt idx="110">
                  <c:v>1.701388888888889E-3</c:v>
                </c:pt>
                <c:pt idx="111">
                  <c:v>1.712962962962963E-3</c:v>
                </c:pt>
                <c:pt idx="112">
                  <c:v>1.724537037037037E-3</c:v>
                </c:pt>
                <c:pt idx="113">
                  <c:v>1.736111111111111E-3</c:v>
                </c:pt>
                <c:pt idx="114">
                  <c:v>1.7476851851851852E-3</c:v>
                </c:pt>
                <c:pt idx="115">
                  <c:v>1.7592592592592592E-3</c:v>
                </c:pt>
                <c:pt idx="116">
                  <c:v>1.7708333333333332E-3</c:v>
                </c:pt>
                <c:pt idx="117">
                  <c:v>1.7824074074074075E-3</c:v>
                </c:pt>
                <c:pt idx="118">
                  <c:v>1.7939814814814817E-3</c:v>
                </c:pt>
                <c:pt idx="119">
                  <c:v>1.8055555555555557E-3</c:v>
                </c:pt>
                <c:pt idx="120">
                  <c:v>1.8171296296296297E-3</c:v>
                </c:pt>
                <c:pt idx="121">
                  <c:v>1.8287037037037037E-3</c:v>
                </c:pt>
                <c:pt idx="122">
                  <c:v>1.8402777777777777E-3</c:v>
                </c:pt>
                <c:pt idx="123">
                  <c:v>1.8518518518518517E-3</c:v>
                </c:pt>
                <c:pt idx="124">
                  <c:v>1.8634259259259257E-3</c:v>
                </c:pt>
                <c:pt idx="125">
                  <c:v>1.8750000000000001E-3</c:v>
                </c:pt>
                <c:pt idx="126">
                  <c:v>1.8865740740740742E-3</c:v>
                </c:pt>
                <c:pt idx="127">
                  <c:v>1.8981481481481482E-3</c:v>
                </c:pt>
                <c:pt idx="128">
                  <c:v>1.9097222222222222E-3</c:v>
                </c:pt>
                <c:pt idx="129">
                  <c:v>1.9212962962962962E-3</c:v>
                </c:pt>
                <c:pt idx="130">
                  <c:v>1.9328703703703704E-3</c:v>
                </c:pt>
                <c:pt idx="131">
                  <c:v>1.9444444444444444E-3</c:v>
                </c:pt>
                <c:pt idx="132">
                  <c:v>1.9560185185185188E-3</c:v>
                </c:pt>
                <c:pt idx="133">
                  <c:v>1.9675925925925928E-3</c:v>
                </c:pt>
                <c:pt idx="134">
                  <c:v>1.9791666666666668E-3</c:v>
                </c:pt>
                <c:pt idx="135">
                  <c:v>1.9907407407407408E-3</c:v>
                </c:pt>
                <c:pt idx="136">
                  <c:v>2.0023148148148148E-3</c:v>
                </c:pt>
                <c:pt idx="137">
                  <c:v>2.0138888888888888E-3</c:v>
                </c:pt>
                <c:pt idx="138">
                  <c:v>2.0254629629629629E-3</c:v>
                </c:pt>
                <c:pt idx="139">
                  <c:v>2.0370370370370369E-3</c:v>
                </c:pt>
                <c:pt idx="140">
                  <c:v>2.0486111111111113E-3</c:v>
                </c:pt>
                <c:pt idx="141">
                  <c:v>2.0601851851851853E-3</c:v>
                </c:pt>
                <c:pt idx="142">
                  <c:v>2.0717592592592593E-3</c:v>
                </c:pt>
                <c:pt idx="143">
                  <c:v>2.0833333333333333E-3</c:v>
                </c:pt>
                <c:pt idx="144">
                  <c:v>2.0949074074074073E-3</c:v>
                </c:pt>
                <c:pt idx="145">
                  <c:v>2.1064814814814813E-3</c:v>
                </c:pt>
                <c:pt idx="146">
                  <c:v>2.1180555555555553E-3</c:v>
                </c:pt>
                <c:pt idx="147">
                  <c:v>2.1296296296296298E-3</c:v>
                </c:pt>
                <c:pt idx="148">
                  <c:v>2.1412037037037038E-3</c:v>
                </c:pt>
                <c:pt idx="149">
                  <c:v>2.1527777777777778E-3</c:v>
                </c:pt>
                <c:pt idx="150">
                  <c:v>2.1643518518518518E-3</c:v>
                </c:pt>
                <c:pt idx="151">
                  <c:v>2.1759259259259258E-3</c:v>
                </c:pt>
                <c:pt idx="152">
                  <c:v>2.1874999999999998E-3</c:v>
                </c:pt>
                <c:pt idx="153">
                  <c:v>2.1990740740740738E-3</c:v>
                </c:pt>
                <c:pt idx="154">
                  <c:v>2.2106481481481482E-3</c:v>
                </c:pt>
                <c:pt idx="155">
                  <c:v>2.2222222222222222E-3</c:v>
                </c:pt>
                <c:pt idx="156">
                  <c:v>2.2337962962962962E-3</c:v>
                </c:pt>
                <c:pt idx="157">
                  <c:v>2.2453703703703702E-3</c:v>
                </c:pt>
                <c:pt idx="158">
                  <c:v>2.2569444444444442E-3</c:v>
                </c:pt>
                <c:pt idx="159">
                  <c:v>2.2685185185185187E-3</c:v>
                </c:pt>
                <c:pt idx="160">
                  <c:v>2.2800925925925927E-3</c:v>
                </c:pt>
                <c:pt idx="161">
                  <c:v>2.2916666666666667E-3</c:v>
                </c:pt>
                <c:pt idx="162">
                  <c:v>2.3032407407407407E-3</c:v>
                </c:pt>
                <c:pt idx="163">
                  <c:v>2.3148148148148151E-3</c:v>
                </c:pt>
                <c:pt idx="164">
                  <c:v>2.3263888888888891E-3</c:v>
                </c:pt>
                <c:pt idx="165">
                  <c:v>2.3379629629629631E-3</c:v>
                </c:pt>
                <c:pt idx="166">
                  <c:v>2.3495370370370371E-3</c:v>
                </c:pt>
                <c:pt idx="167">
                  <c:v>2.3611111111111111E-3</c:v>
                </c:pt>
                <c:pt idx="168">
                  <c:v>2.3726851851851851E-3</c:v>
                </c:pt>
                <c:pt idx="169">
                  <c:v>2.3842592592592591E-3</c:v>
                </c:pt>
                <c:pt idx="170">
                  <c:v>2.3958333333333336E-3</c:v>
                </c:pt>
                <c:pt idx="171">
                  <c:v>2.4074074074074076E-3</c:v>
                </c:pt>
                <c:pt idx="172">
                  <c:v>2.4189814814814816E-3</c:v>
                </c:pt>
                <c:pt idx="173">
                  <c:v>2.4305555555555556E-3</c:v>
                </c:pt>
                <c:pt idx="174">
                  <c:v>2.4421296296296296E-3</c:v>
                </c:pt>
                <c:pt idx="175">
                  <c:v>2.4537037037037036E-3</c:v>
                </c:pt>
                <c:pt idx="176">
                  <c:v>2.4652777777777776E-3</c:v>
                </c:pt>
                <c:pt idx="177">
                  <c:v>2.476851851851852E-3</c:v>
                </c:pt>
                <c:pt idx="178">
                  <c:v>2.488425925925926E-3</c:v>
                </c:pt>
                <c:pt idx="179">
                  <c:v>2.5000000000000001E-3</c:v>
                </c:pt>
                <c:pt idx="180">
                  <c:v>2.5115740740740741E-3</c:v>
                </c:pt>
                <c:pt idx="181">
                  <c:v>2.5231481481481481E-3</c:v>
                </c:pt>
                <c:pt idx="182">
                  <c:v>2.5347222222222221E-3</c:v>
                </c:pt>
                <c:pt idx="183">
                  <c:v>2.5462962962962961E-3</c:v>
                </c:pt>
                <c:pt idx="184">
                  <c:v>2.5578703703703701E-3</c:v>
                </c:pt>
                <c:pt idx="185">
                  <c:v>2.5694444444444445E-3</c:v>
                </c:pt>
                <c:pt idx="186">
                  <c:v>2.5810185185185185E-3</c:v>
                </c:pt>
                <c:pt idx="187">
                  <c:v>2.5925925925925925E-3</c:v>
                </c:pt>
                <c:pt idx="188">
                  <c:v>2.6041666666666665E-3</c:v>
                </c:pt>
                <c:pt idx="189">
                  <c:v>2.6157407407407405E-3</c:v>
                </c:pt>
                <c:pt idx="190">
                  <c:v>2.6273148148148145E-3</c:v>
                </c:pt>
                <c:pt idx="191">
                  <c:v>2.638888888888889E-3</c:v>
                </c:pt>
                <c:pt idx="192">
                  <c:v>2.650462962962963E-3</c:v>
                </c:pt>
                <c:pt idx="193">
                  <c:v>2.662037037037037E-3</c:v>
                </c:pt>
                <c:pt idx="194">
                  <c:v>2.673611111111111E-3</c:v>
                </c:pt>
                <c:pt idx="195">
                  <c:v>2.6851851851851854E-3</c:v>
                </c:pt>
                <c:pt idx="196">
                  <c:v>2.6967592592592594E-3</c:v>
                </c:pt>
                <c:pt idx="197">
                  <c:v>2.7083333333333334E-3</c:v>
                </c:pt>
                <c:pt idx="198">
                  <c:v>2.7199074074074074E-3</c:v>
                </c:pt>
                <c:pt idx="199">
                  <c:v>2.7314814814814814E-3</c:v>
                </c:pt>
                <c:pt idx="200">
                  <c:v>2.7430555555555559E-3</c:v>
                </c:pt>
                <c:pt idx="201">
                  <c:v>2.7546296296296299E-3</c:v>
                </c:pt>
                <c:pt idx="202">
                  <c:v>2.7662037037037039E-3</c:v>
                </c:pt>
                <c:pt idx="203">
                  <c:v>2.7777777777777779E-3</c:v>
                </c:pt>
                <c:pt idx="204">
                  <c:v>2.7893518518518519E-3</c:v>
                </c:pt>
                <c:pt idx="205">
                  <c:v>2.8009259259259259E-3</c:v>
                </c:pt>
                <c:pt idx="206">
                  <c:v>2.8124999999999999E-3</c:v>
                </c:pt>
                <c:pt idx="207">
                  <c:v>2.8240740740740739E-3</c:v>
                </c:pt>
                <c:pt idx="208">
                  <c:v>2.8356481481481479E-3</c:v>
                </c:pt>
                <c:pt idx="209">
                  <c:v>2.8472222222222219E-3</c:v>
                </c:pt>
                <c:pt idx="210">
                  <c:v>2.8587962962962959E-3</c:v>
                </c:pt>
                <c:pt idx="211">
                  <c:v>2.8703703703703708E-3</c:v>
                </c:pt>
                <c:pt idx="212">
                  <c:v>2.8819444444444448E-3</c:v>
                </c:pt>
                <c:pt idx="213">
                  <c:v>2.8935185185185188E-3</c:v>
                </c:pt>
                <c:pt idx="214">
                  <c:v>2.9050925925925928E-3</c:v>
                </c:pt>
                <c:pt idx="215">
                  <c:v>2.9166666666666668E-3</c:v>
                </c:pt>
                <c:pt idx="216">
                  <c:v>2.9282407407407408E-3</c:v>
                </c:pt>
                <c:pt idx="217">
                  <c:v>2.9398148148148148E-3</c:v>
                </c:pt>
                <c:pt idx="218">
                  <c:v>2.9513888888888888E-3</c:v>
                </c:pt>
                <c:pt idx="219">
                  <c:v>2.9629629629629628E-3</c:v>
                </c:pt>
                <c:pt idx="220">
                  <c:v>2.9745370370370368E-3</c:v>
                </c:pt>
                <c:pt idx="221">
                  <c:v>2.9861111111111108E-3</c:v>
                </c:pt>
                <c:pt idx="222">
                  <c:v>2.9976851851851848E-3</c:v>
                </c:pt>
                <c:pt idx="223">
                  <c:v>3.0092592592592593E-3</c:v>
                </c:pt>
                <c:pt idx="224">
                  <c:v>3.0208333333333333E-3</c:v>
                </c:pt>
                <c:pt idx="225">
                  <c:v>3.0324074074074073E-3</c:v>
                </c:pt>
                <c:pt idx="226">
                  <c:v>3.0439814814814817E-3</c:v>
                </c:pt>
                <c:pt idx="227">
                  <c:v>3.0555555555555557E-3</c:v>
                </c:pt>
                <c:pt idx="228">
                  <c:v>3.0671296296296297E-3</c:v>
                </c:pt>
                <c:pt idx="229">
                  <c:v>3.0787037037037037E-3</c:v>
                </c:pt>
                <c:pt idx="230">
                  <c:v>3.0902777777777777E-3</c:v>
                </c:pt>
                <c:pt idx="231">
                  <c:v>3.1018518518518517E-3</c:v>
                </c:pt>
                <c:pt idx="232">
                  <c:v>3.1134259259259262E-3</c:v>
                </c:pt>
                <c:pt idx="233">
                  <c:v>3.1250000000000002E-3</c:v>
                </c:pt>
                <c:pt idx="234">
                  <c:v>3.1365740740740742E-3</c:v>
                </c:pt>
                <c:pt idx="235">
                  <c:v>3.1481481481481482E-3</c:v>
                </c:pt>
                <c:pt idx="236">
                  <c:v>3.1597222222222222E-3</c:v>
                </c:pt>
                <c:pt idx="237">
                  <c:v>3.1712962962962962E-3</c:v>
                </c:pt>
                <c:pt idx="238">
                  <c:v>3.1828703703703702E-3</c:v>
                </c:pt>
                <c:pt idx="239">
                  <c:v>3.1944444444444442E-3</c:v>
                </c:pt>
                <c:pt idx="240">
                  <c:v>3.2060185185185182E-3</c:v>
                </c:pt>
                <c:pt idx="241">
                  <c:v>3.2175925925925931E-3</c:v>
                </c:pt>
                <c:pt idx="242">
                  <c:v>3.2291666666666671E-3</c:v>
                </c:pt>
                <c:pt idx="243">
                  <c:v>3.2407407407407411E-3</c:v>
                </c:pt>
                <c:pt idx="244">
                  <c:v>3.2523148148148151E-3</c:v>
                </c:pt>
                <c:pt idx="245">
                  <c:v>3.2638888888888891E-3</c:v>
                </c:pt>
                <c:pt idx="246">
                  <c:v>3.2754629629629631E-3</c:v>
                </c:pt>
                <c:pt idx="247">
                  <c:v>3.2870370370370371E-3</c:v>
                </c:pt>
                <c:pt idx="248">
                  <c:v>3.2986111111111111E-3</c:v>
                </c:pt>
                <c:pt idx="249">
                  <c:v>3.3101851851851851E-3</c:v>
                </c:pt>
                <c:pt idx="250">
                  <c:v>3.3217592592592591E-3</c:v>
                </c:pt>
                <c:pt idx="251">
                  <c:v>3.3333333333333331E-3</c:v>
                </c:pt>
                <c:pt idx="252">
                  <c:v>3.3449074074074071E-3</c:v>
                </c:pt>
                <c:pt idx="253">
                  <c:v>3.3564814814814811E-3</c:v>
                </c:pt>
                <c:pt idx="254">
                  <c:v>3.3680555555555551E-3</c:v>
                </c:pt>
                <c:pt idx="255">
                  <c:v>3.3796296296296291E-3</c:v>
                </c:pt>
                <c:pt idx="256">
                  <c:v>3.391203703703704E-3</c:v>
                </c:pt>
                <c:pt idx="257">
                  <c:v>3.402777777777778E-3</c:v>
                </c:pt>
                <c:pt idx="258">
                  <c:v>3.414351851851852E-3</c:v>
                </c:pt>
                <c:pt idx="259">
                  <c:v>3.425925925925926E-3</c:v>
                </c:pt>
                <c:pt idx="260">
                  <c:v>3.4375E-3</c:v>
                </c:pt>
                <c:pt idx="261">
                  <c:v>3.449074074074074E-3</c:v>
                </c:pt>
                <c:pt idx="262">
                  <c:v>3.460648148148148E-3</c:v>
                </c:pt>
                <c:pt idx="263">
                  <c:v>3.472222222222222E-3</c:v>
                </c:pt>
                <c:pt idx="264">
                  <c:v>3.4837962962962965E-3</c:v>
                </c:pt>
              </c:numCache>
            </c:numRef>
          </c:cat>
          <c:val>
            <c:numRef>
              <c:f>'4 Phase Follow-up'!$H$2:$H$266</c:f>
              <c:numCache>
                <c:formatCode>0.0000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1.6695644000000001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2.6152540000000002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2.6833550000000002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2.4715232999999999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2.4942074999999999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2.5017850000000004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2.7136165000000001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2.6379624000000002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2.811979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2.8044015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0.86005209999999999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3.0464950000000002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3.1448575999999999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3.2961659999999999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3.3112725999999997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3.3188499999999999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3.3188499999999999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3.2961659999999999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3.1675415999999998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3.1070185000000001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3.4323195000000002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3.5306820000000001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3.4172127000000003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3.1978035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3.3566895000000003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3.3491120000000003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3.3793736000000001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3.6593061999999996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3.7501156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3.583628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3.8635847000000001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952-47A1-B4EA-E11895A78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993599"/>
        <c:axId val="1185118239"/>
      </c:lineChart>
      <c:scatterChart>
        <c:scatterStyle val="lineMarker"/>
        <c:varyColors val="0"/>
        <c:ser>
          <c:idx val="1"/>
          <c:order val="1"/>
          <c:tx>
            <c:strRef>
              <c:f>'4 Phase Follow-up'!$E$1</c:f>
              <c:strCache>
                <c:ptCount val="1"/>
                <c:pt idx="0">
                  <c:v>Minimum Peak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 Phase Follow-up'!$C$2:$C$266</c:f>
              <c:numCache>
                <c:formatCode>h:mm:ss;@</c:formatCode>
                <c:ptCount val="265"/>
                <c:pt idx="0">
                  <c:v>4.2824074074074075E-4</c:v>
                </c:pt>
                <c:pt idx="1">
                  <c:v>4.3981481481481481E-4</c:v>
                </c:pt>
                <c:pt idx="2">
                  <c:v>4.5138888888888892E-4</c:v>
                </c:pt>
                <c:pt idx="3">
                  <c:v>4.6296296296296293E-4</c:v>
                </c:pt>
                <c:pt idx="4">
                  <c:v>4.7453703703703704E-4</c:v>
                </c:pt>
                <c:pt idx="5">
                  <c:v>4.861111111111111E-4</c:v>
                </c:pt>
                <c:pt idx="6">
                  <c:v>4.9768518518518521E-4</c:v>
                </c:pt>
                <c:pt idx="7">
                  <c:v>5.0925925925925921E-4</c:v>
                </c:pt>
                <c:pt idx="8">
                  <c:v>5.2083333333333333E-4</c:v>
                </c:pt>
                <c:pt idx="9">
                  <c:v>5.3240740740740744E-4</c:v>
                </c:pt>
                <c:pt idx="10">
                  <c:v>5.4398148148148144E-4</c:v>
                </c:pt>
                <c:pt idx="11">
                  <c:v>5.5555555555555556E-4</c:v>
                </c:pt>
                <c:pt idx="12">
                  <c:v>5.6712962962962967E-4</c:v>
                </c:pt>
                <c:pt idx="13">
                  <c:v>5.7870370370370378E-4</c:v>
                </c:pt>
                <c:pt idx="14">
                  <c:v>5.9027777777777778E-4</c:v>
                </c:pt>
                <c:pt idx="15">
                  <c:v>6.018518518518519E-4</c:v>
                </c:pt>
                <c:pt idx="16">
                  <c:v>6.134259259259259E-4</c:v>
                </c:pt>
                <c:pt idx="17">
                  <c:v>6.2500000000000001E-4</c:v>
                </c:pt>
                <c:pt idx="18">
                  <c:v>6.3657407407407402E-4</c:v>
                </c:pt>
                <c:pt idx="19">
                  <c:v>6.4814814814814813E-4</c:v>
                </c:pt>
                <c:pt idx="20">
                  <c:v>6.5972222222222224E-4</c:v>
                </c:pt>
                <c:pt idx="21">
                  <c:v>6.7129629629629635E-4</c:v>
                </c:pt>
                <c:pt idx="22">
                  <c:v>6.8287037037037036E-4</c:v>
                </c:pt>
                <c:pt idx="23">
                  <c:v>6.9444444444444447E-4</c:v>
                </c:pt>
                <c:pt idx="24">
                  <c:v>7.0601851851851847E-4</c:v>
                </c:pt>
                <c:pt idx="25">
                  <c:v>7.175925925925927E-4</c:v>
                </c:pt>
                <c:pt idx="26">
                  <c:v>7.291666666666667E-4</c:v>
                </c:pt>
                <c:pt idx="27">
                  <c:v>7.407407407407407E-4</c:v>
                </c:pt>
                <c:pt idx="28">
                  <c:v>7.5231481481481482E-4</c:v>
                </c:pt>
                <c:pt idx="29">
                  <c:v>7.6388888888888893E-4</c:v>
                </c:pt>
                <c:pt idx="30">
                  <c:v>7.7546296296296293E-4</c:v>
                </c:pt>
                <c:pt idx="31">
                  <c:v>7.8703703703703705E-4</c:v>
                </c:pt>
                <c:pt idx="32">
                  <c:v>7.9861111111111105E-4</c:v>
                </c:pt>
                <c:pt idx="33">
                  <c:v>8.1018518518518527E-4</c:v>
                </c:pt>
                <c:pt idx="34">
                  <c:v>8.2175925925925927E-4</c:v>
                </c:pt>
                <c:pt idx="35">
                  <c:v>8.3333333333333328E-4</c:v>
                </c:pt>
                <c:pt idx="36">
                  <c:v>8.4490740740740728E-4</c:v>
                </c:pt>
                <c:pt idx="37">
                  <c:v>8.564814814814815E-4</c:v>
                </c:pt>
                <c:pt idx="38">
                  <c:v>8.6805555555555551E-4</c:v>
                </c:pt>
                <c:pt idx="39">
                  <c:v>8.7962962962962962E-4</c:v>
                </c:pt>
                <c:pt idx="40">
                  <c:v>8.9120370370370373E-4</c:v>
                </c:pt>
                <c:pt idx="41">
                  <c:v>9.0277777777777784E-4</c:v>
                </c:pt>
                <c:pt idx="42">
                  <c:v>9.1435185185185185E-4</c:v>
                </c:pt>
                <c:pt idx="43">
                  <c:v>9.2592592592592585E-4</c:v>
                </c:pt>
                <c:pt idx="44">
                  <c:v>9.3750000000000007E-4</c:v>
                </c:pt>
                <c:pt idx="45">
                  <c:v>9.4907407407407408E-4</c:v>
                </c:pt>
                <c:pt idx="46">
                  <c:v>9.6064814814814808E-4</c:v>
                </c:pt>
                <c:pt idx="47">
                  <c:v>9.7222222222222219E-4</c:v>
                </c:pt>
                <c:pt idx="48">
                  <c:v>9.8379629629629642E-4</c:v>
                </c:pt>
                <c:pt idx="49">
                  <c:v>9.9537037037037042E-4</c:v>
                </c:pt>
                <c:pt idx="50">
                  <c:v>1.0069444444444444E-3</c:v>
                </c:pt>
                <c:pt idx="51">
                  <c:v>1.0185185185185184E-3</c:v>
                </c:pt>
                <c:pt idx="52">
                  <c:v>1.0300925925925926E-3</c:v>
                </c:pt>
                <c:pt idx="53">
                  <c:v>1.0416666666666667E-3</c:v>
                </c:pt>
                <c:pt idx="54">
                  <c:v>1.0532407407407407E-3</c:v>
                </c:pt>
                <c:pt idx="55">
                  <c:v>1.0648148148148149E-3</c:v>
                </c:pt>
                <c:pt idx="56">
                  <c:v>1.0763888888888889E-3</c:v>
                </c:pt>
                <c:pt idx="57">
                  <c:v>1.0879629629629629E-3</c:v>
                </c:pt>
                <c:pt idx="58">
                  <c:v>1.0995370370370369E-3</c:v>
                </c:pt>
                <c:pt idx="59">
                  <c:v>1.1111111111111111E-3</c:v>
                </c:pt>
                <c:pt idx="60">
                  <c:v>1.1226851851851851E-3</c:v>
                </c:pt>
                <c:pt idx="61">
                  <c:v>1.1342592592592593E-3</c:v>
                </c:pt>
                <c:pt idx="62">
                  <c:v>1.1458333333333333E-3</c:v>
                </c:pt>
                <c:pt idx="63">
                  <c:v>1.1574074074074076E-3</c:v>
                </c:pt>
                <c:pt idx="64">
                  <c:v>1.1689814814814816E-3</c:v>
                </c:pt>
                <c:pt idx="65">
                  <c:v>1.1805555555555556E-3</c:v>
                </c:pt>
                <c:pt idx="66">
                  <c:v>1.1921296296296296E-3</c:v>
                </c:pt>
                <c:pt idx="67">
                  <c:v>1.2037037037037038E-3</c:v>
                </c:pt>
                <c:pt idx="68">
                  <c:v>1.2152777777777778E-3</c:v>
                </c:pt>
                <c:pt idx="69">
                  <c:v>1.2268518518518518E-3</c:v>
                </c:pt>
                <c:pt idx="70">
                  <c:v>1.238425925925926E-3</c:v>
                </c:pt>
                <c:pt idx="71">
                  <c:v>1.25E-3</c:v>
                </c:pt>
                <c:pt idx="72">
                  <c:v>1.261574074074074E-3</c:v>
                </c:pt>
                <c:pt idx="73">
                  <c:v>1.273148148148148E-3</c:v>
                </c:pt>
                <c:pt idx="74">
                  <c:v>1.2847222222222223E-3</c:v>
                </c:pt>
                <c:pt idx="75">
                  <c:v>1.2962962962962963E-3</c:v>
                </c:pt>
                <c:pt idx="76">
                  <c:v>1.3078703703703703E-3</c:v>
                </c:pt>
                <c:pt idx="77">
                  <c:v>1.3194444444444445E-3</c:v>
                </c:pt>
                <c:pt idx="78">
                  <c:v>1.3310185185185185E-3</c:v>
                </c:pt>
                <c:pt idx="79">
                  <c:v>1.3425925925925927E-3</c:v>
                </c:pt>
                <c:pt idx="80">
                  <c:v>1.3541666666666667E-3</c:v>
                </c:pt>
                <c:pt idx="81">
                  <c:v>1.3657407407407407E-3</c:v>
                </c:pt>
                <c:pt idx="82">
                  <c:v>1.3773148148148149E-3</c:v>
                </c:pt>
                <c:pt idx="83">
                  <c:v>1.3888888888888889E-3</c:v>
                </c:pt>
                <c:pt idx="84">
                  <c:v>1.4004629629629629E-3</c:v>
                </c:pt>
                <c:pt idx="85">
                  <c:v>1.4120370370370369E-3</c:v>
                </c:pt>
                <c:pt idx="86">
                  <c:v>1.423611111111111E-3</c:v>
                </c:pt>
                <c:pt idx="87">
                  <c:v>1.4351851851851854E-3</c:v>
                </c:pt>
                <c:pt idx="88">
                  <c:v>1.4467592592592594E-3</c:v>
                </c:pt>
                <c:pt idx="89">
                  <c:v>1.4583333333333334E-3</c:v>
                </c:pt>
                <c:pt idx="90">
                  <c:v>1.4699074074074074E-3</c:v>
                </c:pt>
                <c:pt idx="91">
                  <c:v>1.4814814814814814E-3</c:v>
                </c:pt>
                <c:pt idx="92">
                  <c:v>1.4930555555555554E-3</c:v>
                </c:pt>
                <c:pt idx="93">
                  <c:v>1.5046296296296296E-3</c:v>
                </c:pt>
                <c:pt idx="94">
                  <c:v>1.5162037037037036E-3</c:v>
                </c:pt>
                <c:pt idx="95">
                  <c:v>1.5277777777777779E-3</c:v>
                </c:pt>
                <c:pt idx="96">
                  <c:v>1.5393518518518519E-3</c:v>
                </c:pt>
                <c:pt idx="97">
                  <c:v>1.5509259259259259E-3</c:v>
                </c:pt>
                <c:pt idx="98">
                  <c:v>1.5625000000000001E-3</c:v>
                </c:pt>
                <c:pt idx="99">
                  <c:v>1.5740740740740741E-3</c:v>
                </c:pt>
                <c:pt idx="100">
                  <c:v>1.5856481481481481E-3</c:v>
                </c:pt>
                <c:pt idx="101">
                  <c:v>1.5972222222222221E-3</c:v>
                </c:pt>
                <c:pt idx="102">
                  <c:v>1.6087962962962965E-3</c:v>
                </c:pt>
                <c:pt idx="103">
                  <c:v>1.6203703703703705E-3</c:v>
                </c:pt>
                <c:pt idx="104">
                  <c:v>1.6319444444444445E-3</c:v>
                </c:pt>
                <c:pt idx="105">
                  <c:v>1.6435185185185185E-3</c:v>
                </c:pt>
                <c:pt idx="106">
                  <c:v>1.6550925925925926E-3</c:v>
                </c:pt>
                <c:pt idx="107">
                  <c:v>1.6666666666666666E-3</c:v>
                </c:pt>
                <c:pt idx="108">
                  <c:v>1.6782407407407406E-3</c:v>
                </c:pt>
                <c:pt idx="109">
                  <c:v>1.6898148148148146E-3</c:v>
                </c:pt>
                <c:pt idx="110">
                  <c:v>1.701388888888889E-3</c:v>
                </c:pt>
                <c:pt idx="111">
                  <c:v>1.712962962962963E-3</c:v>
                </c:pt>
                <c:pt idx="112">
                  <c:v>1.724537037037037E-3</c:v>
                </c:pt>
                <c:pt idx="113">
                  <c:v>1.736111111111111E-3</c:v>
                </c:pt>
                <c:pt idx="114">
                  <c:v>1.7476851851851852E-3</c:v>
                </c:pt>
                <c:pt idx="115">
                  <c:v>1.7592592592592592E-3</c:v>
                </c:pt>
                <c:pt idx="116">
                  <c:v>1.7708333333333332E-3</c:v>
                </c:pt>
                <c:pt idx="117">
                  <c:v>1.7824074074074075E-3</c:v>
                </c:pt>
                <c:pt idx="118">
                  <c:v>1.7939814814814817E-3</c:v>
                </c:pt>
                <c:pt idx="119">
                  <c:v>1.8055555555555557E-3</c:v>
                </c:pt>
                <c:pt idx="120">
                  <c:v>1.8171296296296297E-3</c:v>
                </c:pt>
                <c:pt idx="121">
                  <c:v>1.8287037037037037E-3</c:v>
                </c:pt>
                <c:pt idx="122">
                  <c:v>1.8402777777777777E-3</c:v>
                </c:pt>
                <c:pt idx="123">
                  <c:v>1.8518518518518517E-3</c:v>
                </c:pt>
                <c:pt idx="124">
                  <c:v>1.8634259259259257E-3</c:v>
                </c:pt>
                <c:pt idx="125">
                  <c:v>1.8750000000000001E-3</c:v>
                </c:pt>
                <c:pt idx="126">
                  <c:v>1.8865740740740742E-3</c:v>
                </c:pt>
                <c:pt idx="127">
                  <c:v>1.8981481481481482E-3</c:v>
                </c:pt>
                <c:pt idx="128">
                  <c:v>1.9097222222222222E-3</c:v>
                </c:pt>
                <c:pt idx="129">
                  <c:v>1.9212962962962962E-3</c:v>
                </c:pt>
                <c:pt idx="130">
                  <c:v>1.9328703703703704E-3</c:v>
                </c:pt>
                <c:pt idx="131">
                  <c:v>1.9444444444444444E-3</c:v>
                </c:pt>
                <c:pt idx="132">
                  <c:v>1.9560185185185188E-3</c:v>
                </c:pt>
                <c:pt idx="133">
                  <c:v>1.9675925925925928E-3</c:v>
                </c:pt>
                <c:pt idx="134">
                  <c:v>1.9791666666666668E-3</c:v>
                </c:pt>
                <c:pt idx="135">
                  <c:v>1.9907407407407408E-3</c:v>
                </c:pt>
                <c:pt idx="136">
                  <c:v>2.0023148148148148E-3</c:v>
                </c:pt>
                <c:pt idx="137">
                  <c:v>2.0138888888888888E-3</c:v>
                </c:pt>
                <c:pt idx="138">
                  <c:v>2.0254629629629629E-3</c:v>
                </c:pt>
                <c:pt idx="139">
                  <c:v>2.0370370370370369E-3</c:v>
                </c:pt>
                <c:pt idx="140">
                  <c:v>2.0486111111111113E-3</c:v>
                </c:pt>
                <c:pt idx="141">
                  <c:v>2.0601851851851853E-3</c:v>
                </c:pt>
                <c:pt idx="142">
                  <c:v>2.0717592592592593E-3</c:v>
                </c:pt>
                <c:pt idx="143">
                  <c:v>2.0833333333333333E-3</c:v>
                </c:pt>
                <c:pt idx="144">
                  <c:v>2.0949074074074073E-3</c:v>
                </c:pt>
                <c:pt idx="145">
                  <c:v>2.1064814814814813E-3</c:v>
                </c:pt>
                <c:pt idx="146">
                  <c:v>2.1180555555555553E-3</c:v>
                </c:pt>
                <c:pt idx="147">
                  <c:v>2.1296296296296298E-3</c:v>
                </c:pt>
                <c:pt idx="148">
                  <c:v>2.1412037037037038E-3</c:v>
                </c:pt>
                <c:pt idx="149">
                  <c:v>2.1527777777777778E-3</c:v>
                </c:pt>
                <c:pt idx="150">
                  <c:v>2.1643518518518518E-3</c:v>
                </c:pt>
                <c:pt idx="151">
                  <c:v>2.1759259259259258E-3</c:v>
                </c:pt>
                <c:pt idx="152">
                  <c:v>2.1874999999999998E-3</c:v>
                </c:pt>
                <c:pt idx="153">
                  <c:v>2.1990740740740738E-3</c:v>
                </c:pt>
                <c:pt idx="154">
                  <c:v>2.2106481481481482E-3</c:v>
                </c:pt>
                <c:pt idx="155">
                  <c:v>2.2222222222222222E-3</c:v>
                </c:pt>
                <c:pt idx="156">
                  <c:v>2.2337962962962962E-3</c:v>
                </c:pt>
                <c:pt idx="157">
                  <c:v>2.2453703703703702E-3</c:v>
                </c:pt>
                <c:pt idx="158">
                  <c:v>2.2569444444444442E-3</c:v>
                </c:pt>
                <c:pt idx="159">
                  <c:v>2.2685185185185187E-3</c:v>
                </c:pt>
                <c:pt idx="160">
                  <c:v>2.2800925925925927E-3</c:v>
                </c:pt>
                <c:pt idx="161">
                  <c:v>2.2916666666666667E-3</c:v>
                </c:pt>
                <c:pt idx="162">
                  <c:v>2.3032407407407407E-3</c:v>
                </c:pt>
                <c:pt idx="163">
                  <c:v>2.3148148148148151E-3</c:v>
                </c:pt>
                <c:pt idx="164">
                  <c:v>2.3263888888888891E-3</c:v>
                </c:pt>
                <c:pt idx="165">
                  <c:v>2.3379629629629631E-3</c:v>
                </c:pt>
                <c:pt idx="166">
                  <c:v>2.3495370370370371E-3</c:v>
                </c:pt>
                <c:pt idx="167">
                  <c:v>2.3611111111111111E-3</c:v>
                </c:pt>
                <c:pt idx="168">
                  <c:v>2.3726851851851851E-3</c:v>
                </c:pt>
                <c:pt idx="169">
                  <c:v>2.3842592592592591E-3</c:v>
                </c:pt>
                <c:pt idx="170">
                  <c:v>2.3958333333333336E-3</c:v>
                </c:pt>
                <c:pt idx="171">
                  <c:v>2.4074074074074076E-3</c:v>
                </c:pt>
                <c:pt idx="172">
                  <c:v>2.4189814814814816E-3</c:v>
                </c:pt>
                <c:pt idx="173">
                  <c:v>2.4305555555555556E-3</c:v>
                </c:pt>
                <c:pt idx="174">
                  <c:v>2.4421296296296296E-3</c:v>
                </c:pt>
                <c:pt idx="175">
                  <c:v>2.4537037037037036E-3</c:v>
                </c:pt>
                <c:pt idx="176">
                  <c:v>2.4652777777777776E-3</c:v>
                </c:pt>
                <c:pt idx="177">
                  <c:v>2.476851851851852E-3</c:v>
                </c:pt>
                <c:pt idx="178">
                  <c:v>2.488425925925926E-3</c:v>
                </c:pt>
                <c:pt idx="179">
                  <c:v>2.5000000000000001E-3</c:v>
                </c:pt>
                <c:pt idx="180">
                  <c:v>2.5115740740740741E-3</c:v>
                </c:pt>
                <c:pt idx="181">
                  <c:v>2.5231481481481481E-3</c:v>
                </c:pt>
                <c:pt idx="182">
                  <c:v>2.5347222222222221E-3</c:v>
                </c:pt>
                <c:pt idx="183">
                  <c:v>2.5462962962962961E-3</c:v>
                </c:pt>
                <c:pt idx="184">
                  <c:v>2.5578703703703701E-3</c:v>
                </c:pt>
                <c:pt idx="185">
                  <c:v>2.5694444444444445E-3</c:v>
                </c:pt>
                <c:pt idx="186">
                  <c:v>2.5810185185185185E-3</c:v>
                </c:pt>
                <c:pt idx="187">
                  <c:v>2.5925925925925925E-3</c:v>
                </c:pt>
                <c:pt idx="188">
                  <c:v>2.6041666666666665E-3</c:v>
                </c:pt>
                <c:pt idx="189">
                  <c:v>2.6157407407407405E-3</c:v>
                </c:pt>
                <c:pt idx="190">
                  <c:v>2.6273148148148145E-3</c:v>
                </c:pt>
                <c:pt idx="191">
                  <c:v>2.638888888888889E-3</c:v>
                </c:pt>
                <c:pt idx="192">
                  <c:v>2.650462962962963E-3</c:v>
                </c:pt>
                <c:pt idx="193">
                  <c:v>2.662037037037037E-3</c:v>
                </c:pt>
                <c:pt idx="194">
                  <c:v>2.673611111111111E-3</c:v>
                </c:pt>
                <c:pt idx="195">
                  <c:v>2.6851851851851854E-3</c:v>
                </c:pt>
                <c:pt idx="196">
                  <c:v>2.6967592592592594E-3</c:v>
                </c:pt>
                <c:pt idx="197">
                  <c:v>2.7083333333333334E-3</c:v>
                </c:pt>
                <c:pt idx="198">
                  <c:v>2.7199074074074074E-3</c:v>
                </c:pt>
                <c:pt idx="199">
                  <c:v>2.7314814814814814E-3</c:v>
                </c:pt>
                <c:pt idx="200">
                  <c:v>2.7430555555555559E-3</c:v>
                </c:pt>
                <c:pt idx="201">
                  <c:v>2.7546296296296299E-3</c:v>
                </c:pt>
                <c:pt idx="202">
                  <c:v>2.7662037037037039E-3</c:v>
                </c:pt>
                <c:pt idx="203">
                  <c:v>2.7777777777777779E-3</c:v>
                </c:pt>
                <c:pt idx="204">
                  <c:v>2.7893518518518519E-3</c:v>
                </c:pt>
                <c:pt idx="205">
                  <c:v>2.8009259259259259E-3</c:v>
                </c:pt>
                <c:pt idx="206">
                  <c:v>2.8124999999999999E-3</c:v>
                </c:pt>
                <c:pt idx="207">
                  <c:v>2.8240740740740739E-3</c:v>
                </c:pt>
                <c:pt idx="208">
                  <c:v>2.8356481481481479E-3</c:v>
                </c:pt>
                <c:pt idx="209">
                  <c:v>2.8472222222222219E-3</c:v>
                </c:pt>
                <c:pt idx="210">
                  <c:v>2.8587962962962959E-3</c:v>
                </c:pt>
                <c:pt idx="211">
                  <c:v>2.8703703703703708E-3</c:v>
                </c:pt>
                <c:pt idx="212">
                  <c:v>2.8819444444444448E-3</c:v>
                </c:pt>
                <c:pt idx="213">
                  <c:v>2.8935185185185188E-3</c:v>
                </c:pt>
                <c:pt idx="214">
                  <c:v>2.9050925925925928E-3</c:v>
                </c:pt>
                <c:pt idx="215">
                  <c:v>2.9166666666666668E-3</c:v>
                </c:pt>
                <c:pt idx="216">
                  <c:v>2.9282407407407408E-3</c:v>
                </c:pt>
                <c:pt idx="217">
                  <c:v>2.9398148148148148E-3</c:v>
                </c:pt>
                <c:pt idx="218">
                  <c:v>2.9513888888888888E-3</c:v>
                </c:pt>
                <c:pt idx="219">
                  <c:v>2.9629629629629628E-3</c:v>
                </c:pt>
                <c:pt idx="220">
                  <c:v>2.9745370370370368E-3</c:v>
                </c:pt>
                <c:pt idx="221">
                  <c:v>2.9861111111111108E-3</c:v>
                </c:pt>
                <c:pt idx="222">
                  <c:v>2.9976851851851848E-3</c:v>
                </c:pt>
                <c:pt idx="223">
                  <c:v>3.0092592592592593E-3</c:v>
                </c:pt>
                <c:pt idx="224">
                  <c:v>3.0208333333333333E-3</c:v>
                </c:pt>
                <c:pt idx="225">
                  <c:v>3.0324074074074073E-3</c:v>
                </c:pt>
                <c:pt idx="226">
                  <c:v>3.0439814814814817E-3</c:v>
                </c:pt>
                <c:pt idx="227">
                  <c:v>3.0555555555555557E-3</c:v>
                </c:pt>
                <c:pt idx="228">
                  <c:v>3.0671296296296297E-3</c:v>
                </c:pt>
                <c:pt idx="229">
                  <c:v>3.0787037037037037E-3</c:v>
                </c:pt>
                <c:pt idx="230">
                  <c:v>3.0902777777777777E-3</c:v>
                </c:pt>
                <c:pt idx="231">
                  <c:v>3.1018518518518517E-3</c:v>
                </c:pt>
                <c:pt idx="232">
                  <c:v>3.1134259259259262E-3</c:v>
                </c:pt>
                <c:pt idx="233">
                  <c:v>3.1250000000000002E-3</c:v>
                </c:pt>
                <c:pt idx="234">
                  <c:v>3.1365740740740742E-3</c:v>
                </c:pt>
                <c:pt idx="235">
                  <c:v>3.1481481481481482E-3</c:v>
                </c:pt>
                <c:pt idx="236">
                  <c:v>3.1597222222222222E-3</c:v>
                </c:pt>
                <c:pt idx="237">
                  <c:v>3.1712962962962962E-3</c:v>
                </c:pt>
                <c:pt idx="238">
                  <c:v>3.1828703703703702E-3</c:v>
                </c:pt>
                <c:pt idx="239">
                  <c:v>3.1944444444444442E-3</c:v>
                </c:pt>
                <c:pt idx="240">
                  <c:v>3.2060185185185182E-3</c:v>
                </c:pt>
                <c:pt idx="241">
                  <c:v>3.2175925925925931E-3</c:v>
                </c:pt>
                <c:pt idx="242">
                  <c:v>3.2291666666666671E-3</c:v>
                </c:pt>
                <c:pt idx="243">
                  <c:v>3.2407407407407411E-3</c:v>
                </c:pt>
                <c:pt idx="244">
                  <c:v>3.2523148148148151E-3</c:v>
                </c:pt>
                <c:pt idx="245">
                  <c:v>3.2638888888888891E-3</c:v>
                </c:pt>
                <c:pt idx="246">
                  <c:v>3.2754629629629631E-3</c:v>
                </c:pt>
                <c:pt idx="247">
                  <c:v>3.2870370370370371E-3</c:v>
                </c:pt>
                <c:pt idx="248">
                  <c:v>3.2986111111111111E-3</c:v>
                </c:pt>
                <c:pt idx="249">
                  <c:v>3.3101851851851851E-3</c:v>
                </c:pt>
                <c:pt idx="250">
                  <c:v>3.3217592592592591E-3</c:v>
                </c:pt>
                <c:pt idx="251">
                  <c:v>3.3333333333333331E-3</c:v>
                </c:pt>
                <c:pt idx="252">
                  <c:v>3.3449074074074071E-3</c:v>
                </c:pt>
                <c:pt idx="253">
                  <c:v>3.3564814814814811E-3</c:v>
                </c:pt>
                <c:pt idx="254">
                  <c:v>3.3680555555555551E-3</c:v>
                </c:pt>
                <c:pt idx="255">
                  <c:v>3.3796296296296291E-3</c:v>
                </c:pt>
                <c:pt idx="256">
                  <c:v>3.391203703703704E-3</c:v>
                </c:pt>
                <c:pt idx="257">
                  <c:v>3.402777777777778E-3</c:v>
                </c:pt>
                <c:pt idx="258">
                  <c:v>3.414351851851852E-3</c:v>
                </c:pt>
                <c:pt idx="259">
                  <c:v>3.425925925925926E-3</c:v>
                </c:pt>
                <c:pt idx="260">
                  <c:v>3.4375E-3</c:v>
                </c:pt>
                <c:pt idx="261">
                  <c:v>3.449074074074074E-3</c:v>
                </c:pt>
                <c:pt idx="262">
                  <c:v>3.460648148148148E-3</c:v>
                </c:pt>
                <c:pt idx="263">
                  <c:v>3.472222222222222E-3</c:v>
                </c:pt>
                <c:pt idx="264">
                  <c:v>3.4837962962962965E-3</c:v>
                </c:pt>
              </c:numCache>
            </c:numRef>
          </c:xVal>
          <c:yVal>
            <c:numRef>
              <c:f>'4 Phase Follow-up'!$E$2:$E$266</c:f>
              <c:numCache>
                <c:formatCode>0.0000</c:formatCode>
                <c:ptCount val="265"/>
                <c:pt idx="0">
                  <c:v>1.3064240999999999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952-47A1-B4EA-E11895A78BA2}"/>
            </c:ext>
          </c:extLst>
        </c:ser>
        <c:ser>
          <c:idx val="2"/>
          <c:order val="2"/>
          <c:tx>
            <c:strRef>
              <c:f>'4 Phase Follow-up'!$F$1</c:f>
              <c:strCache>
                <c:ptCount val="1"/>
                <c:pt idx="0">
                  <c:v>Maximum Peak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'4 Phase Follow-up'!$C$2:$C$266</c:f>
              <c:numCache>
                <c:formatCode>h:mm:ss;@</c:formatCode>
                <c:ptCount val="265"/>
                <c:pt idx="0">
                  <c:v>4.2824074074074075E-4</c:v>
                </c:pt>
                <c:pt idx="1">
                  <c:v>4.3981481481481481E-4</c:v>
                </c:pt>
                <c:pt idx="2">
                  <c:v>4.5138888888888892E-4</c:v>
                </c:pt>
                <c:pt idx="3">
                  <c:v>4.6296296296296293E-4</c:v>
                </c:pt>
                <c:pt idx="4">
                  <c:v>4.7453703703703704E-4</c:v>
                </c:pt>
                <c:pt idx="5">
                  <c:v>4.861111111111111E-4</c:v>
                </c:pt>
                <c:pt idx="6">
                  <c:v>4.9768518518518521E-4</c:v>
                </c:pt>
                <c:pt idx="7">
                  <c:v>5.0925925925925921E-4</c:v>
                </c:pt>
                <c:pt idx="8">
                  <c:v>5.2083333333333333E-4</c:v>
                </c:pt>
                <c:pt idx="9">
                  <c:v>5.3240740740740744E-4</c:v>
                </c:pt>
                <c:pt idx="10">
                  <c:v>5.4398148148148144E-4</c:v>
                </c:pt>
                <c:pt idx="11">
                  <c:v>5.5555555555555556E-4</c:v>
                </c:pt>
                <c:pt idx="12">
                  <c:v>5.6712962962962967E-4</c:v>
                </c:pt>
                <c:pt idx="13">
                  <c:v>5.7870370370370378E-4</c:v>
                </c:pt>
                <c:pt idx="14">
                  <c:v>5.9027777777777778E-4</c:v>
                </c:pt>
                <c:pt idx="15">
                  <c:v>6.018518518518519E-4</c:v>
                </c:pt>
                <c:pt idx="16">
                  <c:v>6.134259259259259E-4</c:v>
                </c:pt>
                <c:pt idx="17">
                  <c:v>6.2500000000000001E-4</c:v>
                </c:pt>
                <c:pt idx="18">
                  <c:v>6.3657407407407402E-4</c:v>
                </c:pt>
                <c:pt idx="19">
                  <c:v>6.4814814814814813E-4</c:v>
                </c:pt>
                <c:pt idx="20">
                  <c:v>6.5972222222222224E-4</c:v>
                </c:pt>
                <c:pt idx="21">
                  <c:v>6.7129629629629635E-4</c:v>
                </c:pt>
                <c:pt idx="22">
                  <c:v>6.8287037037037036E-4</c:v>
                </c:pt>
                <c:pt idx="23">
                  <c:v>6.9444444444444447E-4</c:v>
                </c:pt>
                <c:pt idx="24">
                  <c:v>7.0601851851851847E-4</c:v>
                </c:pt>
                <c:pt idx="25">
                  <c:v>7.175925925925927E-4</c:v>
                </c:pt>
                <c:pt idx="26">
                  <c:v>7.291666666666667E-4</c:v>
                </c:pt>
                <c:pt idx="27">
                  <c:v>7.407407407407407E-4</c:v>
                </c:pt>
                <c:pt idx="28">
                  <c:v>7.5231481481481482E-4</c:v>
                </c:pt>
                <c:pt idx="29">
                  <c:v>7.6388888888888893E-4</c:v>
                </c:pt>
                <c:pt idx="30">
                  <c:v>7.7546296296296293E-4</c:v>
                </c:pt>
                <c:pt idx="31">
                  <c:v>7.8703703703703705E-4</c:v>
                </c:pt>
                <c:pt idx="32">
                  <c:v>7.9861111111111105E-4</c:v>
                </c:pt>
                <c:pt idx="33">
                  <c:v>8.1018518518518527E-4</c:v>
                </c:pt>
                <c:pt idx="34">
                  <c:v>8.2175925925925927E-4</c:v>
                </c:pt>
                <c:pt idx="35">
                  <c:v>8.3333333333333328E-4</c:v>
                </c:pt>
                <c:pt idx="36">
                  <c:v>8.4490740740740728E-4</c:v>
                </c:pt>
                <c:pt idx="37">
                  <c:v>8.564814814814815E-4</c:v>
                </c:pt>
                <c:pt idx="38">
                  <c:v>8.6805555555555551E-4</c:v>
                </c:pt>
                <c:pt idx="39">
                  <c:v>8.7962962962962962E-4</c:v>
                </c:pt>
                <c:pt idx="40">
                  <c:v>8.9120370370370373E-4</c:v>
                </c:pt>
                <c:pt idx="41">
                  <c:v>9.0277777777777784E-4</c:v>
                </c:pt>
                <c:pt idx="42">
                  <c:v>9.1435185185185185E-4</c:v>
                </c:pt>
                <c:pt idx="43">
                  <c:v>9.2592592592592585E-4</c:v>
                </c:pt>
                <c:pt idx="44">
                  <c:v>9.3750000000000007E-4</c:v>
                </c:pt>
                <c:pt idx="45">
                  <c:v>9.4907407407407408E-4</c:v>
                </c:pt>
                <c:pt idx="46">
                  <c:v>9.6064814814814808E-4</c:v>
                </c:pt>
                <c:pt idx="47">
                  <c:v>9.7222222222222219E-4</c:v>
                </c:pt>
                <c:pt idx="48">
                  <c:v>9.8379629629629642E-4</c:v>
                </c:pt>
                <c:pt idx="49">
                  <c:v>9.9537037037037042E-4</c:v>
                </c:pt>
                <c:pt idx="50">
                  <c:v>1.0069444444444444E-3</c:v>
                </c:pt>
                <c:pt idx="51">
                  <c:v>1.0185185185185184E-3</c:v>
                </c:pt>
                <c:pt idx="52">
                  <c:v>1.0300925925925926E-3</c:v>
                </c:pt>
                <c:pt idx="53">
                  <c:v>1.0416666666666667E-3</c:v>
                </c:pt>
                <c:pt idx="54">
                  <c:v>1.0532407407407407E-3</c:v>
                </c:pt>
                <c:pt idx="55">
                  <c:v>1.0648148148148149E-3</c:v>
                </c:pt>
                <c:pt idx="56">
                  <c:v>1.0763888888888889E-3</c:v>
                </c:pt>
                <c:pt idx="57">
                  <c:v>1.0879629629629629E-3</c:v>
                </c:pt>
                <c:pt idx="58">
                  <c:v>1.0995370370370369E-3</c:v>
                </c:pt>
                <c:pt idx="59">
                  <c:v>1.1111111111111111E-3</c:v>
                </c:pt>
                <c:pt idx="60">
                  <c:v>1.1226851851851851E-3</c:v>
                </c:pt>
                <c:pt idx="61">
                  <c:v>1.1342592592592593E-3</c:v>
                </c:pt>
                <c:pt idx="62">
                  <c:v>1.1458333333333333E-3</c:v>
                </c:pt>
                <c:pt idx="63">
                  <c:v>1.1574074074074076E-3</c:v>
                </c:pt>
                <c:pt idx="64">
                  <c:v>1.1689814814814816E-3</c:v>
                </c:pt>
                <c:pt idx="65">
                  <c:v>1.1805555555555556E-3</c:v>
                </c:pt>
                <c:pt idx="66">
                  <c:v>1.1921296296296296E-3</c:v>
                </c:pt>
                <c:pt idx="67">
                  <c:v>1.2037037037037038E-3</c:v>
                </c:pt>
                <c:pt idx="68">
                  <c:v>1.2152777777777778E-3</c:v>
                </c:pt>
                <c:pt idx="69">
                  <c:v>1.2268518518518518E-3</c:v>
                </c:pt>
                <c:pt idx="70">
                  <c:v>1.238425925925926E-3</c:v>
                </c:pt>
                <c:pt idx="71">
                  <c:v>1.25E-3</c:v>
                </c:pt>
                <c:pt idx="72">
                  <c:v>1.261574074074074E-3</c:v>
                </c:pt>
                <c:pt idx="73">
                  <c:v>1.273148148148148E-3</c:v>
                </c:pt>
                <c:pt idx="74">
                  <c:v>1.2847222222222223E-3</c:v>
                </c:pt>
                <c:pt idx="75">
                  <c:v>1.2962962962962963E-3</c:v>
                </c:pt>
                <c:pt idx="76">
                  <c:v>1.3078703703703703E-3</c:v>
                </c:pt>
                <c:pt idx="77">
                  <c:v>1.3194444444444445E-3</c:v>
                </c:pt>
                <c:pt idx="78">
                  <c:v>1.3310185185185185E-3</c:v>
                </c:pt>
                <c:pt idx="79">
                  <c:v>1.3425925925925927E-3</c:v>
                </c:pt>
                <c:pt idx="80">
                  <c:v>1.3541666666666667E-3</c:v>
                </c:pt>
                <c:pt idx="81">
                  <c:v>1.3657407407407407E-3</c:v>
                </c:pt>
                <c:pt idx="82">
                  <c:v>1.3773148148148149E-3</c:v>
                </c:pt>
                <c:pt idx="83">
                  <c:v>1.3888888888888889E-3</c:v>
                </c:pt>
                <c:pt idx="84">
                  <c:v>1.4004629629629629E-3</c:v>
                </c:pt>
                <c:pt idx="85">
                  <c:v>1.4120370370370369E-3</c:v>
                </c:pt>
                <c:pt idx="86">
                  <c:v>1.423611111111111E-3</c:v>
                </c:pt>
                <c:pt idx="87">
                  <c:v>1.4351851851851854E-3</c:v>
                </c:pt>
                <c:pt idx="88">
                  <c:v>1.4467592592592594E-3</c:v>
                </c:pt>
                <c:pt idx="89">
                  <c:v>1.4583333333333334E-3</c:v>
                </c:pt>
                <c:pt idx="90">
                  <c:v>1.4699074074074074E-3</c:v>
                </c:pt>
                <c:pt idx="91">
                  <c:v>1.4814814814814814E-3</c:v>
                </c:pt>
                <c:pt idx="92">
                  <c:v>1.4930555555555554E-3</c:v>
                </c:pt>
                <c:pt idx="93">
                  <c:v>1.5046296296296296E-3</c:v>
                </c:pt>
                <c:pt idx="94">
                  <c:v>1.5162037037037036E-3</c:v>
                </c:pt>
                <c:pt idx="95">
                  <c:v>1.5277777777777779E-3</c:v>
                </c:pt>
                <c:pt idx="96">
                  <c:v>1.5393518518518519E-3</c:v>
                </c:pt>
                <c:pt idx="97">
                  <c:v>1.5509259259259259E-3</c:v>
                </c:pt>
                <c:pt idx="98">
                  <c:v>1.5625000000000001E-3</c:v>
                </c:pt>
                <c:pt idx="99">
                  <c:v>1.5740740740740741E-3</c:v>
                </c:pt>
                <c:pt idx="100">
                  <c:v>1.5856481481481481E-3</c:v>
                </c:pt>
                <c:pt idx="101">
                  <c:v>1.5972222222222221E-3</c:v>
                </c:pt>
                <c:pt idx="102">
                  <c:v>1.6087962962962965E-3</c:v>
                </c:pt>
                <c:pt idx="103">
                  <c:v>1.6203703703703705E-3</c:v>
                </c:pt>
                <c:pt idx="104">
                  <c:v>1.6319444444444445E-3</c:v>
                </c:pt>
                <c:pt idx="105">
                  <c:v>1.6435185185185185E-3</c:v>
                </c:pt>
                <c:pt idx="106">
                  <c:v>1.6550925925925926E-3</c:v>
                </c:pt>
                <c:pt idx="107">
                  <c:v>1.6666666666666666E-3</c:v>
                </c:pt>
                <c:pt idx="108">
                  <c:v>1.6782407407407406E-3</c:v>
                </c:pt>
                <c:pt idx="109">
                  <c:v>1.6898148148148146E-3</c:v>
                </c:pt>
                <c:pt idx="110">
                  <c:v>1.701388888888889E-3</c:v>
                </c:pt>
                <c:pt idx="111">
                  <c:v>1.712962962962963E-3</c:v>
                </c:pt>
                <c:pt idx="112">
                  <c:v>1.724537037037037E-3</c:v>
                </c:pt>
                <c:pt idx="113">
                  <c:v>1.736111111111111E-3</c:v>
                </c:pt>
                <c:pt idx="114">
                  <c:v>1.7476851851851852E-3</c:v>
                </c:pt>
                <c:pt idx="115">
                  <c:v>1.7592592592592592E-3</c:v>
                </c:pt>
                <c:pt idx="116">
                  <c:v>1.7708333333333332E-3</c:v>
                </c:pt>
                <c:pt idx="117">
                  <c:v>1.7824074074074075E-3</c:v>
                </c:pt>
                <c:pt idx="118">
                  <c:v>1.7939814814814817E-3</c:v>
                </c:pt>
                <c:pt idx="119">
                  <c:v>1.8055555555555557E-3</c:v>
                </c:pt>
                <c:pt idx="120">
                  <c:v>1.8171296296296297E-3</c:v>
                </c:pt>
                <c:pt idx="121">
                  <c:v>1.8287037037037037E-3</c:v>
                </c:pt>
                <c:pt idx="122">
                  <c:v>1.8402777777777777E-3</c:v>
                </c:pt>
                <c:pt idx="123">
                  <c:v>1.8518518518518517E-3</c:v>
                </c:pt>
                <c:pt idx="124">
                  <c:v>1.8634259259259257E-3</c:v>
                </c:pt>
                <c:pt idx="125">
                  <c:v>1.8750000000000001E-3</c:v>
                </c:pt>
                <c:pt idx="126">
                  <c:v>1.8865740740740742E-3</c:v>
                </c:pt>
                <c:pt idx="127">
                  <c:v>1.8981481481481482E-3</c:v>
                </c:pt>
                <c:pt idx="128">
                  <c:v>1.9097222222222222E-3</c:v>
                </c:pt>
                <c:pt idx="129">
                  <c:v>1.9212962962962962E-3</c:v>
                </c:pt>
                <c:pt idx="130">
                  <c:v>1.9328703703703704E-3</c:v>
                </c:pt>
                <c:pt idx="131">
                  <c:v>1.9444444444444444E-3</c:v>
                </c:pt>
                <c:pt idx="132">
                  <c:v>1.9560185185185188E-3</c:v>
                </c:pt>
                <c:pt idx="133">
                  <c:v>1.9675925925925928E-3</c:v>
                </c:pt>
                <c:pt idx="134">
                  <c:v>1.9791666666666668E-3</c:v>
                </c:pt>
                <c:pt idx="135">
                  <c:v>1.9907407407407408E-3</c:v>
                </c:pt>
                <c:pt idx="136">
                  <c:v>2.0023148148148148E-3</c:v>
                </c:pt>
                <c:pt idx="137">
                  <c:v>2.0138888888888888E-3</c:v>
                </c:pt>
                <c:pt idx="138">
                  <c:v>2.0254629629629629E-3</c:v>
                </c:pt>
                <c:pt idx="139">
                  <c:v>2.0370370370370369E-3</c:v>
                </c:pt>
                <c:pt idx="140">
                  <c:v>2.0486111111111113E-3</c:v>
                </c:pt>
                <c:pt idx="141">
                  <c:v>2.0601851851851853E-3</c:v>
                </c:pt>
                <c:pt idx="142">
                  <c:v>2.0717592592592593E-3</c:v>
                </c:pt>
                <c:pt idx="143">
                  <c:v>2.0833333333333333E-3</c:v>
                </c:pt>
                <c:pt idx="144">
                  <c:v>2.0949074074074073E-3</c:v>
                </c:pt>
                <c:pt idx="145">
                  <c:v>2.1064814814814813E-3</c:v>
                </c:pt>
                <c:pt idx="146">
                  <c:v>2.1180555555555553E-3</c:v>
                </c:pt>
                <c:pt idx="147">
                  <c:v>2.1296296296296298E-3</c:v>
                </c:pt>
                <c:pt idx="148">
                  <c:v>2.1412037037037038E-3</c:v>
                </c:pt>
                <c:pt idx="149">
                  <c:v>2.1527777777777778E-3</c:v>
                </c:pt>
                <c:pt idx="150">
                  <c:v>2.1643518518518518E-3</c:v>
                </c:pt>
                <c:pt idx="151">
                  <c:v>2.1759259259259258E-3</c:v>
                </c:pt>
                <c:pt idx="152">
                  <c:v>2.1874999999999998E-3</c:v>
                </c:pt>
                <c:pt idx="153">
                  <c:v>2.1990740740740738E-3</c:v>
                </c:pt>
                <c:pt idx="154">
                  <c:v>2.2106481481481482E-3</c:v>
                </c:pt>
                <c:pt idx="155">
                  <c:v>2.2222222222222222E-3</c:v>
                </c:pt>
                <c:pt idx="156">
                  <c:v>2.2337962962962962E-3</c:v>
                </c:pt>
                <c:pt idx="157">
                  <c:v>2.2453703703703702E-3</c:v>
                </c:pt>
                <c:pt idx="158">
                  <c:v>2.2569444444444442E-3</c:v>
                </c:pt>
                <c:pt idx="159">
                  <c:v>2.2685185185185187E-3</c:v>
                </c:pt>
                <c:pt idx="160">
                  <c:v>2.2800925925925927E-3</c:v>
                </c:pt>
                <c:pt idx="161">
                  <c:v>2.2916666666666667E-3</c:v>
                </c:pt>
                <c:pt idx="162">
                  <c:v>2.3032407407407407E-3</c:v>
                </c:pt>
                <c:pt idx="163">
                  <c:v>2.3148148148148151E-3</c:v>
                </c:pt>
                <c:pt idx="164">
                  <c:v>2.3263888888888891E-3</c:v>
                </c:pt>
                <c:pt idx="165">
                  <c:v>2.3379629629629631E-3</c:v>
                </c:pt>
                <c:pt idx="166">
                  <c:v>2.3495370370370371E-3</c:v>
                </c:pt>
                <c:pt idx="167">
                  <c:v>2.3611111111111111E-3</c:v>
                </c:pt>
                <c:pt idx="168">
                  <c:v>2.3726851851851851E-3</c:v>
                </c:pt>
                <c:pt idx="169">
                  <c:v>2.3842592592592591E-3</c:v>
                </c:pt>
                <c:pt idx="170">
                  <c:v>2.3958333333333336E-3</c:v>
                </c:pt>
                <c:pt idx="171">
                  <c:v>2.4074074074074076E-3</c:v>
                </c:pt>
                <c:pt idx="172">
                  <c:v>2.4189814814814816E-3</c:v>
                </c:pt>
                <c:pt idx="173">
                  <c:v>2.4305555555555556E-3</c:v>
                </c:pt>
                <c:pt idx="174">
                  <c:v>2.4421296296296296E-3</c:v>
                </c:pt>
                <c:pt idx="175">
                  <c:v>2.4537037037037036E-3</c:v>
                </c:pt>
                <c:pt idx="176">
                  <c:v>2.4652777777777776E-3</c:v>
                </c:pt>
                <c:pt idx="177">
                  <c:v>2.476851851851852E-3</c:v>
                </c:pt>
                <c:pt idx="178">
                  <c:v>2.488425925925926E-3</c:v>
                </c:pt>
                <c:pt idx="179">
                  <c:v>2.5000000000000001E-3</c:v>
                </c:pt>
                <c:pt idx="180">
                  <c:v>2.5115740740740741E-3</c:v>
                </c:pt>
                <c:pt idx="181">
                  <c:v>2.5231481481481481E-3</c:v>
                </c:pt>
                <c:pt idx="182">
                  <c:v>2.5347222222222221E-3</c:v>
                </c:pt>
                <c:pt idx="183">
                  <c:v>2.5462962962962961E-3</c:v>
                </c:pt>
                <c:pt idx="184">
                  <c:v>2.5578703703703701E-3</c:v>
                </c:pt>
                <c:pt idx="185">
                  <c:v>2.5694444444444445E-3</c:v>
                </c:pt>
                <c:pt idx="186">
                  <c:v>2.5810185185185185E-3</c:v>
                </c:pt>
                <c:pt idx="187">
                  <c:v>2.5925925925925925E-3</c:v>
                </c:pt>
                <c:pt idx="188">
                  <c:v>2.6041666666666665E-3</c:v>
                </c:pt>
                <c:pt idx="189">
                  <c:v>2.6157407407407405E-3</c:v>
                </c:pt>
                <c:pt idx="190">
                  <c:v>2.6273148148148145E-3</c:v>
                </c:pt>
                <c:pt idx="191">
                  <c:v>2.638888888888889E-3</c:v>
                </c:pt>
                <c:pt idx="192">
                  <c:v>2.650462962962963E-3</c:v>
                </c:pt>
                <c:pt idx="193">
                  <c:v>2.662037037037037E-3</c:v>
                </c:pt>
                <c:pt idx="194">
                  <c:v>2.673611111111111E-3</c:v>
                </c:pt>
                <c:pt idx="195">
                  <c:v>2.6851851851851854E-3</c:v>
                </c:pt>
                <c:pt idx="196">
                  <c:v>2.6967592592592594E-3</c:v>
                </c:pt>
                <c:pt idx="197">
                  <c:v>2.7083333333333334E-3</c:v>
                </c:pt>
                <c:pt idx="198">
                  <c:v>2.7199074074074074E-3</c:v>
                </c:pt>
                <c:pt idx="199">
                  <c:v>2.7314814814814814E-3</c:v>
                </c:pt>
                <c:pt idx="200">
                  <c:v>2.7430555555555559E-3</c:v>
                </c:pt>
                <c:pt idx="201">
                  <c:v>2.7546296296296299E-3</c:v>
                </c:pt>
                <c:pt idx="202">
                  <c:v>2.7662037037037039E-3</c:v>
                </c:pt>
                <c:pt idx="203">
                  <c:v>2.7777777777777779E-3</c:v>
                </c:pt>
                <c:pt idx="204">
                  <c:v>2.7893518518518519E-3</c:v>
                </c:pt>
                <c:pt idx="205">
                  <c:v>2.8009259259259259E-3</c:v>
                </c:pt>
                <c:pt idx="206">
                  <c:v>2.8124999999999999E-3</c:v>
                </c:pt>
                <c:pt idx="207">
                  <c:v>2.8240740740740739E-3</c:v>
                </c:pt>
                <c:pt idx="208">
                  <c:v>2.8356481481481479E-3</c:v>
                </c:pt>
                <c:pt idx="209">
                  <c:v>2.8472222222222219E-3</c:v>
                </c:pt>
                <c:pt idx="210">
                  <c:v>2.8587962962962959E-3</c:v>
                </c:pt>
                <c:pt idx="211">
                  <c:v>2.8703703703703708E-3</c:v>
                </c:pt>
                <c:pt idx="212">
                  <c:v>2.8819444444444448E-3</c:v>
                </c:pt>
                <c:pt idx="213">
                  <c:v>2.8935185185185188E-3</c:v>
                </c:pt>
                <c:pt idx="214">
                  <c:v>2.9050925925925928E-3</c:v>
                </c:pt>
                <c:pt idx="215">
                  <c:v>2.9166666666666668E-3</c:v>
                </c:pt>
                <c:pt idx="216">
                  <c:v>2.9282407407407408E-3</c:v>
                </c:pt>
                <c:pt idx="217">
                  <c:v>2.9398148148148148E-3</c:v>
                </c:pt>
                <c:pt idx="218">
                  <c:v>2.9513888888888888E-3</c:v>
                </c:pt>
                <c:pt idx="219">
                  <c:v>2.9629629629629628E-3</c:v>
                </c:pt>
                <c:pt idx="220">
                  <c:v>2.9745370370370368E-3</c:v>
                </c:pt>
                <c:pt idx="221">
                  <c:v>2.9861111111111108E-3</c:v>
                </c:pt>
                <c:pt idx="222">
                  <c:v>2.9976851851851848E-3</c:v>
                </c:pt>
                <c:pt idx="223">
                  <c:v>3.0092592592592593E-3</c:v>
                </c:pt>
                <c:pt idx="224">
                  <c:v>3.0208333333333333E-3</c:v>
                </c:pt>
                <c:pt idx="225">
                  <c:v>3.0324074074074073E-3</c:v>
                </c:pt>
                <c:pt idx="226">
                  <c:v>3.0439814814814817E-3</c:v>
                </c:pt>
                <c:pt idx="227">
                  <c:v>3.0555555555555557E-3</c:v>
                </c:pt>
                <c:pt idx="228">
                  <c:v>3.0671296296296297E-3</c:v>
                </c:pt>
                <c:pt idx="229">
                  <c:v>3.0787037037037037E-3</c:v>
                </c:pt>
                <c:pt idx="230">
                  <c:v>3.0902777777777777E-3</c:v>
                </c:pt>
                <c:pt idx="231">
                  <c:v>3.1018518518518517E-3</c:v>
                </c:pt>
                <c:pt idx="232">
                  <c:v>3.1134259259259262E-3</c:v>
                </c:pt>
                <c:pt idx="233">
                  <c:v>3.1250000000000002E-3</c:v>
                </c:pt>
                <c:pt idx="234">
                  <c:v>3.1365740740740742E-3</c:v>
                </c:pt>
                <c:pt idx="235">
                  <c:v>3.1481481481481482E-3</c:v>
                </c:pt>
                <c:pt idx="236">
                  <c:v>3.1597222222222222E-3</c:v>
                </c:pt>
                <c:pt idx="237">
                  <c:v>3.1712962962962962E-3</c:v>
                </c:pt>
                <c:pt idx="238">
                  <c:v>3.1828703703703702E-3</c:v>
                </c:pt>
                <c:pt idx="239">
                  <c:v>3.1944444444444442E-3</c:v>
                </c:pt>
                <c:pt idx="240">
                  <c:v>3.2060185185185182E-3</c:v>
                </c:pt>
                <c:pt idx="241">
                  <c:v>3.2175925925925931E-3</c:v>
                </c:pt>
                <c:pt idx="242">
                  <c:v>3.2291666666666671E-3</c:v>
                </c:pt>
                <c:pt idx="243">
                  <c:v>3.2407407407407411E-3</c:v>
                </c:pt>
                <c:pt idx="244">
                  <c:v>3.2523148148148151E-3</c:v>
                </c:pt>
                <c:pt idx="245">
                  <c:v>3.2638888888888891E-3</c:v>
                </c:pt>
                <c:pt idx="246">
                  <c:v>3.2754629629629631E-3</c:v>
                </c:pt>
                <c:pt idx="247">
                  <c:v>3.2870370370370371E-3</c:v>
                </c:pt>
                <c:pt idx="248">
                  <c:v>3.2986111111111111E-3</c:v>
                </c:pt>
                <c:pt idx="249">
                  <c:v>3.3101851851851851E-3</c:v>
                </c:pt>
                <c:pt idx="250">
                  <c:v>3.3217592592592591E-3</c:v>
                </c:pt>
                <c:pt idx="251">
                  <c:v>3.3333333333333331E-3</c:v>
                </c:pt>
                <c:pt idx="252">
                  <c:v>3.3449074074074071E-3</c:v>
                </c:pt>
                <c:pt idx="253">
                  <c:v>3.3564814814814811E-3</c:v>
                </c:pt>
                <c:pt idx="254">
                  <c:v>3.3680555555555551E-3</c:v>
                </c:pt>
                <c:pt idx="255">
                  <c:v>3.3796296296296291E-3</c:v>
                </c:pt>
                <c:pt idx="256">
                  <c:v>3.391203703703704E-3</c:v>
                </c:pt>
                <c:pt idx="257">
                  <c:v>3.402777777777778E-3</c:v>
                </c:pt>
                <c:pt idx="258">
                  <c:v>3.414351851851852E-3</c:v>
                </c:pt>
                <c:pt idx="259">
                  <c:v>3.425925925925926E-3</c:v>
                </c:pt>
                <c:pt idx="260">
                  <c:v>3.4375E-3</c:v>
                </c:pt>
                <c:pt idx="261">
                  <c:v>3.449074074074074E-3</c:v>
                </c:pt>
                <c:pt idx="262">
                  <c:v>3.460648148148148E-3</c:v>
                </c:pt>
                <c:pt idx="263">
                  <c:v>3.472222222222222E-3</c:v>
                </c:pt>
                <c:pt idx="264">
                  <c:v>3.4837962962962965E-3</c:v>
                </c:pt>
              </c:numCache>
            </c:numRef>
          </c:xVal>
          <c:yVal>
            <c:numRef>
              <c:f>'4 Phase Follow-up'!$F$2:$F$266</c:f>
              <c:numCache>
                <c:formatCode>0.0000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3.8635847000000001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952-47A1-B4EA-E11895A78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4886767"/>
        <c:axId val="1944875359"/>
      </c:scatterChart>
      <c:catAx>
        <c:axId val="1724993599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118239"/>
        <c:crosses val="autoZero"/>
        <c:auto val="1"/>
        <c:lblAlgn val="ctr"/>
        <c:lblOffset val="100"/>
        <c:noMultiLvlLbl val="0"/>
      </c:catAx>
      <c:valAx>
        <c:axId val="118511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993599"/>
        <c:crosses val="autoZero"/>
        <c:crossBetween val="between"/>
      </c:valAx>
      <c:valAx>
        <c:axId val="1944875359"/>
        <c:scaling>
          <c:orientation val="minMax"/>
        </c:scaling>
        <c:delete val="0"/>
        <c:axPos val="r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886767"/>
        <c:crosses val="max"/>
        <c:crossBetween val="midCat"/>
      </c:valAx>
      <c:valAx>
        <c:axId val="1944886767"/>
        <c:scaling>
          <c:orientation val="minMax"/>
        </c:scaling>
        <c:delete val="0"/>
        <c:axPos val="t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875359"/>
        <c:crosses val="max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 Phase Post-Treatment'!$D$1</c:f>
              <c:strCache>
                <c:ptCount val="1"/>
                <c:pt idx="0">
                  <c:v>Post-Treatment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78"/>
              <c:layout>
                <c:manualLayout>
                  <c:x val="-3.7795275590551181E-2"/>
                  <c:y val="-0.1165512212302254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3C7-4836-AA1E-A65C6A5B31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'3 Phase Post-Treatment'!$C$2:$C$302</c:f>
              <c:numCache>
                <c:formatCode>h:mm:ss;@</c:formatCode>
                <c:ptCount val="301"/>
                <c:pt idx="0">
                  <c:v>1.787037037037037E-2</c:v>
                </c:pt>
                <c:pt idx="1">
                  <c:v>1.7881944444444443E-2</c:v>
                </c:pt>
                <c:pt idx="2">
                  <c:v>1.7893518518518517E-2</c:v>
                </c:pt>
                <c:pt idx="3">
                  <c:v>1.7905092592592594E-2</c:v>
                </c:pt>
                <c:pt idx="4">
                  <c:v>1.7916666666666668E-2</c:v>
                </c:pt>
                <c:pt idx="5">
                  <c:v>1.7928240740740741E-2</c:v>
                </c:pt>
                <c:pt idx="6">
                  <c:v>1.7939814814814815E-2</c:v>
                </c:pt>
                <c:pt idx="7">
                  <c:v>1.7951388888888888E-2</c:v>
                </c:pt>
                <c:pt idx="8">
                  <c:v>1.7962962962962962E-2</c:v>
                </c:pt>
                <c:pt idx="9">
                  <c:v>1.7974537037037035E-2</c:v>
                </c:pt>
                <c:pt idx="10">
                  <c:v>1.7986111111111109E-2</c:v>
                </c:pt>
                <c:pt idx="11">
                  <c:v>1.7997685185185186E-2</c:v>
                </c:pt>
                <c:pt idx="12">
                  <c:v>1.800925925925926E-2</c:v>
                </c:pt>
                <c:pt idx="13">
                  <c:v>1.8020833333333333E-2</c:v>
                </c:pt>
                <c:pt idx="14">
                  <c:v>1.8032407407407407E-2</c:v>
                </c:pt>
                <c:pt idx="15">
                  <c:v>1.8043981481481484E-2</c:v>
                </c:pt>
                <c:pt idx="16">
                  <c:v>1.8055555555555554E-2</c:v>
                </c:pt>
                <c:pt idx="17">
                  <c:v>1.8067129629629627E-2</c:v>
                </c:pt>
                <c:pt idx="18">
                  <c:v>1.8078703703703704E-2</c:v>
                </c:pt>
                <c:pt idx="19">
                  <c:v>1.8090277777777778E-2</c:v>
                </c:pt>
                <c:pt idx="20">
                  <c:v>1.8101851851851852E-2</c:v>
                </c:pt>
                <c:pt idx="21">
                  <c:v>1.8113425925925925E-2</c:v>
                </c:pt>
                <c:pt idx="22">
                  <c:v>1.8125000000000002E-2</c:v>
                </c:pt>
                <c:pt idx="23">
                  <c:v>1.8136574074074076E-2</c:v>
                </c:pt>
                <c:pt idx="24">
                  <c:v>1.8148148148148149E-2</c:v>
                </c:pt>
                <c:pt idx="25">
                  <c:v>1.8159722222222223E-2</c:v>
                </c:pt>
                <c:pt idx="26">
                  <c:v>1.8171296296296297E-2</c:v>
                </c:pt>
                <c:pt idx="27">
                  <c:v>1.818287037037037E-2</c:v>
                </c:pt>
                <c:pt idx="28">
                  <c:v>1.8194444444444444E-2</c:v>
                </c:pt>
                <c:pt idx="29">
                  <c:v>1.8206018518518517E-2</c:v>
                </c:pt>
                <c:pt idx="30">
                  <c:v>1.8217592592592594E-2</c:v>
                </c:pt>
                <c:pt idx="31">
                  <c:v>1.8229166666666668E-2</c:v>
                </c:pt>
                <c:pt idx="32">
                  <c:v>1.8240740740740741E-2</c:v>
                </c:pt>
                <c:pt idx="33">
                  <c:v>1.8252314814814815E-2</c:v>
                </c:pt>
                <c:pt idx="34">
                  <c:v>1.8263888888888889E-2</c:v>
                </c:pt>
                <c:pt idx="35">
                  <c:v>1.8275462962962962E-2</c:v>
                </c:pt>
                <c:pt idx="36">
                  <c:v>1.8287037037037036E-2</c:v>
                </c:pt>
                <c:pt idx="37">
                  <c:v>1.8298611111111113E-2</c:v>
                </c:pt>
                <c:pt idx="38">
                  <c:v>1.8310185185185186E-2</c:v>
                </c:pt>
                <c:pt idx="39">
                  <c:v>1.832175925925926E-2</c:v>
                </c:pt>
                <c:pt idx="40">
                  <c:v>1.8333333333333333E-2</c:v>
                </c:pt>
                <c:pt idx="41">
                  <c:v>1.8344907407407407E-2</c:v>
                </c:pt>
                <c:pt idx="42">
                  <c:v>1.8356481481481481E-2</c:v>
                </c:pt>
                <c:pt idx="43">
                  <c:v>1.8368055555555554E-2</c:v>
                </c:pt>
                <c:pt idx="44">
                  <c:v>1.8379629629629628E-2</c:v>
                </c:pt>
                <c:pt idx="45">
                  <c:v>1.8391203703703705E-2</c:v>
                </c:pt>
                <c:pt idx="46">
                  <c:v>1.8402777777777778E-2</c:v>
                </c:pt>
                <c:pt idx="47">
                  <c:v>1.8414351851851852E-2</c:v>
                </c:pt>
                <c:pt idx="48">
                  <c:v>1.8425925925925925E-2</c:v>
                </c:pt>
                <c:pt idx="49">
                  <c:v>1.8437499999999999E-2</c:v>
                </c:pt>
                <c:pt idx="50">
                  <c:v>1.8449074074074073E-2</c:v>
                </c:pt>
                <c:pt idx="51">
                  <c:v>1.8460648148148146E-2</c:v>
                </c:pt>
                <c:pt idx="52">
                  <c:v>1.8472222222222223E-2</c:v>
                </c:pt>
                <c:pt idx="53">
                  <c:v>1.8483796296296297E-2</c:v>
                </c:pt>
                <c:pt idx="54">
                  <c:v>1.849537037037037E-2</c:v>
                </c:pt>
                <c:pt idx="55">
                  <c:v>1.8506944444444444E-2</c:v>
                </c:pt>
                <c:pt idx="56">
                  <c:v>1.8518518518518521E-2</c:v>
                </c:pt>
                <c:pt idx="57">
                  <c:v>1.8530092592592591E-2</c:v>
                </c:pt>
                <c:pt idx="58">
                  <c:v>1.8541666666666665E-2</c:v>
                </c:pt>
                <c:pt idx="59">
                  <c:v>1.8553240740740738E-2</c:v>
                </c:pt>
                <c:pt idx="60">
                  <c:v>1.8564814814814815E-2</c:v>
                </c:pt>
                <c:pt idx="61">
                  <c:v>1.8576388888888889E-2</c:v>
                </c:pt>
                <c:pt idx="62">
                  <c:v>1.8587962962962962E-2</c:v>
                </c:pt>
                <c:pt idx="63">
                  <c:v>1.8599537037037039E-2</c:v>
                </c:pt>
                <c:pt idx="64">
                  <c:v>1.8611111111111113E-2</c:v>
                </c:pt>
                <c:pt idx="65">
                  <c:v>1.8622685185185187E-2</c:v>
                </c:pt>
                <c:pt idx="66">
                  <c:v>1.863425925925926E-2</c:v>
                </c:pt>
                <c:pt idx="67">
                  <c:v>1.8645833333333334E-2</c:v>
                </c:pt>
                <c:pt idx="68">
                  <c:v>1.8657407407407407E-2</c:v>
                </c:pt>
                <c:pt idx="69">
                  <c:v>1.8668981481481481E-2</c:v>
                </c:pt>
                <c:pt idx="70">
                  <c:v>1.8680555555555554E-2</c:v>
                </c:pt>
                <c:pt idx="71">
                  <c:v>1.8692129629629631E-2</c:v>
                </c:pt>
                <c:pt idx="72">
                  <c:v>1.8703703703703705E-2</c:v>
                </c:pt>
                <c:pt idx="73">
                  <c:v>1.8715277777777779E-2</c:v>
                </c:pt>
                <c:pt idx="74">
                  <c:v>1.8726851851851852E-2</c:v>
                </c:pt>
                <c:pt idx="75">
                  <c:v>1.8738425925925926E-2</c:v>
                </c:pt>
                <c:pt idx="76">
                  <c:v>1.8749999999999999E-2</c:v>
                </c:pt>
                <c:pt idx="77">
                  <c:v>1.8761574074074073E-2</c:v>
                </c:pt>
                <c:pt idx="78">
                  <c:v>1.877314814814815E-2</c:v>
                </c:pt>
                <c:pt idx="79">
                  <c:v>1.8784722222222223E-2</c:v>
                </c:pt>
                <c:pt idx="80">
                  <c:v>1.8796296296296297E-2</c:v>
                </c:pt>
                <c:pt idx="81">
                  <c:v>1.8807870370370371E-2</c:v>
                </c:pt>
                <c:pt idx="82">
                  <c:v>1.8819444444444444E-2</c:v>
                </c:pt>
                <c:pt idx="83">
                  <c:v>1.8831018518518518E-2</c:v>
                </c:pt>
                <c:pt idx="84">
                  <c:v>1.8842592592592591E-2</c:v>
                </c:pt>
                <c:pt idx="85">
                  <c:v>1.8854166666666665E-2</c:v>
                </c:pt>
                <c:pt idx="86">
                  <c:v>1.8865740740740742E-2</c:v>
                </c:pt>
                <c:pt idx="87">
                  <c:v>1.8877314814814816E-2</c:v>
                </c:pt>
                <c:pt idx="88">
                  <c:v>1.8888888888888889E-2</c:v>
                </c:pt>
                <c:pt idx="89">
                  <c:v>1.8900462962962963E-2</c:v>
                </c:pt>
                <c:pt idx="90">
                  <c:v>1.8912037037037036E-2</c:v>
                </c:pt>
                <c:pt idx="91">
                  <c:v>1.892361111111111E-2</c:v>
                </c:pt>
                <c:pt idx="92">
                  <c:v>1.8935185185185183E-2</c:v>
                </c:pt>
                <c:pt idx="93">
                  <c:v>1.894675925925926E-2</c:v>
                </c:pt>
                <c:pt idx="94">
                  <c:v>1.8958333333333334E-2</c:v>
                </c:pt>
                <c:pt idx="95">
                  <c:v>1.8969907407407408E-2</c:v>
                </c:pt>
                <c:pt idx="96">
                  <c:v>1.8981481481481481E-2</c:v>
                </c:pt>
                <c:pt idx="97">
                  <c:v>1.8993055555555558E-2</c:v>
                </c:pt>
                <c:pt idx="98">
                  <c:v>1.9004629629629628E-2</c:v>
                </c:pt>
                <c:pt idx="99">
                  <c:v>1.9016203703703702E-2</c:v>
                </c:pt>
                <c:pt idx="100">
                  <c:v>1.9027777777777775E-2</c:v>
                </c:pt>
                <c:pt idx="101">
                  <c:v>1.9039351851851852E-2</c:v>
                </c:pt>
                <c:pt idx="102">
                  <c:v>1.9050925925925926E-2</c:v>
                </c:pt>
                <c:pt idx="103">
                  <c:v>1.90625E-2</c:v>
                </c:pt>
                <c:pt idx="104">
                  <c:v>1.9074074074074073E-2</c:v>
                </c:pt>
                <c:pt idx="105">
                  <c:v>1.908564814814815E-2</c:v>
                </c:pt>
                <c:pt idx="106">
                  <c:v>1.9097222222222224E-2</c:v>
                </c:pt>
                <c:pt idx="107">
                  <c:v>1.9108796296296297E-2</c:v>
                </c:pt>
                <c:pt idx="108">
                  <c:v>1.9120370370370371E-2</c:v>
                </c:pt>
                <c:pt idx="109">
                  <c:v>1.9131944444444444E-2</c:v>
                </c:pt>
                <c:pt idx="110">
                  <c:v>1.9143518518518518E-2</c:v>
                </c:pt>
                <c:pt idx="111">
                  <c:v>1.9155092592592592E-2</c:v>
                </c:pt>
                <c:pt idx="112">
                  <c:v>1.9166666666666669E-2</c:v>
                </c:pt>
                <c:pt idx="113">
                  <c:v>1.9178240740740742E-2</c:v>
                </c:pt>
                <c:pt idx="114">
                  <c:v>1.9189814814814816E-2</c:v>
                </c:pt>
                <c:pt idx="115">
                  <c:v>1.9201388888888889E-2</c:v>
                </c:pt>
                <c:pt idx="116">
                  <c:v>1.9212962962962963E-2</c:v>
                </c:pt>
                <c:pt idx="117">
                  <c:v>1.9224537037037037E-2</c:v>
                </c:pt>
                <c:pt idx="118">
                  <c:v>1.923611111111111E-2</c:v>
                </c:pt>
                <c:pt idx="119">
                  <c:v>1.9247685185185184E-2</c:v>
                </c:pt>
                <c:pt idx="120">
                  <c:v>1.9259259259259261E-2</c:v>
                </c:pt>
                <c:pt idx="121">
                  <c:v>1.9270833333333334E-2</c:v>
                </c:pt>
                <c:pt idx="122">
                  <c:v>1.9282407407407408E-2</c:v>
                </c:pt>
                <c:pt idx="123">
                  <c:v>1.9293981481481481E-2</c:v>
                </c:pt>
                <c:pt idx="124">
                  <c:v>1.9305555555555555E-2</c:v>
                </c:pt>
                <c:pt idx="125">
                  <c:v>1.9317129629629629E-2</c:v>
                </c:pt>
                <c:pt idx="126">
                  <c:v>1.9328703703703702E-2</c:v>
                </c:pt>
                <c:pt idx="127">
                  <c:v>1.9340277777777779E-2</c:v>
                </c:pt>
                <c:pt idx="128">
                  <c:v>1.9351851851851853E-2</c:v>
                </c:pt>
                <c:pt idx="129">
                  <c:v>1.9363425925925926E-2</c:v>
                </c:pt>
                <c:pt idx="130">
                  <c:v>1.9375E-2</c:v>
                </c:pt>
                <c:pt idx="131">
                  <c:v>1.9386574074074073E-2</c:v>
                </c:pt>
                <c:pt idx="132">
                  <c:v>1.9398148148148147E-2</c:v>
                </c:pt>
                <c:pt idx="133">
                  <c:v>1.9409722222222221E-2</c:v>
                </c:pt>
                <c:pt idx="134">
                  <c:v>1.9421296296296294E-2</c:v>
                </c:pt>
                <c:pt idx="135">
                  <c:v>1.9432870370370371E-2</c:v>
                </c:pt>
                <c:pt idx="136">
                  <c:v>1.9444444444444445E-2</c:v>
                </c:pt>
                <c:pt idx="137">
                  <c:v>1.9456018518518518E-2</c:v>
                </c:pt>
                <c:pt idx="138">
                  <c:v>1.9467592592592595E-2</c:v>
                </c:pt>
                <c:pt idx="139">
                  <c:v>1.9479166666666665E-2</c:v>
                </c:pt>
                <c:pt idx="140">
                  <c:v>1.9490740740740739E-2</c:v>
                </c:pt>
                <c:pt idx="141">
                  <c:v>1.9502314814814813E-2</c:v>
                </c:pt>
                <c:pt idx="142">
                  <c:v>1.951388888888889E-2</c:v>
                </c:pt>
                <c:pt idx="143">
                  <c:v>1.9525462962962963E-2</c:v>
                </c:pt>
                <c:pt idx="144">
                  <c:v>1.9537037037037037E-2</c:v>
                </c:pt>
                <c:pt idx="145">
                  <c:v>1.954861111111111E-2</c:v>
                </c:pt>
                <c:pt idx="146">
                  <c:v>1.9560185185185187E-2</c:v>
                </c:pt>
                <c:pt idx="147">
                  <c:v>1.9571759259259261E-2</c:v>
                </c:pt>
                <c:pt idx="148">
                  <c:v>1.9583333333333335E-2</c:v>
                </c:pt>
                <c:pt idx="149">
                  <c:v>1.9594907407407405E-2</c:v>
                </c:pt>
                <c:pt idx="150">
                  <c:v>1.9606481481481482E-2</c:v>
                </c:pt>
                <c:pt idx="151">
                  <c:v>1.9618055555555555E-2</c:v>
                </c:pt>
                <c:pt idx="152">
                  <c:v>1.9629629629629629E-2</c:v>
                </c:pt>
                <c:pt idx="153">
                  <c:v>1.9641203703703706E-2</c:v>
                </c:pt>
                <c:pt idx="154">
                  <c:v>1.9652777777777779E-2</c:v>
                </c:pt>
                <c:pt idx="155">
                  <c:v>1.9664351851851853E-2</c:v>
                </c:pt>
                <c:pt idx="156">
                  <c:v>1.9675925925925927E-2</c:v>
                </c:pt>
                <c:pt idx="157">
                  <c:v>1.96875E-2</c:v>
                </c:pt>
                <c:pt idx="158">
                  <c:v>1.9699074074074074E-2</c:v>
                </c:pt>
                <c:pt idx="159">
                  <c:v>1.9710648148148147E-2</c:v>
                </c:pt>
                <c:pt idx="160">
                  <c:v>1.9722222222222221E-2</c:v>
                </c:pt>
                <c:pt idx="161">
                  <c:v>1.9733796296296298E-2</c:v>
                </c:pt>
                <c:pt idx="162">
                  <c:v>1.9745370370370371E-2</c:v>
                </c:pt>
                <c:pt idx="163">
                  <c:v>1.9756944444444445E-2</c:v>
                </c:pt>
                <c:pt idx="164">
                  <c:v>1.9768518518518519E-2</c:v>
                </c:pt>
                <c:pt idx="165">
                  <c:v>1.9780092592592592E-2</c:v>
                </c:pt>
                <c:pt idx="166">
                  <c:v>1.9791666666666666E-2</c:v>
                </c:pt>
                <c:pt idx="167">
                  <c:v>1.9803240740740739E-2</c:v>
                </c:pt>
                <c:pt idx="168">
                  <c:v>1.9814814814814816E-2</c:v>
                </c:pt>
                <c:pt idx="169">
                  <c:v>1.982638888888889E-2</c:v>
                </c:pt>
                <c:pt idx="170">
                  <c:v>1.9837962962962963E-2</c:v>
                </c:pt>
                <c:pt idx="171">
                  <c:v>1.9849537037037037E-2</c:v>
                </c:pt>
                <c:pt idx="172">
                  <c:v>1.9861111111111111E-2</c:v>
                </c:pt>
                <c:pt idx="173">
                  <c:v>1.9872685185185184E-2</c:v>
                </c:pt>
                <c:pt idx="174">
                  <c:v>1.9884259259259258E-2</c:v>
                </c:pt>
                <c:pt idx="175">
                  <c:v>1.9895833333333331E-2</c:v>
                </c:pt>
                <c:pt idx="176">
                  <c:v>1.9907407407407408E-2</c:v>
                </c:pt>
                <c:pt idx="177">
                  <c:v>1.9918981481481482E-2</c:v>
                </c:pt>
                <c:pt idx="178">
                  <c:v>1.9930555555555556E-2</c:v>
                </c:pt>
                <c:pt idx="179">
                  <c:v>1.9942129629629629E-2</c:v>
                </c:pt>
                <c:pt idx="180">
                  <c:v>1.9953703703703703E-2</c:v>
                </c:pt>
                <c:pt idx="181">
                  <c:v>1.9965277777777776E-2</c:v>
                </c:pt>
                <c:pt idx="182">
                  <c:v>1.997685185185185E-2</c:v>
                </c:pt>
                <c:pt idx="183">
                  <c:v>1.9988425925925927E-2</c:v>
                </c:pt>
                <c:pt idx="184">
                  <c:v>0.02</c:v>
                </c:pt>
                <c:pt idx="185">
                  <c:v>2.0011574074074074E-2</c:v>
                </c:pt>
                <c:pt idx="186">
                  <c:v>2.0023148148148148E-2</c:v>
                </c:pt>
                <c:pt idx="187">
                  <c:v>2.0034722222222225E-2</c:v>
                </c:pt>
                <c:pt idx="188">
                  <c:v>2.0046296296296298E-2</c:v>
                </c:pt>
                <c:pt idx="189">
                  <c:v>2.0057870370370372E-2</c:v>
                </c:pt>
                <c:pt idx="190">
                  <c:v>2.0069444444444442E-2</c:v>
                </c:pt>
                <c:pt idx="191">
                  <c:v>2.0081018518518519E-2</c:v>
                </c:pt>
                <c:pt idx="192">
                  <c:v>2.0092592592592592E-2</c:v>
                </c:pt>
                <c:pt idx="193">
                  <c:v>2.0104166666666666E-2</c:v>
                </c:pt>
                <c:pt idx="194">
                  <c:v>2.011574074074074E-2</c:v>
                </c:pt>
                <c:pt idx="195">
                  <c:v>2.0127314814814817E-2</c:v>
                </c:pt>
                <c:pt idx="196">
                  <c:v>2.013888888888889E-2</c:v>
                </c:pt>
                <c:pt idx="197">
                  <c:v>2.0150462962962964E-2</c:v>
                </c:pt>
                <c:pt idx="198">
                  <c:v>2.0162037037037037E-2</c:v>
                </c:pt>
                <c:pt idx="199">
                  <c:v>2.0173611111111111E-2</c:v>
                </c:pt>
                <c:pt idx="200">
                  <c:v>2.0185185185185184E-2</c:v>
                </c:pt>
                <c:pt idx="201">
                  <c:v>2.0196759259259258E-2</c:v>
                </c:pt>
                <c:pt idx="202">
                  <c:v>2.0208333333333335E-2</c:v>
                </c:pt>
                <c:pt idx="203">
                  <c:v>2.0219907407407409E-2</c:v>
                </c:pt>
                <c:pt idx="204">
                  <c:v>2.0231481481481482E-2</c:v>
                </c:pt>
                <c:pt idx="205">
                  <c:v>2.0243055555555556E-2</c:v>
                </c:pt>
                <c:pt idx="206">
                  <c:v>2.0254629629629629E-2</c:v>
                </c:pt>
                <c:pt idx="207">
                  <c:v>2.0266203703703703E-2</c:v>
                </c:pt>
                <c:pt idx="208">
                  <c:v>2.0277777777777777E-2</c:v>
                </c:pt>
                <c:pt idx="209">
                  <c:v>2.028935185185185E-2</c:v>
                </c:pt>
                <c:pt idx="210">
                  <c:v>2.0300925925925927E-2</c:v>
                </c:pt>
                <c:pt idx="211">
                  <c:v>2.0312500000000001E-2</c:v>
                </c:pt>
                <c:pt idx="212">
                  <c:v>2.0324074074074074E-2</c:v>
                </c:pt>
                <c:pt idx="213">
                  <c:v>2.0335648148148148E-2</c:v>
                </c:pt>
                <c:pt idx="214">
                  <c:v>2.0347222222222221E-2</c:v>
                </c:pt>
                <c:pt idx="215">
                  <c:v>2.0358796296296295E-2</c:v>
                </c:pt>
                <c:pt idx="216">
                  <c:v>2.0370370370370369E-2</c:v>
                </c:pt>
                <c:pt idx="217">
                  <c:v>2.0381944444444446E-2</c:v>
                </c:pt>
                <c:pt idx="218">
                  <c:v>2.0393518518518519E-2</c:v>
                </c:pt>
                <c:pt idx="219">
                  <c:v>2.0405092592592593E-2</c:v>
                </c:pt>
                <c:pt idx="220">
                  <c:v>2.0416666666666666E-2</c:v>
                </c:pt>
                <c:pt idx="221">
                  <c:v>2.042824074074074E-2</c:v>
                </c:pt>
                <c:pt idx="222">
                  <c:v>2.0439814814814813E-2</c:v>
                </c:pt>
                <c:pt idx="223">
                  <c:v>2.0451388888888887E-2</c:v>
                </c:pt>
                <c:pt idx="224">
                  <c:v>2.0462962962962961E-2</c:v>
                </c:pt>
                <c:pt idx="225">
                  <c:v>2.0474537037037038E-2</c:v>
                </c:pt>
                <c:pt idx="226">
                  <c:v>2.0486111111111111E-2</c:v>
                </c:pt>
                <c:pt idx="227">
                  <c:v>2.0497685185185185E-2</c:v>
                </c:pt>
                <c:pt idx="228">
                  <c:v>2.0509259259259262E-2</c:v>
                </c:pt>
                <c:pt idx="229">
                  <c:v>2.0520833333333335E-2</c:v>
                </c:pt>
                <c:pt idx="230">
                  <c:v>2.0532407407407409E-2</c:v>
                </c:pt>
                <c:pt idx="231">
                  <c:v>2.0543981481481479E-2</c:v>
                </c:pt>
                <c:pt idx="232">
                  <c:v>2.0555555555555556E-2</c:v>
                </c:pt>
                <c:pt idx="233">
                  <c:v>2.056712962962963E-2</c:v>
                </c:pt>
                <c:pt idx="234">
                  <c:v>2.0578703703703703E-2</c:v>
                </c:pt>
                <c:pt idx="235">
                  <c:v>2.0590277777777777E-2</c:v>
                </c:pt>
                <c:pt idx="236">
                  <c:v>2.0601851851851854E-2</c:v>
                </c:pt>
                <c:pt idx="237">
                  <c:v>2.0613425925925927E-2</c:v>
                </c:pt>
                <c:pt idx="238">
                  <c:v>2.0625000000000001E-2</c:v>
                </c:pt>
                <c:pt idx="239">
                  <c:v>2.0636574074074075E-2</c:v>
                </c:pt>
                <c:pt idx="240">
                  <c:v>2.0648148148148148E-2</c:v>
                </c:pt>
                <c:pt idx="241">
                  <c:v>2.0659722222222222E-2</c:v>
                </c:pt>
                <c:pt idx="242">
                  <c:v>2.0671296296296295E-2</c:v>
                </c:pt>
                <c:pt idx="243">
                  <c:v>2.0682870370370372E-2</c:v>
                </c:pt>
                <c:pt idx="244">
                  <c:v>2.0694444444444446E-2</c:v>
                </c:pt>
                <c:pt idx="245">
                  <c:v>2.0706018518518519E-2</c:v>
                </c:pt>
                <c:pt idx="246">
                  <c:v>2.0717592592592593E-2</c:v>
                </c:pt>
                <c:pt idx="247">
                  <c:v>2.0729166666666667E-2</c:v>
                </c:pt>
                <c:pt idx="248">
                  <c:v>2.074074074074074E-2</c:v>
                </c:pt>
                <c:pt idx="249">
                  <c:v>2.0752314814814814E-2</c:v>
                </c:pt>
                <c:pt idx="250">
                  <c:v>2.0763888888888887E-2</c:v>
                </c:pt>
                <c:pt idx="251">
                  <c:v>2.0775462962962964E-2</c:v>
                </c:pt>
                <c:pt idx="252">
                  <c:v>2.0787037037037038E-2</c:v>
                </c:pt>
                <c:pt idx="253">
                  <c:v>2.0798611111111111E-2</c:v>
                </c:pt>
                <c:pt idx="254">
                  <c:v>2.0810185185185185E-2</c:v>
                </c:pt>
                <c:pt idx="255">
                  <c:v>2.0821759259259259E-2</c:v>
                </c:pt>
                <c:pt idx="256">
                  <c:v>2.0833333333333332E-2</c:v>
                </c:pt>
                <c:pt idx="257">
                  <c:v>2.0844907407407406E-2</c:v>
                </c:pt>
                <c:pt idx="258">
                  <c:v>2.0856481481481483E-2</c:v>
                </c:pt>
                <c:pt idx="259">
                  <c:v>2.0868055555555556E-2</c:v>
                </c:pt>
                <c:pt idx="260">
                  <c:v>2.087962962962963E-2</c:v>
                </c:pt>
                <c:pt idx="261">
                  <c:v>2.0891203703703703E-2</c:v>
                </c:pt>
                <c:pt idx="262">
                  <c:v>2.0902777777777777E-2</c:v>
                </c:pt>
                <c:pt idx="263">
                  <c:v>2.0914351851851851E-2</c:v>
                </c:pt>
                <c:pt idx="264">
                  <c:v>2.0925925925925924E-2</c:v>
                </c:pt>
                <c:pt idx="265">
                  <c:v>2.0937499999999998E-2</c:v>
                </c:pt>
                <c:pt idx="266">
                  <c:v>2.0949074074074075E-2</c:v>
                </c:pt>
                <c:pt idx="267">
                  <c:v>2.0960648148148148E-2</c:v>
                </c:pt>
                <c:pt idx="268">
                  <c:v>2.0972222222222222E-2</c:v>
                </c:pt>
                <c:pt idx="269">
                  <c:v>2.0983796296296296E-2</c:v>
                </c:pt>
                <c:pt idx="270">
                  <c:v>2.0995370370370373E-2</c:v>
                </c:pt>
                <c:pt idx="271">
                  <c:v>2.1006944444444446E-2</c:v>
                </c:pt>
                <c:pt idx="272">
                  <c:v>2.1018518518518516E-2</c:v>
                </c:pt>
                <c:pt idx="273">
                  <c:v>2.1030092592592593E-2</c:v>
                </c:pt>
                <c:pt idx="274">
                  <c:v>2.1041666666666667E-2</c:v>
                </c:pt>
                <c:pt idx="275">
                  <c:v>2.105324074074074E-2</c:v>
                </c:pt>
                <c:pt idx="276">
                  <c:v>2.1064814814814814E-2</c:v>
                </c:pt>
                <c:pt idx="277">
                  <c:v>2.1076388888888891E-2</c:v>
                </c:pt>
                <c:pt idx="278">
                  <c:v>2.1087962962962965E-2</c:v>
                </c:pt>
                <c:pt idx="279">
                  <c:v>2.1099537037037038E-2</c:v>
                </c:pt>
                <c:pt idx="280">
                  <c:v>2.1111111111111112E-2</c:v>
                </c:pt>
                <c:pt idx="281">
                  <c:v>2.1122685185185185E-2</c:v>
                </c:pt>
                <c:pt idx="282">
                  <c:v>2.1134259259259259E-2</c:v>
                </c:pt>
                <c:pt idx="283">
                  <c:v>2.1145833333333332E-2</c:v>
                </c:pt>
                <c:pt idx="284">
                  <c:v>2.1157407407407406E-2</c:v>
                </c:pt>
                <c:pt idx="285">
                  <c:v>2.1168981481481483E-2</c:v>
                </c:pt>
                <c:pt idx="286">
                  <c:v>2.1180555555555557E-2</c:v>
                </c:pt>
                <c:pt idx="287">
                  <c:v>2.119212962962963E-2</c:v>
                </c:pt>
                <c:pt idx="288">
                  <c:v>2.1203703703703704E-2</c:v>
                </c:pt>
                <c:pt idx="289">
                  <c:v>2.1215277777777777E-2</c:v>
                </c:pt>
                <c:pt idx="290">
                  <c:v>2.1226851851851851E-2</c:v>
                </c:pt>
                <c:pt idx="291">
                  <c:v>2.1238425925925924E-2</c:v>
                </c:pt>
                <c:pt idx="292">
                  <c:v>2.1250000000000002E-2</c:v>
                </c:pt>
                <c:pt idx="293">
                  <c:v>2.1261574074074075E-2</c:v>
                </c:pt>
                <c:pt idx="294">
                  <c:v>2.1273148148148149E-2</c:v>
                </c:pt>
                <c:pt idx="295">
                  <c:v>2.1284722222222222E-2</c:v>
                </c:pt>
                <c:pt idx="296">
                  <c:v>2.1296296296296296E-2</c:v>
                </c:pt>
                <c:pt idx="297">
                  <c:v>2.1307870370370369E-2</c:v>
                </c:pt>
                <c:pt idx="298">
                  <c:v>2.1319444444444443E-2</c:v>
                </c:pt>
                <c:pt idx="299">
                  <c:v>2.1331018518518517E-2</c:v>
                </c:pt>
                <c:pt idx="300">
                  <c:v>2.1342592592592594E-2</c:v>
                </c:pt>
              </c:numCache>
            </c:numRef>
          </c:cat>
          <c:val>
            <c:numRef>
              <c:f>'3 Phase Post-Treatment'!$D$2:$D$302</c:f>
              <c:numCache>
                <c:formatCode>General</c:formatCode>
                <c:ptCount val="301"/>
                <c:pt idx="0">
                  <c:v>0.26237169999999999</c:v>
                </c:pt>
                <c:pt idx="1">
                  <c:v>0.41368015000000002</c:v>
                </c:pt>
                <c:pt idx="2">
                  <c:v>0.43636426</c:v>
                </c:pt>
                <c:pt idx="3">
                  <c:v>0.21697916</c:v>
                </c:pt>
                <c:pt idx="4">
                  <c:v>0.14132495</c:v>
                </c:pt>
                <c:pt idx="5">
                  <c:v>0.10348573999999999</c:v>
                </c:pt>
                <c:pt idx="6">
                  <c:v>-0.22939282</c:v>
                </c:pt>
                <c:pt idx="7">
                  <c:v>-0.57737797000000002</c:v>
                </c:pt>
                <c:pt idx="8">
                  <c:v>-0.82704899999999992</c:v>
                </c:pt>
                <c:pt idx="9">
                  <c:v>-1.0842733</c:v>
                </c:pt>
                <c:pt idx="10">
                  <c:v>-1.2583143999999999</c:v>
                </c:pt>
                <c:pt idx="11">
                  <c:v>-1.6062995999999998</c:v>
                </c:pt>
                <c:pt idx="12">
                  <c:v>-1.9845948999999998</c:v>
                </c:pt>
                <c:pt idx="13">
                  <c:v>-2.4082582000000001</c:v>
                </c:pt>
                <c:pt idx="14">
                  <c:v>-2.3023183999999999</c:v>
                </c:pt>
                <c:pt idx="15">
                  <c:v>-2.5746735999999997</c:v>
                </c:pt>
                <c:pt idx="16">
                  <c:v>-2.8167911999999999</c:v>
                </c:pt>
                <c:pt idx="17">
                  <c:v>-3.3690792000000003</c:v>
                </c:pt>
                <c:pt idx="18">
                  <c:v>-3.4749950000000003</c:v>
                </c:pt>
                <c:pt idx="19">
                  <c:v>-3.6716959999999998</c:v>
                </c:pt>
                <c:pt idx="20">
                  <c:v>-3.6716959999999998</c:v>
                </c:pt>
                <c:pt idx="21">
                  <c:v>-3.7851653000000001</c:v>
                </c:pt>
                <c:pt idx="22">
                  <c:v>-3.906212</c:v>
                </c:pt>
                <c:pt idx="23">
                  <c:v>-3.7700584999999998</c:v>
                </c:pt>
                <c:pt idx="24">
                  <c:v>-3.6641183000000002</c:v>
                </c:pt>
                <c:pt idx="25">
                  <c:v>-3.6414342999999998</c:v>
                </c:pt>
                <c:pt idx="26">
                  <c:v>-3.5733332999999998</c:v>
                </c:pt>
                <c:pt idx="27">
                  <c:v>-3.4296024000000003</c:v>
                </c:pt>
                <c:pt idx="28">
                  <c:v>-2.9983613</c:v>
                </c:pt>
                <c:pt idx="29">
                  <c:v>-2.7335837000000001</c:v>
                </c:pt>
                <c:pt idx="30">
                  <c:v>-2.5293052</c:v>
                </c:pt>
                <c:pt idx="31">
                  <c:v>-2.2720566</c:v>
                </c:pt>
                <c:pt idx="32">
                  <c:v>-1.9089164000000001</c:v>
                </c:pt>
                <c:pt idx="33">
                  <c:v>-1.4928304000000001</c:v>
                </c:pt>
                <c:pt idx="34">
                  <c:v>-1.4701462000000001</c:v>
                </c:pt>
                <c:pt idx="35">
                  <c:v>-1.2809986000000002</c:v>
                </c:pt>
                <c:pt idx="36">
                  <c:v>-1.1826359</c:v>
                </c:pt>
                <c:pt idx="37">
                  <c:v>-1.1826359</c:v>
                </c:pt>
                <c:pt idx="38">
                  <c:v>-1.1448209</c:v>
                </c:pt>
                <c:pt idx="39">
                  <c:v>-1.0994284000000001</c:v>
                </c:pt>
                <c:pt idx="40">
                  <c:v>-1.1599518</c:v>
                </c:pt>
                <c:pt idx="41">
                  <c:v>-1.4323068999999999</c:v>
                </c:pt>
                <c:pt idx="42">
                  <c:v>-1.8030246999999999</c:v>
                </c:pt>
                <c:pt idx="43">
                  <c:v>-1.8711014000000001</c:v>
                </c:pt>
                <c:pt idx="44">
                  <c:v>-2.1359032</c:v>
                </c:pt>
                <c:pt idx="45">
                  <c:v>-2.2569500000000002</c:v>
                </c:pt>
                <c:pt idx="46">
                  <c:v>-2.4763350000000002</c:v>
                </c:pt>
                <c:pt idx="47">
                  <c:v>-2.9454153999999999</c:v>
                </c:pt>
                <c:pt idx="48">
                  <c:v>-3.2404548000000002</c:v>
                </c:pt>
                <c:pt idx="49">
                  <c:v>-3.4447333000000002</c:v>
                </c:pt>
                <c:pt idx="50">
                  <c:v>-3.6490118999999996</c:v>
                </c:pt>
                <c:pt idx="51">
                  <c:v>-3.6943801999999999</c:v>
                </c:pt>
                <c:pt idx="52">
                  <c:v>-3.9516287999999999</c:v>
                </c:pt>
                <c:pt idx="53">
                  <c:v>-4.2315373000000003</c:v>
                </c:pt>
                <c:pt idx="54">
                  <c:v>-4.5039164999999999</c:v>
                </c:pt>
                <c:pt idx="55">
                  <c:v>-4.6249634000000004</c:v>
                </c:pt>
                <c:pt idx="56">
                  <c:v>-4.6779335</c:v>
                </c:pt>
                <c:pt idx="57">
                  <c:v>-4.4358399999999998</c:v>
                </c:pt>
                <c:pt idx="58">
                  <c:v>-3.9364737000000001</c:v>
                </c:pt>
                <c:pt idx="59">
                  <c:v>-3.5430717</c:v>
                </c:pt>
                <c:pt idx="60">
                  <c:v>-3.6338567999999998</c:v>
                </c:pt>
                <c:pt idx="61">
                  <c:v>-3.1345632999999999</c:v>
                </c:pt>
                <c:pt idx="62">
                  <c:v>-2.8924697999999998</c:v>
                </c:pt>
                <c:pt idx="63">
                  <c:v>-2.7638453000000003</c:v>
                </c:pt>
                <c:pt idx="64">
                  <c:v>-2.4082582000000001</c:v>
                </c:pt>
                <c:pt idx="65">
                  <c:v>-2.1131948999999999</c:v>
                </c:pt>
                <c:pt idx="66">
                  <c:v>-1.8483931</c:v>
                </c:pt>
                <c:pt idx="67">
                  <c:v>-1.6365611999999998</c:v>
                </c:pt>
                <c:pt idx="68">
                  <c:v>-1.5609312</c:v>
                </c:pt>
                <c:pt idx="69">
                  <c:v>-1.4398844999999998</c:v>
                </c:pt>
                <c:pt idx="70">
                  <c:v>-1.2809986000000002</c:v>
                </c:pt>
                <c:pt idx="71">
                  <c:v>-1.3112602</c:v>
                </c:pt>
                <c:pt idx="72">
                  <c:v>-1.4398844999999998</c:v>
                </c:pt>
                <c:pt idx="73">
                  <c:v>-1.3415219</c:v>
                </c:pt>
                <c:pt idx="74">
                  <c:v>-1.2809986000000002</c:v>
                </c:pt>
                <c:pt idx="75">
                  <c:v>-1.3036826000000001</c:v>
                </c:pt>
                <c:pt idx="76">
                  <c:v>-1.3490994000000001</c:v>
                </c:pt>
                <c:pt idx="77">
                  <c:v>-1.3490994000000001</c:v>
                </c:pt>
                <c:pt idx="78">
                  <c:v>-1.3944677999999999</c:v>
                </c:pt>
                <c:pt idx="79">
                  <c:v>-1.4474379000000002</c:v>
                </c:pt>
                <c:pt idx="80">
                  <c:v>-1.3869144</c:v>
                </c:pt>
                <c:pt idx="81">
                  <c:v>-1.4096229</c:v>
                </c:pt>
                <c:pt idx="82">
                  <c:v>-1.2734210000000001</c:v>
                </c:pt>
                <c:pt idx="83">
                  <c:v>-1.3717836000000001</c:v>
                </c:pt>
                <c:pt idx="84">
                  <c:v>-1.5004079000000001</c:v>
                </c:pt>
                <c:pt idx="85">
                  <c:v>-1.7803163999999998</c:v>
                </c:pt>
                <c:pt idx="86">
                  <c:v>-2.0980641000000002</c:v>
                </c:pt>
                <c:pt idx="87">
                  <c:v>-2.1585874</c:v>
                </c:pt>
                <c:pt idx="88">
                  <c:v>-2.2191106999999999</c:v>
                </c:pt>
                <c:pt idx="89">
                  <c:v>-2.1964267</c:v>
                </c:pt>
                <c:pt idx="90">
                  <c:v>-2.0526715000000002</c:v>
                </c:pt>
                <c:pt idx="91">
                  <c:v>-2.2039800000000001</c:v>
                </c:pt>
                <c:pt idx="92">
                  <c:v>-2.1812715999999996</c:v>
                </c:pt>
                <c:pt idx="93">
                  <c:v>-1.9770173999999998</c:v>
                </c:pt>
                <c:pt idx="94">
                  <c:v>-1.8786547</c:v>
                </c:pt>
                <c:pt idx="95">
                  <c:v>-1.7576079</c:v>
                </c:pt>
                <c:pt idx="96">
                  <c:v>-1.8862322</c:v>
                </c:pt>
                <c:pt idx="97">
                  <c:v>-1.8105781000000001</c:v>
                </c:pt>
                <c:pt idx="98">
                  <c:v>-1.4247293999999999</c:v>
                </c:pt>
                <c:pt idx="99">
                  <c:v>-1.0842733</c:v>
                </c:pt>
                <c:pt idx="100">
                  <c:v>-1.0237498999999999</c:v>
                </c:pt>
                <c:pt idx="101">
                  <c:v>-0.99348829999999999</c:v>
                </c:pt>
                <c:pt idx="102">
                  <c:v>-1.0994284000000001</c:v>
                </c:pt>
                <c:pt idx="103">
                  <c:v>-1.1977909499999999</c:v>
                </c:pt>
                <c:pt idx="104">
                  <c:v>-1.2280526999999999</c:v>
                </c:pt>
                <c:pt idx="105">
                  <c:v>-1.3566527000000002</c:v>
                </c:pt>
                <c:pt idx="106">
                  <c:v>-1.4928304000000001</c:v>
                </c:pt>
                <c:pt idx="107">
                  <c:v>-1.5457761000000001</c:v>
                </c:pt>
                <c:pt idx="108">
                  <c:v>-1.4928304000000001</c:v>
                </c:pt>
                <c:pt idx="109">
                  <c:v>-1.6441386999999998</c:v>
                </c:pt>
                <c:pt idx="110">
                  <c:v>-1.681978</c:v>
                </c:pt>
                <c:pt idx="111">
                  <c:v>-1.7046621000000002</c:v>
                </c:pt>
                <c:pt idx="112">
                  <c:v>-1.4549911</c:v>
                </c:pt>
                <c:pt idx="113">
                  <c:v>-1.6290079</c:v>
                </c:pt>
                <c:pt idx="114">
                  <c:v>-1.5533536999999999</c:v>
                </c:pt>
                <c:pt idx="115">
                  <c:v>-1.3112602</c:v>
                </c:pt>
                <c:pt idx="116">
                  <c:v>-1.4398844999999998</c:v>
                </c:pt>
                <c:pt idx="117">
                  <c:v>-1.2583143999999999</c:v>
                </c:pt>
                <c:pt idx="118">
                  <c:v>-1.3415219</c:v>
                </c:pt>
                <c:pt idx="119">
                  <c:v>-1.3263910999999999</c:v>
                </c:pt>
                <c:pt idx="120">
                  <c:v>-1.7046621000000002</c:v>
                </c:pt>
                <c:pt idx="121">
                  <c:v>-1.7727629999999999</c:v>
                </c:pt>
                <c:pt idx="122">
                  <c:v>-1.5760379</c:v>
                </c:pt>
                <c:pt idx="123">
                  <c:v>-1.5609312</c:v>
                </c:pt>
                <c:pt idx="124">
                  <c:v>-1.6365611999999998</c:v>
                </c:pt>
                <c:pt idx="125">
                  <c:v>-1.7954471999999999</c:v>
                </c:pt>
                <c:pt idx="126">
                  <c:v>-1.8257089000000002</c:v>
                </c:pt>
                <c:pt idx="127">
                  <c:v>-1.9316247</c:v>
                </c:pt>
                <c:pt idx="128">
                  <c:v>-1.9770173999999998</c:v>
                </c:pt>
                <c:pt idx="129">
                  <c:v>-1.8483931</c:v>
                </c:pt>
                <c:pt idx="130">
                  <c:v>-1.9240714999999999</c:v>
                </c:pt>
                <c:pt idx="131">
                  <c:v>-1.8030246999999999</c:v>
                </c:pt>
                <c:pt idx="132">
                  <c:v>-1.8862322</c:v>
                </c:pt>
                <c:pt idx="133">
                  <c:v>-1.8332864</c:v>
                </c:pt>
                <c:pt idx="134">
                  <c:v>-1.7954471999999999</c:v>
                </c:pt>
                <c:pt idx="135">
                  <c:v>-1.8559706</c:v>
                </c:pt>
                <c:pt idx="136">
                  <c:v>-1.6592696</c:v>
                </c:pt>
                <c:pt idx="137">
                  <c:v>-1.681978</c:v>
                </c:pt>
                <c:pt idx="138">
                  <c:v>-1.7122397</c:v>
                </c:pt>
                <c:pt idx="139">
                  <c:v>-1.8408397000000001</c:v>
                </c:pt>
                <c:pt idx="140">
                  <c:v>-2.1585874</c:v>
                </c:pt>
                <c:pt idx="141">
                  <c:v>-2.0526715000000002</c:v>
                </c:pt>
                <c:pt idx="142">
                  <c:v>-1.9089164000000001</c:v>
                </c:pt>
                <c:pt idx="143">
                  <c:v>-1.8483931</c:v>
                </c:pt>
                <c:pt idx="144">
                  <c:v>-1.7425014000000001</c:v>
                </c:pt>
                <c:pt idx="145">
                  <c:v>-1.7197930000000001</c:v>
                </c:pt>
                <c:pt idx="146">
                  <c:v>-1.6895313999999999</c:v>
                </c:pt>
                <c:pt idx="147">
                  <c:v>-1.7954471999999999</c:v>
                </c:pt>
                <c:pt idx="148">
                  <c:v>-1.7954471999999999</c:v>
                </c:pt>
                <c:pt idx="149">
                  <c:v>-1.7197930000000001</c:v>
                </c:pt>
                <c:pt idx="150">
                  <c:v>-1.4701462000000001</c:v>
                </c:pt>
                <c:pt idx="151">
                  <c:v>-0.91783404000000002</c:v>
                </c:pt>
                <c:pt idx="152">
                  <c:v>-1.0388807999999998</c:v>
                </c:pt>
                <c:pt idx="153">
                  <c:v>-1.2658676999999998</c:v>
                </c:pt>
                <c:pt idx="154">
                  <c:v>-1.3339444</c:v>
                </c:pt>
                <c:pt idx="155">
                  <c:v>-1.4928304000000001</c:v>
                </c:pt>
                <c:pt idx="156">
                  <c:v>-1.5457761000000001</c:v>
                </c:pt>
                <c:pt idx="157">
                  <c:v>-1.6062995999999998</c:v>
                </c:pt>
                <c:pt idx="158">
                  <c:v>-1.5684845999999999</c:v>
                </c:pt>
                <c:pt idx="159">
                  <c:v>-1.3566527000000002</c:v>
                </c:pt>
                <c:pt idx="160">
                  <c:v>-1.5079612</c:v>
                </c:pt>
                <c:pt idx="161">
                  <c:v>-2.1585874</c:v>
                </c:pt>
                <c:pt idx="162">
                  <c:v>-2.8470528000000002</c:v>
                </c:pt>
                <c:pt idx="163">
                  <c:v>-3.2480323000000002</c:v>
                </c:pt>
                <c:pt idx="164">
                  <c:v>-3.4069182999999996</c:v>
                </c:pt>
                <c:pt idx="165">
                  <c:v>-2.9378378000000001</c:v>
                </c:pt>
                <c:pt idx="166">
                  <c:v>-2.0526715000000002</c:v>
                </c:pt>
                <c:pt idx="167">
                  <c:v>-1.4323068999999999</c:v>
                </c:pt>
                <c:pt idx="168">
                  <c:v>-0.98593496000000003</c:v>
                </c:pt>
                <c:pt idx="169">
                  <c:v>-0.8043648000000001</c:v>
                </c:pt>
                <c:pt idx="170">
                  <c:v>-2.9454153999999999</c:v>
                </c:pt>
                <c:pt idx="171">
                  <c:v>-5.1318586000000002</c:v>
                </c:pt>
                <c:pt idx="172">
                  <c:v>-6.0321559999999996</c:v>
                </c:pt>
                <c:pt idx="173">
                  <c:v>-6.1305182999999994</c:v>
                </c:pt>
                <c:pt idx="174">
                  <c:v>-6.1380714000000003</c:v>
                </c:pt>
                <c:pt idx="175">
                  <c:v>-6.1985950000000001</c:v>
                </c:pt>
                <c:pt idx="176">
                  <c:v>-5.9489479999999997</c:v>
                </c:pt>
                <c:pt idx="177">
                  <c:v>-4.9048721999999998</c:v>
                </c:pt>
                <c:pt idx="178">
                  <c:v>-4.2012754000000001</c:v>
                </c:pt>
                <c:pt idx="179">
                  <c:v>-4.2164063000000001</c:v>
                </c:pt>
                <c:pt idx="180">
                  <c:v>-4.6174100000000005</c:v>
                </c:pt>
                <c:pt idx="181">
                  <c:v>-4.5644400000000003</c:v>
                </c:pt>
                <c:pt idx="182">
                  <c:v>-4.3450550000000003</c:v>
                </c:pt>
                <c:pt idx="183">
                  <c:v>-4.2920850000000002</c:v>
                </c:pt>
                <c:pt idx="184">
                  <c:v>-3.8835278</c:v>
                </c:pt>
                <c:pt idx="185">
                  <c:v>-3.7019577999999997</c:v>
                </c:pt>
                <c:pt idx="186">
                  <c:v>-3.6338567999999998</c:v>
                </c:pt>
                <c:pt idx="187">
                  <c:v>-3.2934247999999999</c:v>
                </c:pt>
                <c:pt idx="188">
                  <c:v>-2.8697613</c:v>
                </c:pt>
                <c:pt idx="189">
                  <c:v>-2.2266883000000002</c:v>
                </c:pt>
                <c:pt idx="190">
                  <c:v>-1.6290079</c:v>
                </c:pt>
                <c:pt idx="191">
                  <c:v>-1.1523741999999999</c:v>
                </c:pt>
                <c:pt idx="192">
                  <c:v>-1.3944677999999999</c:v>
                </c:pt>
                <c:pt idx="193">
                  <c:v>-1.5836154</c:v>
                </c:pt>
                <c:pt idx="194">
                  <c:v>-1.6214547000000001</c:v>
                </c:pt>
                <c:pt idx="195">
                  <c:v>-1.7803163999999998</c:v>
                </c:pt>
                <c:pt idx="196">
                  <c:v>-1.6744004000000001</c:v>
                </c:pt>
                <c:pt idx="197">
                  <c:v>-1.5684845999999999</c:v>
                </c:pt>
                <c:pt idx="198">
                  <c:v>-1.6517161999999999</c:v>
                </c:pt>
                <c:pt idx="199">
                  <c:v>-1.4323068999999999</c:v>
                </c:pt>
                <c:pt idx="200">
                  <c:v>-1.3263910999999999</c:v>
                </c:pt>
                <c:pt idx="201">
                  <c:v>-1.4928304000000001</c:v>
                </c:pt>
                <c:pt idx="202">
                  <c:v>-1.4171760999999998</c:v>
                </c:pt>
                <c:pt idx="203">
                  <c:v>-1.3036826000000001</c:v>
                </c:pt>
                <c:pt idx="204">
                  <c:v>-1.4928304000000001</c:v>
                </c:pt>
                <c:pt idx="205">
                  <c:v>-1.5760379</c:v>
                </c:pt>
                <c:pt idx="206">
                  <c:v>-1.5004079000000001</c:v>
                </c:pt>
                <c:pt idx="207">
                  <c:v>-1.4096229</c:v>
                </c:pt>
                <c:pt idx="208">
                  <c:v>-1.3188377</c:v>
                </c:pt>
                <c:pt idx="209">
                  <c:v>-1.3339444</c:v>
                </c:pt>
                <c:pt idx="210">
                  <c:v>-1.07672006</c:v>
                </c:pt>
                <c:pt idx="211">
                  <c:v>-0.89514990000000005</c:v>
                </c:pt>
                <c:pt idx="212">
                  <c:v>-0.8043648000000001</c:v>
                </c:pt>
                <c:pt idx="213">
                  <c:v>-0.72868639999999996</c:v>
                </c:pt>
                <c:pt idx="214">
                  <c:v>-0.76652564000000001</c:v>
                </c:pt>
                <c:pt idx="215">
                  <c:v>-0.8043648000000001</c:v>
                </c:pt>
                <c:pt idx="216">
                  <c:v>-0.64547889999999997</c:v>
                </c:pt>
                <c:pt idx="217">
                  <c:v>-0.63034800000000002</c:v>
                </c:pt>
                <c:pt idx="218">
                  <c:v>-0.65305639999999998</c:v>
                </c:pt>
                <c:pt idx="219">
                  <c:v>-0.65305639999999998</c:v>
                </c:pt>
                <c:pt idx="220">
                  <c:v>-0.72113309999999997</c:v>
                </c:pt>
                <c:pt idx="221">
                  <c:v>-0.69087140000000002</c:v>
                </c:pt>
                <c:pt idx="222">
                  <c:v>-0.66816299999999995</c:v>
                </c:pt>
                <c:pt idx="223">
                  <c:v>-0.85731070000000009</c:v>
                </c:pt>
                <c:pt idx="224">
                  <c:v>-0.41851625000000003</c:v>
                </c:pt>
                <c:pt idx="225">
                  <c:v>-0.91025650000000002</c:v>
                </c:pt>
                <c:pt idx="226">
                  <c:v>-1.6290079</c:v>
                </c:pt>
                <c:pt idx="227">
                  <c:v>-2.2417948999999999</c:v>
                </c:pt>
                <c:pt idx="228">
                  <c:v>-2.900023</c:v>
                </c:pt>
                <c:pt idx="229">
                  <c:v>-3.5582267999999999</c:v>
                </c:pt>
                <c:pt idx="230">
                  <c:v>-4.0953593999999995</c:v>
                </c:pt>
                <c:pt idx="231">
                  <c:v>-4.3677390000000003</c:v>
                </c:pt>
                <c:pt idx="232">
                  <c:v>-4.6627783999999997</c:v>
                </c:pt>
                <c:pt idx="233">
                  <c:v>-4.8443483999999994</c:v>
                </c:pt>
                <c:pt idx="234">
                  <c:v>-4.8973184999999999</c:v>
                </c:pt>
                <c:pt idx="235">
                  <c:v>-4.9805507000000002</c:v>
                </c:pt>
                <c:pt idx="236">
                  <c:v>-5.2831674</c:v>
                </c:pt>
                <c:pt idx="237">
                  <c:v>-5.3815055000000003</c:v>
                </c:pt>
                <c:pt idx="238">
                  <c:v>-5.5403674000000001</c:v>
                </c:pt>
                <c:pt idx="239">
                  <c:v>-5.6235986999999996</c:v>
                </c:pt>
                <c:pt idx="240">
                  <c:v>-5.2982735999999999</c:v>
                </c:pt>
                <c:pt idx="241">
                  <c:v>-5.2074885000000002</c:v>
                </c:pt>
                <c:pt idx="242">
                  <c:v>-5.2604585999999998</c:v>
                </c:pt>
                <c:pt idx="243">
                  <c:v>-5.2831674</c:v>
                </c:pt>
                <c:pt idx="244">
                  <c:v>-5.0561803999999997</c:v>
                </c:pt>
                <c:pt idx="245">
                  <c:v>-5.003234</c:v>
                </c:pt>
                <c:pt idx="246">
                  <c:v>-4.9124493999999999</c:v>
                </c:pt>
                <c:pt idx="247">
                  <c:v>-4.6098325000000004</c:v>
                </c:pt>
                <c:pt idx="248">
                  <c:v>-4.4812083000000005</c:v>
                </c:pt>
                <c:pt idx="249">
                  <c:v>-4.2239839999999997</c:v>
                </c:pt>
                <c:pt idx="250">
                  <c:v>-3.9894438000000001</c:v>
                </c:pt>
                <c:pt idx="251">
                  <c:v>-3.6641183000000002</c:v>
                </c:pt>
                <c:pt idx="252">
                  <c:v>-3.4674418</c:v>
                </c:pt>
                <c:pt idx="253">
                  <c:v>-3.2858714</c:v>
                </c:pt>
                <c:pt idx="254">
                  <c:v>-3.2782939999999998</c:v>
                </c:pt>
                <c:pt idx="255">
                  <c:v>-3.3463949999999998</c:v>
                </c:pt>
                <c:pt idx="256">
                  <c:v>-3.3539482999999999</c:v>
                </c:pt>
                <c:pt idx="257">
                  <c:v>-3.3690792000000003</c:v>
                </c:pt>
                <c:pt idx="258">
                  <c:v>-3.1043014000000002</c:v>
                </c:pt>
                <c:pt idx="259">
                  <c:v>-3.2101932</c:v>
                </c:pt>
                <c:pt idx="260">
                  <c:v>-2.8924697999999998</c:v>
                </c:pt>
                <c:pt idx="261">
                  <c:v>-0.66060974999999988</c:v>
                </c:pt>
                <c:pt idx="262">
                  <c:v>1.124854</c:v>
                </c:pt>
                <c:pt idx="263">
                  <c:v>2.1915904999999998</c:v>
                </c:pt>
                <c:pt idx="264">
                  <c:v>2.577439</c:v>
                </c:pt>
                <c:pt idx="265">
                  <c:v>2.4942074999999999</c:v>
                </c:pt>
                <c:pt idx="266">
                  <c:v>2.2823757000000002</c:v>
                </c:pt>
                <c:pt idx="267">
                  <c:v>1.9797346</c:v>
                </c:pt>
                <c:pt idx="268">
                  <c:v>1.8662654000000001</c:v>
                </c:pt>
                <c:pt idx="269">
                  <c:v>1.7452186000000001</c:v>
                </c:pt>
                <c:pt idx="270">
                  <c:v>1.8208727</c:v>
                </c:pt>
                <c:pt idx="271">
                  <c:v>2.0705195999999999</c:v>
                </c:pt>
                <c:pt idx="272">
                  <c:v>2.0856988000000003</c:v>
                </c:pt>
                <c:pt idx="273">
                  <c:v>1.8284260999999999</c:v>
                </c:pt>
                <c:pt idx="274">
                  <c:v>1.8208727</c:v>
                </c:pt>
                <c:pt idx="275">
                  <c:v>1.9419195</c:v>
                </c:pt>
                <c:pt idx="276">
                  <c:v>2.1689064999999998</c:v>
                </c:pt>
                <c:pt idx="277">
                  <c:v>2.3656072999999997</c:v>
                </c:pt>
                <c:pt idx="278">
                  <c:v>2.796824</c:v>
                </c:pt>
                <c:pt idx="279">
                  <c:v>1.10972315</c:v>
                </c:pt>
                <c:pt idx="280">
                  <c:v>0.35315678000000006</c:v>
                </c:pt>
                <c:pt idx="281">
                  <c:v>2.0278207999999999E-2</c:v>
                </c:pt>
                <c:pt idx="282">
                  <c:v>0.41368015000000002</c:v>
                </c:pt>
                <c:pt idx="283">
                  <c:v>0.23968751999999999</c:v>
                </c:pt>
                <c:pt idx="284">
                  <c:v>0.23968751999999999</c:v>
                </c:pt>
                <c:pt idx="285">
                  <c:v>0.43636426</c:v>
                </c:pt>
                <c:pt idx="286">
                  <c:v>0.70119039999999999</c:v>
                </c:pt>
                <c:pt idx="287">
                  <c:v>0.27750253999999996</c:v>
                </c:pt>
                <c:pt idx="288">
                  <c:v>0.15645578999999998</c:v>
                </c:pt>
                <c:pt idx="289">
                  <c:v>0.36828760000000005</c:v>
                </c:pt>
                <c:pt idx="290">
                  <c:v>0.90546890000000002</c:v>
                </c:pt>
                <c:pt idx="291">
                  <c:v>0.67848200000000003</c:v>
                </c:pt>
                <c:pt idx="292">
                  <c:v>0.5725903</c:v>
                </c:pt>
                <c:pt idx="293">
                  <c:v>0.6331137</c:v>
                </c:pt>
                <c:pt idx="294">
                  <c:v>0.81468380000000007</c:v>
                </c:pt>
                <c:pt idx="295">
                  <c:v>1.3669474000000001</c:v>
                </c:pt>
                <c:pt idx="296">
                  <c:v>1.3972092</c:v>
                </c:pt>
                <c:pt idx="297">
                  <c:v>1.7376411</c:v>
                </c:pt>
                <c:pt idx="298">
                  <c:v>2.0099961999999998</c:v>
                </c:pt>
                <c:pt idx="299">
                  <c:v>2.1764839999999999</c:v>
                </c:pt>
                <c:pt idx="300">
                  <c:v>1.8511343999999998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C7-4836-AA1E-A65C6A5B3106}"/>
            </c:ext>
          </c:extLst>
        </c:ser>
        <c:ser>
          <c:idx val="1"/>
          <c:order val="1"/>
          <c:tx>
            <c:strRef>
              <c:f>'3 Phase Post-Treatment'!$E$1</c:f>
              <c:strCache>
                <c:ptCount val="1"/>
                <c:pt idx="0">
                  <c:v>Peak Min Chart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'3 Phase Post-Treatment'!$C$2:$C$302</c:f>
              <c:numCache>
                <c:formatCode>h:mm:ss;@</c:formatCode>
                <c:ptCount val="301"/>
                <c:pt idx="0">
                  <c:v>1.787037037037037E-2</c:v>
                </c:pt>
                <c:pt idx="1">
                  <c:v>1.7881944444444443E-2</c:v>
                </c:pt>
                <c:pt idx="2">
                  <c:v>1.7893518518518517E-2</c:v>
                </c:pt>
                <c:pt idx="3">
                  <c:v>1.7905092592592594E-2</c:v>
                </c:pt>
                <c:pt idx="4">
                  <c:v>1.7916666666666668E-2</c:v>
                </c:pt>
                <c:pt idx="5">
                  <c:v>1.7928240740740741E-2</c:v>
                </c:pt>
                <c:pt idx="6">
                  <c:v>1.7939814814814815E-2</c:v>
                </c:pt>
                <c:pt idx="7">
                  <c:v>1.7951388888888888E-2</c:v>
                </c:pt>
                <c:pt idx="8">
                  <c:v>1.7962962962962962E-2</c:v>
                </c:pt>
                <c:pt idx="9">
                  <c:v>1.7974537037037035E-2</c:v>
                </c:pt>
                <c:pt idx="10">
                  <c:v>1.7986111111111109E-2</c:v>
                </c:pt>
                <c:pt idx="11">
                  <c:v>1.7997685185185186E-2</c:v>
                </c:pt>
                <c:pt idx="12">
                  <c:v>1.800925925925926E-2</c:v>
                </c:pt>
                <c:pt idx="13">
                  <c:v>1.8020833333333333E-2</c:v>
                </c:pt>
                <c:pt idx="14">
                  <c:v>1.8032407407407407E-2</c:v>
                </c:pt>
                <c:pt idx="15">
                  <c:v>1.8043981481481484E-2</c:v>
                </c:pt>
                <c:pt idx="16">
                  <c:v>1.8055555555555554E-2</c:v>
                </c:pt>
                <c:pt idx="17">
                  <c:v>1.8067129629629627E-2</c:v>
                </c:pt>
                <c:pt idx="18">
                  <c:v>1.8078703703703704E-2</c:v>
                </c:pt>
                <c:pt idx="19">
                  <c:v>1.8090277777777778E-2</c:v>
                </c:pt>
                <c:pt idx="20">
                  <c:v>1.8101851851851852E-2</c:v>
                </c:pt>
                <c:pt idx="21">
                  <c:v>1.8113425925925925E-2</c:v>
                </c:pt>
                <c:pt idx="22">
                  <c:v>1.8125000000000002E-2</c:v>
                </c:pt>
                <c:pt idx="23">
                  <c:v>1.8136574074074076E-2</c:v>
                </c:pt>
                <c:pt idx="24">
                  <c:v>1.8148148148148149E-2</c:v>
                </c:pt>
                <c:pt idx="25">
                  <c:v>1.8159722222222223E-2</c:v>
                </c:pt>
                <c:pt idx="26">
                  <c:v>1.8171296296296297E-2</c:v>
                </c:pt>
                <c:pt idx="27">
                  <c:v>1.818287037037037E-2</c:v>
                </c:pt>
                <c:pt idx="28">
                  <c:v>1.8194444444444444E-2</c:v>
                </c:pt>
                <c:pt idx="29">
                  <c:v>1.8206018518518517E-2</c:v>
                </c:pt>
                <c:pt idx="30">
                  <c:v>1.8217592592592594E-2</c:v>
                </c:pt>
                <c:pt idx="31">
                  <c:v>1.8229166666666668E-2</c:v>
                </c:pt>
                <c:pt idx="32">
                  <c:v>1.8240740740740741E-2</c:v>
                </c:pt>
                <c:pt idx="33">
                  <c:v>1.8252314814814815E-2</c:v>
                </c:pt>
                <c:pt idx="34">
                  <c:v>1.8263888888888889E-2</c:v>
                </c:pt>
                <c:pt idx="35">
                  <c:v>1.8275462962962962E-2</c:v>
                </c:pt>
                <c:pt idx="36">
                  <c:v>1.8287037037037036E-2</c:v>
                </c:pt>
                <c:pt idx="37">
                  <c:v>1.8298611111111113E-2</c:v>
                </c:pt>
                <c:pt idx="38">
                  <c:v>1.8310185185185186E-2</c:v>
                </c:pt>
                <c:pt idx="39">
                  <c:v>1.832175925925926E-2</c:v>
                </c:pt>
                <c:pt idx="40">
                  <c:v>1.8333333333333333E-2</c:v>
                </c:pt>
                <c:pt idx="41">
                  <c:v>1.8344907407407407E-2</c:v>
                </c:pt>
                <c:pt idx="42">
                  <c:v>1.8356481481481481E-2</c:v>
                </c:pt>
                <c:pt idx="43">
                  <c:v>1.8368055555555554E-2</c:v>
                </c:pt>
                <c:pt idx="44">
                  <c:v>1.8379629629629628E-2</c:v>
                </c:pt>
                <c:pt idx="45">
                  <c:v>1.8391203703703705E-2</c:v>
                </c:pt>
                <c:pt idx="46">
                  <c:v>1.8402777777777778E-2</c:v>
                </c:pt>
                <c:pt idx="47">
                  <c:v>1.8414351851851852E-2</c:v>
                </c:pt>
                <c:pt idx="48">
                  <c:v>1.8425925925925925E-2</c:v>
                </c:pt>
                <c:pt idx="49">
                  <c:v>1.8437499999999999E-2</c:v>
                </c:pt>
                <c:pt idx="50">
                  <c:v>1.8449074074074073E-2</c:v>
                </c:pt>
                <c:pt idx="51">
                  <c:v>1.8460648148148146E-2</c:v>
                </c:pt>
                <c:pt idx="52">
                  <c:v>1.8472222222222223E-2</c:v>
                </c:pt>
                <c:pt idx="53">
                  <c:v>1.8483796296296297E-2</c:v>
                </c:pt>
                <c:pt idx="54">
                  <c:v>1.849537037037037E-2</c:v>
                </c:pt>
                <c:pt idx="55">
                  <c:v>1.8506944444444444E-2</c:v>
                </c:pt>
                <c:pt idx="56">
                  <c:v>1.8518518518518521E-2</c:v>
                </c:pt>
                <c:pt idx="57">
                  <c:v>1.8530092592592591E-2</c:v>
                </c:pt>
                <c:pt idx="58">
                  <c:v>1.8541666666666665E-2</c:v>
                </c:pt>
                <c:pt idx="59">
                  <c:v>1.8553240740740738E-2</c:v>
                </c:pt>
                <c:pt idx="60">
                  <c:v>1.8564814814814815E-2</c:v>
                </c:pt>
                <c:pt idx="61">
                  <c:v>1.8576388888888889E-2</c:v>
                </c:pt>
                <c:pt idx="62">
                  <c:v>1.8587962962962962E-2</c:v>
                </c:pt>
                <c:pt idx="63">
                  <c:v>1.8599537037037039E-2</c:v>
                </c:pt>
                <c:pt idx="64">
                  <c:v>1.8611111111111113E-2</c:v>
                </c:pt>
                <c:pt idx="65">
                  <c:v>1.8622685185185187E-2</c:v>
                </c:pt>
                <c:pt idx="66">
                  <c:v>1.863425925925926E-2</c:v>
                </c:pt>
                <c:pt idx="67">
                  <c:v>1.8645833333333334E-2</c:v>
                </c:pt>
                <c:pt idx="68">
                  <c:v>1.8657407407407407E-2</c:v>
                </c:pt>
                <c:pt idx="69">
                  <c:v>1.8668981481481481E-2</c:v>
                </c:pt>
                <c:pt idx="70">
                  <c:v>1.8680555555555554E-2</c:v>
                </c:pt>
                <c:pt idx="71">
                  <c:v>1.8692129629629631E-2</c:v>
                </c:pt>
                <c:pt idx="72">
                  <c:v>1.8703703703703705E-2</c:v>
                </c:pt>
                <c:pt idx="73">
                  <c:v>1.8715277777777779E-2</c:v>
                </c:pt>
                <c:pt idx="74">
                  <c:v>1.8726851851851852E-2</c:v>
                </c:pt>
                <c:pt idx="75">
                  <c:v>1.8738425925925926E-2</c:v>
                </c:pt>
                <c:pt idx="76">
                  <c:v>1.8749999999999999E-2</c:v>
                </c:pt>
                <c:pt idx="77">
                  <c:v>1.8761574074074073E-2</c:v>
                </c:pt>
                <c:pt idx="78">
                  <c:v>1.877314814814815E-2</c:v>
                </c:pt>
                <c:pt idx="79">
                  <c:v>1.8784722222222223E-2</c:v>
                </c:pt>
                <c:pt idx="80">
                  <c:v>1.8796296296296297E-2</c:v>
                </c:pt>
                <c:pt idx="81">
                  <c:v>1.8807870370370371E-2</c:v>
                </c:pt>
                <c:pt idx="82">
                  <c:v>1.8819444444444444E-2</c:v>
                </c:pt>
                <c:pt idx="83">
                  <c:v>1.8831018518518518E-2</c:v>
                </c:pt>
                <c:pt idx="84">
                  <c:v>1.8842592592592591E-2</c:v>
                </c:pt>
                <c:pt idx="85">
                  <c:v>1.8854166666666665E-2</c:v>
                </c:pt>
                <c:pt idx="86">
                  <c:v>1.8865740740740742E-2</c:v>
                </c:pt>
                <c:pt idx="87">
                  <c:v>1.8877314814814816E-2</c:v>
                </c:pt>
                <c:pt idx="88">
                  <c:v>1.8888888888888889E-2</c:v>
                </c:pt>
                <c:pt idx="89">
                  <c:v>1.8900462962962963E-2</c:v>
                </c:pt>
                <c:pt idx="90">
                  <c:v>1.8912037037037036E-2</c:v>
                </c:pt>
                <c:pt idx="91">
                  <c:v>1.892361111111111E-2</c:v>
                </c:pt>
                <c:pt idx="92">
                  <c:v>1.8935185185185183E-2</c:v>
                </c:pt>
                <c:pt idx="93">
                  <c:v>1.894675925925926E-2</c:v>
                </c:pt>
                <c:pt idx="94">
                  <c:v>1.8958333333333334E-2</c:v>
                </c:pt>
                <c:pt idx="95">
                  <c:v>1.8969907407407408E-2</c:v>
                </c:pt>
                <c:pt idx="96">
                  <c:v>1.8981481481481481E-2</c:v>
                </c:pt>
                <c:pt idx="97">
                  <c:v>1.8993055555555558E-2</c:v>
                </c:pt>
                <c:pt idx="98">
                  <c:v>1.9004629629629628E-2</c:v>
                </c:pt>
                <c:pt idx="99">
                  <c:v>1.9016203703703702E-2</c:v>
                </c:pt>
                <c:pt idx="100">
                  <c:v>1.9027777777777775E-2</c:v>
                </c:pt>
                <c:pt idx="101">
                  <c:v>1.9039351851851852E-2</c:v>
                </c:pt>
                <c:pt idx="102">
                  <c:v>1.9050925925925926E-2</c:v>
                </c:pt>
                <c:pt idx="103">
                  <c:v>1.90625E-2</c:v>
                </c:pt>
                <c:pt idx="104">
                  <c:v>1.9074074074074073E-2</c:v>
                </c:pt>
                <c:pt idx="105">
                  <c:v>1.908564814814815E-2</c:v>
                </c:pt>
                <c:pt idx="106">
                  <c:v>1.9097222222222224E-2</c:v>
                </c:pt>
                <c:pt idx="107">
                  <c:v>1.9108796296296297E-2</c:v>
                </c:pt>
                <c:pt idx="108">
                  <c:v>1.9120370370370371E-2</c:v>
                </c:pt>
                <c:pt idx="109">
                  <c:v>1.9131944444444444E-2</c:v>
                </c:pt>
                <c:pt idx="110">
                  <c:v>1.9143518518518518E-2</c:v>
                </c:pt>
                <c:pt idx="111">
                  <c:v>1.9155092592592592E-2</c:v>
                </c:pt>
                <c:pt idx="112">
                  <c:v>1.9166666666666669E-2</c:v>
                </c:pt>
                <c:pt idx="113">
                  <c:v>1.9178240740740742E-2</c:v>
                </c:pt>
                <c:pt idx="114">
                  <c:v>1.9189814814814816E-2</c:v>
                </c:pt>
                <c:pt idx="115">
                  <c:v>1.9201388888888889E-2</c:v>
                </c:pt>
                <c:pt idx="116">
                  <c:v>1.9212962962962963E-2</c:v>
                </c:pt>
                <c:pt idx="117">
                  <c:v>1.9224537037037037E-2</c:v>
                </c:pt>
                <c:pt idx="118">
                  <c:v>1.923611111111111E-2</c:v>
                </c:pt>
                <c:pt idx="119">
                  <c:v>1.9247685185185184E-2</c:v>
                </c:pt>
                <c:pt idx="120">
                  <c:v>1.9259259259259261E-2</c:v>
                </c:pt>
                <c:pt idx="121">
                  <c:v>1.9270833333333334E-2</c:v>
                </c:pt>
                <c:pt idx="122">
                  <c:v>1.9282407407407408E-2</c:v>
                </c:pt>
                <c:pt idx="123">
                  <c:v>1.9293981481481481E-2</c:v>
                </c:pt>
                <c:pt idx="124">
                  <c:v>1.9305555555555555E-2</c:v>
                </c:pt>
                <c:pt idx="125">
                  <c:v>1.9317129629629629E-2</c:v>
                </c:pt>
                <c:pt idx="126">
                  <c:v>1.9328703703703702E-2</c:v>
                </c:pt>
                <c:pt idx="127">
                  <c:v>1.9340277777777779E-2</c:v>
                </c:pt>
                <c:pt idx="128">
                  <c:v>1.9351851851851853E-2</c:v>
                </c:pt>
                <c:pt idx="129">
                  <c:v>1.9363425925925926E-2</c:v>
                </c:pt>
                <c:pt idx="130">
                  <c:v>1.9375E-2</c:v>
                </c:pt>
                <c:pt idx="131">
                  <c:v>1.9386574074074073E-2</c:v>
                </c:pt>
                <c:pt idx="132">
                  <c:v>1.9398148148148147E-2</c:v>
                </c:pt>
                <c:pt idx="133">
                  <c:v>1.9409722222222221E-2</c:v>
                </c:pt>
                <c:pt idx="134">
                  <c:v>1.9421296296296294E-2</c:v>
                </c:pt>
                <c:pt idx="135">
                  <c:v>1.9432870370370371E-2</c:v>
                </c:pt>
                <c:pt idx="136">
                  <c:v>1.9444444444444445E-2</c:v>
                </c:pt>
                <c:pt idx="137">
                  <c:v>1.9456018518518518E-2</c:v>
                </c:pt>
                <c:pt idx="138">
                  <c:v>1.9467592592592595E-2</c:v>
                </c:pt>
                <c:pt idx="139">
                  <c:v>1.9479166666666665E-2</c:v>
                </c:pt>
                <c:pt idx="140">
                  <c:v>1.9490740740740739E-2</c:v>
                </c:pt>
                <c:pt idx="141">
                  <c:v>1.9502314814814813E-2</c:v>
                </c:pt>
                <c:pt idx="142">
                  <c:v>1.951388888888889E-2</c:v>
                </c:pt>
                <c:pt idx="143">
                  <c:v>1.9525462962962963E-2</c:v>
                </c:pt>
                <c:pt idx="144">
                  <c:v>1.9537037037037037E-2</c:v>
                </c:pt>
                <c:pt idx="145">
                  <c:v>1.954861111111111E-2</c:v>
                </c:pt>
                <c:pt idx="146">
                  <c:v>1.9560185185185187E-2</c:v>
                </c:pt>
                <c:pt idx="147">
                  <c:v>1.9571759259259261E-2</c:v>
                </c:pt>
                <c:pt idx="148">
                  <c:v>1.9583333333333335E-2</c:v>
                </c:pt>
                <c:pt idx="149">
                  <c:v>1.9594907407407405E-2</c:v>
                </c:pt>
                <c:pt idx="150">
                  <c:v>1.9606481481481482E-2</c:v>
                </c:pt>
                <c:pt idx="151">
                  <c:v>1.9618055555555555E-2</c:v>
                </c:pt>
                <c:pt idx="152">
                  <c:v>1.9629629629629629E-2</c:v>
                </c:pt>
                <c:pt idx="153">
                  <c:v>1.9641203703703706E-2</c:v>
                </c:pt>
                <c:pt idx="154">
                  <c:v>1.9652777777777779E-2</c:v>
                </c:pt>
                <c:pt idx="155">
                  <c:v>1.9664351851851853E-2</c:v>
                </c:pt>
                <c:pt idx="156">
                  <c:v>1.9675925925925927E-2</c:v>
                </c:pt>
                <c:pt idx="157">
                  <c:v>1.96875E-2</c:v>
                </c:pt>
                <c:pt idx="158">
                  <c:v>1.9699074074074074E-2</c:v>
                </c:pt>
                <c:pt idx="159">
                  <c:v>1.9710648148148147E-2</c:v>
                </c:pt>
                <c:pt idx="160">
                  <c:v>1.9722222222222221E-2</c:v>
                </c:pt>
                <c:pt idx="161">
                  <c:v>1.9733796296296298E-2</c:v>
                </c:pt>
                <c:pt idx="162">
                  <c:v>1.9745370370370371E-2</c:v>
                </c:pt>
                <c:pt idx="163">
                  <c:v>1.9756944444444445E-2</c:v>
                </c:pt>
                <c:pt idx="164">
                  <c:v>1.9768518518518519E-2</c:v>
                </c:pt>
                <c:pt idx="165">
                  <c:v>1.9780092592592592E-2</c:v>
                </c:pt>
                <c:pt idx="166">
                  <c:v>1.9791666666666666E-2</c:v>
                </c:pt>
                <c:pt idx="167">
                  <c:v>1.9803240740740739E-2</c:v>
                </c:pt>
                <c:pt idx="168">
                  <c:v>1.9814814814814816E-2</c:v>
                </c:pt>
                <c:pt idx="169">
                  <c:v>1.982638888888889E-2</c:v>
                </c:pt>
                <c:pt idx="170">
                  <c:v>1.9837962962962963E-2</c:v>
                </c:pt>
                <c:pt idx="171">
                  <c:v>1.9849537037037037E-2</c:v>
                </c:pt>
                <c:pt idx="172">
                  <c:v>1.9861111111111111E-2</c:v>
                </c:pt>
                <c:pt idx="173">
                  <c:v>1.9872685185185184E-2</c:v>
                </c:pt>
                <c:pt idx="174">
                  <c:v>1.9884259259259258E-2</c:v>
                </c:pt>
                <c:pt idx="175">
                  <c:v>1.9895833333333331E-2</c:v>
                </c:pt>
                <c:pt idx="176">
                  <c:v>1.9907407407407408E-2</c:v>
                </c:pt>
                <c:pt idx="177">
                  <c:v>1.9918981481481482E-2</c:v>
                </c:pt>
                <c:pt idx="178">
                  <c:v>1.9930555555555556E-2</c:v>
                </c:pt>
                <c:pt idx="179">
                  <c:v>1.9942129629629629E-2</c:v>
                </c:pt>
                <c:pt idx="180">
                  <c:v>1.9953703703703703E-2</c:v>
                </c:pt>
                <c:pt idx="181">
                  <c:v>1.9965277777777776E-2</c:v>
                </c:pt>
                <c:pt idx="182">
                  <c:v>1.997685185185185E-2</c:v>
                </c:pt>
                <c:pt idx="183">
                  <c:v>1.9988425925925927E-2</c:v>
                </c:pt>
                <c:pt idx="184">
                  <c:v>0.02</c:v>
                </c:pt>
                <c:pt idx="185">
                  <c:v>2.0011574074074074E-2</c:v>
                </c:pt>
                <c:pt idx="186">
                  <c:v>2.0023148148148148E-2</c:v>
                </c:pt>
                <c:pt idx="187">
                  <c:v>2.0034722222222225E-2</c:v>
                </c:pt>
                <c:pt idx="188">
                  <c:v>2.0046296296296298E-2</c:v>
                </c:pt>
                <c:pt idx="189">
                  <c:v>2.0057870370370372E-2</c:v>
                </c:pt>
                <c:pt idx="190">
                  <c:v>2.0069444444444442E-2</c:v>
                </c:pt>
                <c:pt idx="191">
                  <c:v>2.0081018518518519E-2</c:v>
                </c:pt>
                <c:pt idx="192">
                  <c:v>2.0092592592592592E-2</c:v>
                </c:pt>
                <c:pt idx="193">
                  <c:v>2.0104166666666666E-2</c:v>
                </c:pt>
                <c:pt idx="194">
                  <c:v>2.011574074074074E-2</c:v>
                </c:pt>
                <c:pt idx="195">
                  <c:v>2.0127314814814817E-2</c:v>
                </c:pt>
                <c:pt idx="196">
                  <c:v>2.013888888888889E-2</c:v>
                </c:pt>
                <c:pt idx="197">
                  <c:v>2.0150462962962964E-2</c:v>
                </c:pt>
                <c:pt idx="198">
                  <c:v>2.0162037037037037E-2</c:v>
                </c:pt>
                <c:pt idx="199">
                  <c:v>2.0173611111111111E-2</c:v>
                </c:pt>
                <c:pt idx="200">
                  <c:v>2.0185185185185184E-2</c:v>
                </c:pt>
                <c:pt idx="201">
                  <c:v>2.0196759259259258E-2</c:v>
                </c:pt>
                <c:pt idx="202">
                  <c:v>2.0208333333333335E-2</c:v>
                </c:pt>
                <c:pt idx="203">
                  <c:v>2.0219907407407409E-2</c:v>
                </c:pt>
                <c:pt idx="204">
                  <c:v>2.0231481481481482E-2</c:v>
                </c:pt>
                <c:pt idx="205">
                  <c:v>2.0243055555555556E-2</c:v>
                </c:pt>
                <c:pt idx="206">
                  <c:v>2.0254629629629629E-2</c:v>
                </c:pt>
                <c:pt idx="207">
                  <c:v>2.0266203703703703E-2</c:v>
                </c:pt>
                <c:pt idx="208">
                  <c:v>2.0277777777777777E-2</c:v>
                </c:pt>
                <c:pt idx="209">
                  <c:v>2.028935185185185E-2</c:v>
                </c:pt>
                <c:pt idx="210">
                  <c:v>2.0300925925925927E-2</c:v>
                </c:pt>
                <c:pt idx="211">
                  <c:v>2.0312500000000001E-2</c:v>
                </c:pt>
                <c:pt idx="212">
                  <c:v>2.0324074074074074E-2</c:v>
                </c:pt>
                <c:pt idx="213">
                  <c:v>2.0335648148148148E-2</c:v>
                </c:pt>
                <c:pt idx="214">
                  <c:v>2.0347222222222221E-2</c:v>
                </c:pt>
                <c:pt idx="215">
                  <c:v>2.0358796296296295E-2</c:v>
                </c:pt>
                <c:pt idx="216">
                  <c:v>2.0370370370370369E-2</c:v>
                </c:pt>
                <c:pt idx="217">
                  <c:v>2.0381944444444446E-2</c:v>
                </c:pt>
                <c:pt idx="218">
                  <c:v>2.0393518518518519E-2</c:v>
                </c:pt>
                <c:pt idx="219">
                  <c:v>2.0405092592592593E-2</c:v>
                </c:pt>
                <c:pt idx="220">
                  <c:v>2.0416666666666666E-2</c:v>
                </c:pt>
                <c:pt idx="221">
                  <c:v>2.042824074074074E-2</c:v>
                </c:pt>
                <c:pt idx="222">
                  <c:v>2.0439814814814813E-2</c:v>
                </c:pt>
                <c:pt idx="223">
                  <c:v>2.0451388888888887E-2</c:v>
                </c:pt>
                <c:pt idx="224">
                  <c:v>2.0462962962962961E-2</c:v>
                </c:pt>
                <c:pt idx="225">
                  <c:v>2.0474537037037038E-2</c:v>
                </c:pt>
                <c:pt idx="226">
                  <c:v>2.0486111111111111E-2</c:v>
                </c:pt>
                <c:pt idx="227">
                  <c:v>2.0497685185185185E-2</c:v>
                </c:pt>
                <c:pt idx="228">
                  <c:v>2.0509259259259262E-2</c:v>
                </c:pt>
                <c:pt idx="229">
                  <c:v>2.0520833333333335E-2</c:v>
                </c:pt>
                <c:pt idx="230">
                  <c:v>2.0532407407407409E-2</c:v>
                </c:pt>
                <c:pt idx="231">
                  <c:v>2.0543981481481479E-2</c:v>
                </c:pt>
                <c:pt idx="232">
                  <c:v>2.0555555555555556E-2</c:v>
                </c:pt>
                <c:pt idx="233">
                  <c:v>2.056712962962963E-2</c:v>
                </c:pt>
                <c:pt idx="234">
                  <c:v>2.0578703703703703E-2</c:v>
                </c:pt>
                <c:pt idx="235">
                  <c:v>2.0590277777777777E-2</c:v>
                </c:pt>
                <c:pt idx="236">
                  <c:v>2.0601851851851854E-2</c:v>
                </c:pt>
                <c:pt idx="237">
                  <c:v>2.0613425925925927E-2</c:v>
                </c:pt>
                <c:pt idx="238">
                  <c:v>2.0625000000000001E-2</c:v>
                </c:pt>
                <c:pt idx="239">
                  <c:v>2.0636574074074075E-2</c:v>
                </c:pt>
                <c:pt idx="240">
                  <c:v>2.0648148148148148E-2</c:v>
                </c:pt>
                <c:pt idx="241">
                  <c:v>2.0659722222222222E-2</c:v>
                </c:pt>
                <c:pt idx="242">
                  <c:v>2.0671296296296295E-2</c:v>
                </c:pt>
                <c:pt idx="243">
                  <c:v>2.0682870370370372E-2</c:v>
                </c:pt>
                <c:pt idx="244">
                  <c:v>2.0694444444444446E-2</c:v>
                </c:pt>
                <c:pt idx="245">
                  <c:v>2.0706018518518519E-2</c:v>
                </c:pt>
                <c:pt idx="246">
                  <c:v>2.0717592592592593E-2</c:v>
                </c:pt>
                <c:pt idx="247">
                  <c:v>2.0729166666666667E-2</c:v>
                </c:pt>
                <c:pt idx="248">
                  <c:v>2.074074074074074E-2</c:v>
                </c:pt>
                <c:pt idx="249">
                  <c:v>2.0752314814814814E-2</c:v>
                </c:pt>
                <c:pt idx="250">
                  <c:v>2.0763888888888887E-2</c:v>
                </c:pt>
                <c:pt idx="251">
                  <c:v>2.0775462962962964E-2</c:v>
                </c:pt>
                <c:pt idx="252">
                  <c:v>2.0787037037037038E-2</c:v>
                </c:pt>
                <c:pt idx="253">
                  <c:v>2.0798611111111111E-2</c:v>
                </c:pt>
                <c:pt idx="254">
                  <c:v>2.0810185185185185E-2</c:v>
                </c:pt>
                <c:pt idx="255">
                  <c:v>2.0821759259259259E-2</c:v>
                </c:pt>
                <c:pt idx="256">
                  <c:v>2.0833333333333332E-2</c:v>
                </c:pt>
                <c:pt idx="257">
                  <c:v>2.0844907407407406E-2</c:v>
                </c:pt>
                <c:pt idx="258">
                  <c:v>2.0856481481481483E-2</c:v>
                </c:pt>
                <c:pt idx="259">
                  <c:v>2.0868055555555556E-2</c:v>
                </c:pt>
                <c:pt idx="260">
                  <c:v>2.087962962962963E-2</c:v>
                </c:pt>
                <c:pt idx="261">
                  <c:v>2.0891203703703703E-2</c:v>
                </c:pt>
                <c:pt idx="262">
                  <c:v>2.0902777777777777E-2</c:v>
                </c:pt>
                <c:pt idx="263">
                  <c:v>2.0914351851851851E-2</c:v>
                </c:pt>
                <c:pt idx="264">
                  <c:v>2.0925925925925924E-2</c:v>
                </c:pt>
                <c:pt idx="265">
                  <c:v>2.0937499999999998E-2</c:v>
                </c:pt>
                <c:pt idx="266">
                  <c:v>2.0949074074074075E-2</c:v>
                </c:pt>
                <c:pt idx="267">
                  <c:v>2.0960648148148148E-2</c:v>
                </c:pt>
                <c:pt idx="268">
                  <c:v>2.0972222222222222E-2</c:v>
                </c:pt>
                <c:pt idx="269">
                  <c:v>2.0983796296296296E-2</c:v>
                </c:pt>
                <c:pt idx="270">
                  <c:v>2.0995370370370373E-2</c:v>
                </c:pt>
                <c:pt idx="271">
                  <c:v>2.1006944444444446E-2</c:v>
                </c:pt>
                <c:pt idx="272">
                  <c:v>2.1018518518518516E-2</c:v>
                </c:pt>
                <c:pt idx="273">
                  <c:v>2.1030092592592593E-2</c:v>
                </c:pt>
                <c:pt idx="274">
                  <c:v>2.1041666666666667E-2</c:v>
                </c:pt>
                <c:pt idx="275">
                  <c:v>2.105324074074074E-2</c:v>
                </c:pt>
                <c:pt idx="276">
                  <c:v>2.1064814814814814E-2</c:v>
                </c:pt>
                <c:pt idx="277">
                  <c:v>2.1076388888888891E-2</c:v>
                </c:pt>
                <c:pt idx="278">
                  <c:v>2.1087962962962965E-2</c:v>
                </c:pt>
                <c:pt idx="279">
                  <c:v>2.1099537037037038E-2</c:v>
                </c:pt>
                <c:pt idx="280">
                  <c:v>2.1111111111111112E-2</c:v>
                </c:pt>
                <c:pt idx="281">
                  <c:v>2.1122685185185185E-2</c:v>
                </c:pt>
                <c:pt idx="282">
                  <c:v>2.1134259259259259E-2</c:v>
                </c:pt>
                <c:pt idx="283">
                  <c:v>2.1145833333333332E-2</c:v>
                </c:pt>
                <c:pt idx="284">
                  <c:v>2.1157407407407406E-2</c:v>
                </c:pt>
                <c:pt idx="285">
                  <c:v>2.1168981481481483E-2</c:v>
                </c:pt>
                <c:pt idx="286">
                  <c:v>2.1180555555555557E-2</c:v>
                </c:pt>
                <c:pt idx="287">
                  <c:v>2.119212962962963E-2</c:v>
                </c:pt>
                <c:pt idx="288">
                  <c:v>2.1203703703703704E-2</c:v>
                </c:pt>
                <c:pt idx="289">
                  <c:v>2.1215277777777777E-2</c:v>
                </c:pt>
                <c:pt idx="290">
                  <c:v>2.1226851851851851E-2</c:v>
                </c:pt>
                <c:pt idx="291">
                  <c:v>2.1238425925925924E-2</c:v>
                </c:pt>
                <c:pt idx="292">
                  <c:v>2.1250000000000002E-2</c:v>
                </c:pt>
                <c:pt idx="293">
                  <c:v>2.1261574074074075E-2</c:v>
                </c:pt>
                <c:pt idx="294">
                  <c:v>2.1273148148148149E-2</c:v>
                </c:pt>
                <c:pt idx="295">
                  <c:v>2.1284722222222222E-2</c:v>
                </c:pt>
                <c:pt idx="296">
                  <c:v>2.1296296296296296E-2</c:v>
                </c:pt>
                <c:pt idx="297">
                  <c:v>2.1307870370370369E-2</c:v>
                </c:pt>
                <c:pt idx="298">
                  <c:v>2.1319444444444443E-2</c:v>
                </c:pt>
                <c:pt idx="299">
                  <c:v>2.1331018518518517E-2</c:v>
                </c:pt>
                <c:pt idx="300">
                  <c:v>2.1342592592592594E-2</c:v>
                </c:pt>
              </c:numCache>
            </c:numRef>
          </c:cat>
          <c:val>
            <c:numRef>
              <c:f>'3 Phase Post-Treatment'!$E$2:$E$302</c:f>
              <c:numCache>
                <c:formatCode>0.0000</c:formatCode>
                <c:ptCount val="3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-6.1985950000000001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C7-4836-AA1E-A65C6A5B3106}"/>
            </c:ext>
          </c:extLst>
        </c:ser>
        <c:ser>
          <c:idx val="2"/>
          <c:order val="2"/>
          <c:tx>
            <c:strRef>
              <c:f>'3 Phase Post-Treatment'!$F$1</c:f>
              <c:strCache>
                <c:ptCount val="1"/>
                <c:pt idx="0">
                  <c:v>12 Back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'3 Phase Post-Treatment'!$C$2:$C$302</c:f>
              <c:numCache>
                <c:formatCode>h:mm:ss;@</c:formatCode>
                <c:ptCount val="301"/>
                <c:pt idx="0">
                  <c:v>1.787037037037037E-2</c:v>
                </c:pt>
                <c:pt idx="1">
                  <c:v>1.7881944444444443E-2</c:v>
                </c:pt>
                <c:pt idx="2">
                  <c:v>1.7893518518518517E-2</c:v>
                </c:pt>
                <c:pt idx="3">
                  <c:v>1.7905092592592594E-2</c:v>
                </c:pt>
                <c:pt idx="4">
                  <c:v>1.7916666666666668E-2</c:v>
                </c:pt>
                <c:pt idx="5">
                  <c:v>1.7928240740740741E-2</c:v>
                </c:pt>
                <c:pt idx="6">
                  <c:v>1.7939814814814815E-2</c:v>
                </c:pt>
                <c:pt idx="7">
                  <c:v>1.7951388888888888E-2</c:v>
                </c:pt>
                <c:pt idx="8">
                  <c:v>1.7962962962962962E-2</c:v>
                </c:pt>
                <c:pt idx="9">
                  <c:v>1.7974537037037035E-2</c:v>
                </c:pt>
                <c:pt idx="10">
                  <c:v>1.7986111111111109E-2</c:v>
                </c:pt>
                <c:pt idx="11">
                  <c:v>1.7997685185185186E-2</c:v>
                </c:pt>
                <c:pt idx="12">
                  <c:v>1.800925925925926E-2</c:v>
                </c:pt>
                <c:pt idx="13">
                  <c:v>1.8020833333333333E-2</c:v>
                </c:pt>
                <c:pt idx="14">
                  <c:v>1.8032407407407407E-2</c:v>
                </c:pt>
                <c:pt idx="15">
                  <c:v>1.8043981481481484E-2</c:v>
                </c:pt>
                <c:pt idx="16">
                  <c:v>1.8055555555555554E-2</c:v>
                </c:pt>
                <c:pt idx="17">
                  <c:v>1.8067129629629627E-2</c:v>
                </c:pt>
                <c:pt idx="18">
                  <c:v>1.8078703703703704E-2</c:v>
                </c:pt>
                <c:pt idx="19">
                  <c:v>1.8090277777777778E-2</c:v>
                </c:pt>
                <c:pt idx="20">
                  <c:v>1.8101851851851852E-2</c:v>
                </c:pt>
                <c:pt idx="21">
                  <c:v>1.8113425925925925E-2</c:v>
                </c:pt>
                <c:pt idx="22">
                  <c:v>1.8125000000000002E-2</c:v>
                </c:pt>
                <c:pt idx="23">
                  <c:v>1.8136574074074076E-2</c:v>
                </c:pt>
                <c:pt idx="24">
                  <c:v>1.8148148148148149E-2</c:v>
                </c:pt>
                <c:pt idx="25">
                  <c:v>1.8159722222222223E-2</c:v>
                </c:pt>
                <c:pt idx="26">
                  <c:v>1.8171296296296297E-2</c:v>
                </c:pt>
                <c:pt idx="27">
                  <c:v>1.818287037037037E-2</c:v>
                </c:pt>
                <c:pt idx="28">
                  <c:v>1.8194444444444444E-2</c:v>
                </c:pt>
                <c:pt idx="29">
                  <c:v>1.8206018518518517E-2</c:v>
                </c:pt>
                <c:pt idx="30">
                  <c:v>1.8217592592592594E-2</c:v>
                </c:pt>
                <c:pt idx="31">
                  <c:v>1.8229166666666668E-2</c:v>
                </c:pt>
                <c:pt idx="32">
                  <c:v>1.8240740740740741E-2</c:v>
                </c:pt>
                <c:pt idx="33">
                  <c:v>1.8252314814814815E-2</c:v>
                </c:pt>
                <c:pt idx="34">
                  <c:v>1.8263888888888889E-2</c:v>
                </c:pt>
                <c:pt idx="35">
                  <c:v>1.8275462962962962E-2</c:v>
                </c:pt>
                <c:pt idx="36">
                  <c:v>1.8287037037037036E-2</c:v>
                </c:pt>
                <c:pt idx="37">
                  <c:v>1.8298611111111113E-2</c:v>
                </c:pt>
                <c:pt idx="38">
                  <c:v>1.8310185185185186E-2</c:v>
                </c:pt>
                <c:pt idx="39">
                  <c:v>1.832175925925926E-2</c:v>
                </c:pt>
                <c:pt idx="40">
                  <c:v>1.8333333333333333E-2</c:v>
                </c:pt>
                <c:pt idx="41">
                  <c:v>1.8344907407407407E-2</c:v>
                </c:pt>
                <c:pt idx="42">
                  <c:v>1.8356481481481481E-2</c:v>
                </c:pt>
                <c:pt idx="43">
                  <c:v>1.8368055555555554E-2</c:v>
                </c:pt>
                <c:pt idx="44">
                  <c:v>1.8379629629629628E-2</c:v>
                </c:pt>
                <c:pt idx="45">
                  <c:v>1.8391203703703705E-2</c:v>
                </c:pt>
                <c:pt idx="46">
                  <c:v>1.8402777777777778E-2</c:v>
                </c:pt>
                <c:pt idx="47">
                  <c:v>1.8414351851851852E-2</c:v>
                </c:pt>
                <c:pt idx="48">
                  <c:v>1.8425925925925925E-2</c:v>
                </c:pt>
                <c:pt idx="49">
                  <c:v>1.8437499999999999E-2</c:v>
                </c:pt>
                <c:pt idx="50">
                  <c:v>1.8449074074074073E-2</c:v>
                </c:pt>
                <c:pt idx="51">
                  <c:v>1.8460648148148146E-2</c:v>
                </c:pt>
                <c:pt idx="52">
                  <c:v>1.8472222222222223E-2</c:v>
                </c:pt>
                <c:pt idx="53">
                  <c:v>1.8483796296296297E-2</c:v>
                </c:pt>
                <c:pt idx="54">
                  <c:v>1.849537037037037E-2</c:v>
                </c:pt>
                <c:pt idx="55">
                  <c:v>1.8506944444444444E-2</c:v>
                </c:pt>
                <c:pt idx="56">
                  <c:v>1.8518518518518521E-2</c:v>
                </c:pt>
                <c:pt idx="57">
                  <c:v>1.8530092592592591E-2</c:v>
                </c:pt>
                <c:pt idx="58">
                  <c:v>1.8541666666666665E-2</c:v>
                </c:pt>
                <c:pt idx="59">
                  <c:v>1.8553240740740738E-2</c:v>
                </c:pt>
                <c:pt idx="60">
                  <c:v>1.8564814814814815E-2</c:v>
                </c:pt>
                <c:pt idx="61">
                  <c:v>1.8576388888888889E-2</c:v>
                </c:pt>
                <c:pt idx="62">
                  <c:v>1.8587962962962962E-2</c:v>
                </c:pt>
                <c:pt idx="63">
                  <c:v>1.8599537037037039E-2</c:v>
                </c:pt>
                <c:pt idx="64">
                  <c:v>1.8611111111111113E-2</c:v>
                </c:pt>
                <c:pt idx="65">
                  <c:v>1.8622685185185187E-2</c:v>
                </c:pt>
                <c:pt idx="66">
                  <c:v>1.863425925925926E-2</c:v>
                </c:pt>
                <c:pt idx="67">
                  <c:v>1.8645833333333334E-2</c:v>
                </c:pt>
                <c:pt idx="68">
                  <c:v>1.8657407407407407E-2</c:v>
                </c:pt>
                <c:pt idx="69">
                  <c:v>1.8668981481481481E-2</c:v>
                </c:pt>
                <c:pt idx="70">
                  <c:v>1.8680555555555554E-2</c:v>
                </c:pt>
                <c:pt idx="71">
                  <c:v>1.8692129629629631E-2</c:v>
                </c:pt>
                <c:pt idx="72">
                  <c:v>1.8703703703703705E-2</c:v>
                </c:pt>
                <c:pt idx="73">
                  <c:v>1.8715277777777779E-2</c:v>
                </c:pt>
                <c:pt idx="74">
                  <c:v>1.8726851851851852E-2</c:v>
                </c:pt>
                <c:pt idx="75">
                  <c:v>1.8738425925925926E-2</c:v>
                </c:pt>
                <c:pt idx="76">
                  <c:v>1.8749999999999999E-2</c:v>
                </c:pt>
                <c:pt idx="77">
                  <c:v>1.8761574074074073E-2</c:v>
                </c:pt>
                <c:pt idx="78">
                  <c:v>1.877314814814815E-2</c:v>
                </c:pt>
                <c:pt idx="79">
                  <c:v>1.8784722222222223E-2</c:v>
                </c:pt>
                <c:pt idx="80">
                  <c:v>1.8796296296296297E-2</c:v>
                </c:pt>
                <c:pt idx="81">
                  <c:v>1.8807870370370371E-2</c:v>
                </c:pt>
                <c:pt idx="82">
                  <c:v>1.8819444444444444E-2</c:v>
                </c:pt>
                <c:pt idx="83">
                  <c:v>1.8831018518518518E-2</c:v>
                </c:pt>
                <c:pt idx="84">
                  <c:v>1.8842592592592591E-2</c:v>
                </c:pt>
                <c:pt idx="85">
                  <c:v>1.8854166666666665E-2</c:v>
                </c:pt>
                <c:pt idx="86">
                  <c:v>1.8865740740740742E-2</c:v>
                </c:pt>
                <c:pt idx="87">
                  <c:v>1.8877314814814816E-2</c:v>
                </c:pt>
                <c:pt idx="88">
                  <c:v>1.8888888888888889E-2</c:v>
                </c:pt>
                <c:pt idx="89">
                  <c:v>1.8900462962962963E-2</c:v>
                </c:pt>
                <c:pt idx="90">
                  <c:v>1.8912037037037036E-2</c:v>
                </c:pt>
                <c:pt idx="91">
                  <c:v>1.892361111111111E-2</c:v>
                </c:pt>
                <c:pt idx="92">
                  <c:v>1.8935185185185183E-2</c:v>
                </c:pt>
                <c:pt idx="93">
                  <c:v>1.894675925925926E-2</c:v>
                </c:pt>
                <c:pt idx="94">
                  <c:v>1.8958333333333334E-2</c:v>
                </c:pt>
                <c:pt idx="95">
                  <c:v>1.8969907407407408E-2</c:v>
                </c:pt>
                <c:pt idx="96">
                  <c:v>1.8981481481481481E-2</c:v>
                </c:pt>
                <c:pt idx="97">
                  <c:v>1.8993055555555558E-2</c:v>
                </c:pt>
                <c:pt idx="98">
                  <c:v>1.9004629629629628E-2</c:v>
                </c:pt>
                <c:pt idx="99">
                  <c:v>1.9016203703703702E-2</c:v>
                </c:pt>
                <c:pt idx="100">
                  <c:v>1.9027777777777775E-2</c:v>
                </c:pt>
                <c:pt idx="101">
                  <c:v>1.9039351851851852E-2</c:v>
                </c:pt>
                <c:pt idx="102">
                  <c:v>1.9050925925925926E-2</c:v>
                </c:pt>
                <c:pt idx="103">
                  <c:v>1.90625E-2</c:v>
                </c:pt>
                <c:pt idx="104">
                  <c:v>1.9074074074074073E-2</c:v>
                </c:pt>
                <c:pt idx="105">
                  <c:v>1.908564814814815E-2</c:v>
                </c:pt>
                <c:pt idx="106">
                  <c:v>1.9097222222222224E-2</c:v>
                </c:pt>
                <c:pt idx="107">
                  <c:v>1.9108796296296297E-2</c:v>
                </c:pt>
                <c:pt idx="108">
                  <c:v>1.9120370370370371E-2</c:v>
                </c:pt>
                <c:pt idx="109">
                  <c:v>1.9131944444444444E-2</c:v>
                </c:pt>
                <c:pt idx="110">
                  <c:v>1.9143518518518518E-2</c:v>
                </c:pt>
                <c:pt idx="111">
                  <c:v>1.9155092592592592E-2</c:v>
                </c:pt>
                <c:pt idx="112">
                  <c:v>1.9166666666666669E-2</c:v>
                </c:pt>
                <c:pt idx="113">
                  <c:v>1.9178240740740742E-2</c:v>
                </c:pt>
                <c:pt idx="114">
                  <c:v>1.9189814814814816E-2</c:v>
                </c:pt>
                <c:pt idx="115">
                  <c:v>1.9201388888888889E-2</c:v>
                </c:pt>
                <c:pt idx="116">
                  <c:v>1.9212962962962963E-2</c:v>
                </c:pt>
                <c:pt idx="117">
                  <c:v>1.9224537037037037E-2</c:v>
                </c:pt>
                <c:pt idx="118">
                  <c:v>1.923611111111111E-2</c:v>
                </c:pt>
                <c:pt idx="119">
                  <c:v>1.9247685185185184E-2</c:v>
                </c:pt>
                <c:pt idx="120">
                  <c:v>1.9259259259259261E-2</c:v>
                </c:pt>
                <c:pt idx="121">
                  <c:v>1.9270833333333334E-2</c:v>
                </c:pt>
                <c:pt idx="122">
                  <c:v>1.9282407407407408E-2</c:v>
                </c:pt>
                <c:pt idx="123">
                  <c:v>1.9293981481481481E-2</c:v>
                </c:pt>
                <c:pt idx="124">
                  <c:v>1.9305555555555555E-2</c:v>
                </c:pt>
                <c:pt idx="125">
                  <c:v>1.9317129629629629E-2</c:v>
                </c:pt>
                <c:pt idx="126">
                  <c:v>1.9328703703703702E-2</c:v>
                </c:pt>
                <c:pt idx="127">
                  <c:v>1.9340277777777779E-2</c:v>
                </c:pt>
                <c:pt idx="128">
                  <c:v>1.9351851851851853E-2</c:v>
                </c:pt>
                <c:pt idx="129">
                  <c:v>1.9363425925925926E-2</c:v>
                </c:pt>
                <c:pt idx="130">
                  <c:v>1.9375E-2</c:v>
                </c:pt>
                <c:pt idx="131">
                  <c:v>1.9386574074074073E-2</c:v>
                </c:pt>
                <c:pt idx="132">
                  <c:v>1.9398148148148147E-2</c:v>
                </c:pt>
                <c:pt idx="133">
                  <c:v>1.9409722222222221E-2</c:v>
                </c:pt>
                <c:pt idx="134">
                  <c:v>1.9421296296296294E-2</c:v>
                </c:pt>
                <c:pt idx="135">
                  <c:v>1.9432870370370371E-2</c:v>
                </c:pt>
                <c:pt idx="136">
                  <c:v>1.9444444444444445E-2</c:v>
                </c:pt>
                <c:pt idx="137">
                  <c:v>1.9456018518518518E-2</c:v>
                </c:pt>
                <c:pt idx="138">
                  <c:v>1.9467592592592595E-2</c:v>
                </c:pt>
                <c:pt idx="139">
                  <c:v>1.9479166666666665E-2</c:v>
                </c:pt>
                <c:pt idx="140">
                  <c:v>1.9490740740740739E-2</c:v>
                </c:pt>
                <c:pt idx="141">
                  <c:v>1.9502314814814813E-2</c:v>
                </c:pt>
                <c:pt idx="142">
                  <c:v>1.951388888888889E-2</c:v>
                </c:pt>
                <c:pt idx="143">
                  <c:v>1.9525462962962963E-2</c:v>
                </c:pt>
                <c:pt idx="144">
                  <c:v>1.9537037037037037E-2</c:v>
                </c:pt>
                <c:pt idx="145">
                  <c:v>1.954861111111111E-2</c:v>
                </c:pt>
                <c:pt idx="146">
                  <c:v>1.9560185185185187E-2</c:v>
                </c:pt>
                <c:pt idx="147">
                  <c:v>1.9571759259259261E-2</c:v>
                </c:pt>
                <c:pt idx="148">
                  <c:v>1.9583333333333335E-2</c:v>
                </c:pt>
                <c:pt idx="149">
                  <c:v>1.9594907407407405E-2</c:v>
                </c:pt>
                <c:pt idx="150">
                  <c:v>1.9606481481481482E-2</c:v>
                </c:pt>
                <c:pt idx="151">
                  <c:v>1.9618055555555555E-2</c:v>
                </c:pt>
                <c:pt idx="152">
                  <c:v>1.9629629629629629E-2</c:v>
                </c:pt>
                <c:pt idx="153">
                  <c:v>1.9641203703703706E-2</c:v>
                </c:pt>
                <c:pt idx="154">
                  <c:v>1.9652777777777779E-2</c:v>
                </c:pt>
                <c:pt idx="155">
                  <c:v>1.9664351851851853E-2</c:v>
                </c:pt>
                <c:pt idx="156">
                  <c:v>1.9675925925925927E-2</c:v>
                </c:pt>
                <c:pt idx="157">
                  <c:v>1.96875E-2</c:v>
                </c:pt>
                <c:pt idx="158">
                  <c:v>1.9699074074074074E-2</c:v>
                </c:pt>
                <c:pt idx="159">
                  <c:v>1.9710648148148147E-2</c:v>
                </c:pt>
                <c:pt idx="160">
                  <c:v>1.9722222222222221E-2</c:v>
                </c:pt>
                <c:pt idx="161">
                  <c:v>1.9733796296296298E-2</c:v>
                </c:pt>
                <c:pt idx="162">
                  <c:v>1.9745370370370371E-2</c:v>
                </c:pt>
                <c:pt idx="163">
                  <c:v>1.9756944444444445E-2</c:v>
                </c:pt>
                <c:pt idx="164">
                  <c:v>1.9768518518518519E-2</c:v>
                </c:pt>
                <c:pt idx="165">
                  <c:v>1.9780092592592592E-2</c:v>
                </c:pt>
                <c:pt idx="166">
                  <c:v>1.9791666666666666E-2</c:v>
                </c:pt>
                <c:pt idx="167">
                  <c:v>1.9803240740740739E-2</c:v>
                </c:pt>
                <c:pt idx="168">
                  <c:v>1.9814814814814816E-2</c:v>
                </c:pt>
                <c:pt idx="169">
                  <c:v>1.982638888888889E-2</c:v>
                </c:pt>
                <c:pt idx="170">
                  <c:v>1.9837962962962963E-2</c:v>
                </c:pt>
                <c:pt idx="171">
                  <c:v>1.9849537037037037E-2</c:v>
                </c:pt>
                <c:pt idx="172">
                  <c:v>1.9861111111111111E-2</c:v>
                </c:pt>
                <c:pt idx="173">
                  <c:v>1.9872685185185184E-2</c:v>
                </c:pt>
                <c:pt idx="174">
                  <c:v>1.9884259259259258E-2</c:v>
                </c:pt>
                <c:pt idx="175">
                  <c:v>1.9895833333333331E-2</c:v>
                </c:pt>
                <c:pt idx="176">
                  <c:v>1.9907407407407408E-2</c:v>
                </c:pt>
                <c:pt idx="177">
                  <c:v>1.9918981481481482E-2</c:v>
                </c:pt>
                <c:pt idx="178">
                  <c:v>1.9930555555555556E-2</c:v>
                </c:pt>
                <c:pt idx="179">
                  <c:v>1.9942129629629629E-2</c:v>
                </c:pt>
                <c:pt idx="180">
                  <c:v>1.9953703703703703E-2</c:v>
                </c:pt>
                <c:pt idx="181">
                  <c:v>1.9965277777777776E-2</c:v>
                </c:pt>
                <c:pt idx="182">
                  <c:v>1.997685185185185E-2</c:v>
                </c:pt>
                <c:pt idx="183">
                  <c:v>1.9988425925925927E-2</c:v>
                </c:pt>
                <c:pt idx="184">
                  <c:v>0.02</c:v>
                </c:pt>
                <c:pt idx="185">
                  <c:v>2.0011574074074074E-2</c:v>
                </c:pt>
                <c:pt idx="186">
                  <c:v>2.0023148148148148E-2</c:v>
                </c:pt>
                <c:pt idx="187">
                  <c:v>2.0034722222222225E-2</c:v>
                </c:pt>
                <c:pt idx="188">
                  <c:v>2.0046296296296298E-2</c:v>
                </c:pt>
                <c:pt idx="189">
                  <c:v>2.0057870370370372E-2</c:v>
                </c:pt>
                <c:pt idx="190">
                  <c:v>2.0069444444444442E-2</c:v>
                </c:pt>
                <c:pt idx="191">
                  <c:v>2.0081018518518519E-2</c:v>
                </c:pt>
                <c:pt idx="192">
                  <c:v>2.0092592592592592E-2</c:v>
                </c:pt>
                <c:pt idx="193">
                  <c:v>2.0104166666666666E-2</c:v>
                </c:pt>
                <c:pt idx="194">
                  <c:v>2.011574074074074E-2</c:v>
                </c:pt>
                <c:pt idx="195">
                  <c:v>2.0127314814814817E-2</c:v>
                </c:pt>
                <c:pt idx="196">
                  <c:v>2.013888888888889E-2</c:v>
                </c:pt>
                <c:pt idx="197">
                  <c:v>2.0150462962962964E-2</c:v>
                </c:pt>
                <c:pt idx="198">
                  <c:v>2.0162037037037037E-2</c:v>
                </c:pt>
                <c:pt idx="199">
                  <c:v>2.0173611111111111E-2</c:v>
                </c:pt>
                <c:pt idx="200">
                  <c:v>2.0185185185185184E-2</c:v>
                </c:pt>
                <c:pt idx="201">
                  <c:v>2.0196759259259258E-2</c:v>
                </c:pt>
                <c:pt idx="202">
                  <c:v>2.0208333333333335E-2</c:v>
                </c:pt>
                <c:pt idx="203">
                  <c:v>2.0219907407407409E-2</c:v>
                </c:pt>
                <c:pt idx="204">
                  <c:v>2.0231481481481482E-2</c:v>
                </c:pt>
                <c:pt idx="205">
                  <c:v>2.0243055555555556E-2</c:v>
                </c:pt>
                <c:pt idx="206">
                  <c:v>2.0254629629629629E-2</c:v>
                </c:pt>
                <c:pt idx="207">
                  <c:v>2.0266203703703703E-2</c:v>
                </c:pt>
                <c:pt idx="208">
                  <c:v>2.0277777777777777E-2</c:v>
                </c:pt>
                <c:pt idx="209">
                  <c:v>2.028935185185185E-2</c:v>
                </c:pt>
                <c:pt idx="210">
                  <c:v>2.0300925925925927E-2</c:v>
                </c:pt>
                <c:pt idx="211">
                  <c:v>2.0312500000000001E-2</c:v>
                </c:pt>
                <c:pt idx="212">
                  <c:v>2.0324074074074074E-2</c:v>
                </c:pt>
                <c:pt idx="213">
                  <c:v>2.0335648148148148E-2</c:v>
                </c:pt>
                <c:pt idx="214">
                  <c:v>2.0347222222222221E-2</c:v>
                </c:pt>
                <c:pt idx="215">
                  <c:v>2.0358796296296295E-2</c:v>
                </c:pt>
                <c:pt idx="216">
                  <c:v>2.0370370370370369E-2</c:v>
                </c:pt>
                <c:pt idx="217">
                  <c:v>2.0381944444444446E-2</c:v>
                </c:pt>
                <c:pt idx="218">
                  <c:v>2.0393518518518519E-2</c:v>
                </c:pt>
                <c:pt idx="219">
                  <c:v>2.0405092592592593E-2</c:v>
                </c:pt>
                <c:pt idx="220">
                  <c:v>2.0416666666666666E-2</c:v>
                </c:pt>
                <c:pt idx="221">
                  <c:v>2.042824074074074E-2</c:v>
                </c:pt>
                <c:pt idx="222">
                  <c:v>2.0439814814814813E-2</c:v>
                </c:pt>
                <c:pt idx="223">
                  <c:v>2.0451388888888887E-2</c:v>
                </c:pt>
                <c:pt idx="224">
                  <c:v>2.0462962962962961E-2</c:v>
                </c:pt>
                <c:pt idx="225">
                  <c:v>2.0474537037037038E-2</c:v>
                </c:pt>
                <c:pt idx="226">
                  <c:v>2.0486111111111111E-2</c:v>
                </c:pt>
                <c:pt idx="227">
                  <c:v>2.0497685185185185E-2</c:v>
                </c:pt>
                <c:pt idx="228">
                  <c:v>2.0509259259259262E-2</c:v>
                </c:pt>
                <c:pt idx="229">
                  <c:v>2.0520833333333335E-2</c:v>
                </c:pt>
                <c:pt idx="230">
                  <c:v>2.0532407407407409E-2</c:v>
                </c:pt>
                <c:pt idx="231">
                  <c:v>2.0543981481481479E-2</c:v>
                </c:pt>
                <c:pt idx="232">
                  <c:v>2.0555555555555556E-2</c:v>
                </c:pt>
                <c:pt idx="233">
                  <c:v>2.056712962962963E-2</c:v>
                </c:pt>
                <c:pt idx="234">
                  <c:v>2.0578703703703703E-2</c:v>
                </c:pt>
                <c:pt idx="235">
                  <c:v>2.0590277777777777E-2</c:v>
                </c:pt>
                <c:pt idx="236">
                  <c:v>2.0601851851851854E-2</c:v>
                </c:pt>
                <c:pt idx="237">
                  <c:v>2.0613425925925927E-2</c:v>
                </c:pt>
                <c:pt idx="238">
                  <c:v>2.0625000000000001E-2</c:v>
                </c:pt>
                <c:pt idx="239">
                  <c:v>2.0636574074074075E-2</c:v>
                </c:pt>
                <c:pt idx="240">
                  <c:v>2.0648148148148148E-2</c:v>
                </c:pt>
                <c:pt idx="241">
                  <c:v>2.0659722222222222E-2</c:v>
                </c:pt>
                <c:pt idx="242">
                  <c:v>2.0671296296296295E-2</c:v>
                </c:pt>
                <c:pt idx="243">
                  <c:v>2.0682870370370372E-2</c:v>
                </c:pt>
                <c:pt idx="244">
                  <c:v>2.0694444444444446E-2</c:v>
                </c:pt>
                <c:pt idx="245">
                  <c:v>2.0706018518518519E-2</c:v>
                </c:pt>
                <c:pt idx="246">
                  <c:v>2.0717592592592593E-2</c:v>
                </c:pt>
                <c:pt idx="247">
                  <c:v>2.0729166666666667E-2</c:v>
                </c:pt>
                <c:pt idx="248">
                  <c:v>2.074074074074074E-2</c:v>
                </c:pt>
                <c:pt idx="249">
                  <c:v>2.0752314814814814E-2</c:v>
                </c:pt>
                <c:pt idx="250">
                  <c:v>2.0763888888888887E-2</c:v>
                </c:pt>
                <c:pt idx="251">
                  <c:v>2.0775462962962964E-2</c:v>
                </c:pt>
                <c:pt idx="252">
                  <c:v>2.0787037037037038E-2</c:v>
                </c:pt>
                <c:pt idx="253">
                  <c:v>2.0798611111111111E-2</c:v>
                </c:pt>
                <c:pt idx="254">
                  <c:v>2.0810185185185185E-2</c:v>
                </c:pt>
                <c:pt idx="255">
                  <c:v>2.0821759259259259E-2</c:v>
                </c:pt>
                <c:pt idx="256">
                  <c:v>2.0833333333333332E-2</c:v>
                </c:pt>
                <c:pt idx="257">
                  <c:v>2.0844907407407406E-2</c:v>
                </c:pt>
                <c:pt idx="258">
                  <c:v>2.0856481481481483E-2</c:v>
                </c:pt>
                <c:pt idx="259">
                  <c:v>2.0868055555555556E-2</c:v>
                </c:pt>
                <c:pt idx="260">
                  <c:v>2.087962962962963E-2</c:v>
                </c:pt>
                <c:pt idx="261">
                  <c:v>2.0891203703703703E-2</c:v>
                </c:pt>
                <c:pt idx="262">
                  <c:v>2.0902777777777777E-2</c:v>
                </c:pt>
                <c:pt idx="263">
                  <c:v>2.0914351851851851E-2</c:v>
                </c:pt>
                <c:pt idx="264">
                  <c:v>2.0925925925925924E-2</c:v>
                </c:pt>
                <c:pt idx="265">
                  <c:v>2.0937499999999998E-2</c:v>
                </c:pt>
                <c:pt idx="266">
                  <c:v>2.0949074074074075E-2</c:v>
                </c:pt>
                <c:pt idx="267">
                  <c:v>2.0960648148148148E-2</c:v>
                </c:pt>
                <c:pt idx="268">
                  <c:v>2.0972222222222222E-2</c:v>
                </c:pt>
                <c:pt idx="269">
                  <c:v>2.0983796296296296E-2</c:v>
                </c:pt>
                <c:pt idx="270">
                  <c:v>2.0995370370370373E-2</c:v>
                </c:pt>
                <c:pt idx="271">
                  <c:v>2.1006944444444446E-2</c:v>
                </c:pt>
                <c:pt idx="272">
                  <c:v>2.1018518518518516E-2</c:v>
                </c:pt>
                <c:pt idx="273">
                  <c:v>2.1030092592592593E-2</c:v>
                </c:pt>
                <c:pt idx="274">
                  <c:v>2.1041666666666667E-2</c:v>
                </c:pt>
                <c:pt idx="275">
                  <c:v>2.105324074074074E-2</c:v>
                </c:pt>
                <c:pt idx="276">
                  <c:v>2.1064814814814814E-2</c:v>
                </c:pt>
                <c:pt idx="277">
                  <c:v>2.1076388888888891E-2</c:v>
                </c:pt>
                <c:pt idx="278">
                  <c:v>2.1087962962962965E-2</c:v>
                </c:pt>
                <c:pt idx="279">
                  <c:v>2.1099537037037038E-2</c:v>
                </c:pt>
                <c:pt idx="280">
                  <c:v>2.1111111111111112E-2</c:v>
                </c:pt>
                <c:pt idx="281">
                  <c:v>2.1122685185185185E-2</c:v>
                </c:pt>
                <c:pt idx="282">
                  <c:v>2.1134259259259259E-2</c:v>
                </c:pt>
                <c:pt idx="283">
                  <c:v>2.1145833333333332E-2</c:v>
                </c:pt>
                <c:pt idx="284">
                  <c:v>2.1157407407407406E-2</c:v>
                </c:pt>
                <c:pt idx="285">
                  <c:v>2.1168981481481483E-2</c:v>
                </c:pt>
                <c:pt idx="286">
                  <c:v>2.1180555555555557E-2</c:v>
                </c:pt>
                <c:pt idx="287">
                  <c:v>2.119212962962963E-2</c:v>
                </c:pt>
                <c:pt idx="288">
                  <c:v>2.1203703703703704E-2</c:v>
                </c:pt>
                <c:pt idx="289">
                  <c:v>2.1215277777777777E-2</c:v>
                </c:pt>
                <c:pt idx="290">
                  <c:v>2.1226851851851851E-2</c:v>
                </c:pt>
                <c:pt idx="291">
                  <c:v>2.1238425925925924E-2</c:v>
                </c:pt>
                <c:pt idx="292">
                  <c:v>2.1250000000000002E-2</c:v>
                </c:pt>
                <c:pt idx="293">
                  <c:v>2.1261574074074075E-2</c:v>
                </c:pt>
                <c:pt idx="294">
                  <c:v>2.1273148148148149E-2</c:v>
                </c:pt>
                <c:pt idx="295">
                  <c:v>2.1284722222222222E-2</c:v>
                </c:pt>
                <c:pt idx="296">
                  <c:v>2.1296296296296296E-2</c:v>
                </c:pt>
                <c:pt idx="297">
                  <c:v>2.1307870370370369E-2</c:v>
                </c:pt>
                <c:pt idx="298">
                  <c:v>2.1319444444444443E-2</c:v>
                </c:pt>
                <c:pt idx="299">
                  <c:v>2.1331018518518517E-2</c:v>
                </c:pt>
                <c:pt idx="300">
                  <c:v>2.1342592592592594E-2</c:v>
                </c:pt>
              </c:numCache>
            </c:numRef>
          </c:cat>
          <c:val>
            <c:numRef>
              <c:f>'3 Phase Post-Treatment'!$F$2:$F$302</c:f>
              <c:numCache>
                <c:formatCode>0.0000</c:formatCode>
                <c:ptCount val="3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2.796824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C7-4836-AA1E-A65C6A5B3106}"/>
            </c:ext>
          </c:extLst>
        </c:ser>
        <c:ser>
          <c:idx val="3"/>
          <c:order val="3"/>
          <c:tx>
            <c:strRef>
              <c:f>'3 Phase Post-Treatment'!$G$1</c:f>
              <c:strCache>
                <c:ptCount val="1"/>
                <c:pt idx="0">
                  <c:v>Min Peaks Chart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72"/>
              <c:layout>
                <c:manualLayout>
                  <c:x val="-1.799775028121485E-2"/>
                  <c:y val="3.43921636417058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3C7-4836-AA1E-A65C6A5B3106}"/>
                </c:ext>
              </c:extLst>
            </c:dLbl>
            <c:dLbl>
              <c:idx val="74"/>
              <c:layout>
                <c:manualLayout>
                  <c:x val="-2.5196850393700787E-2"/>
                  <c:y val="3.439216364170579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3C7-4836-AA1E-A65C6A5B3106}"/>
                </c:ext>
              </c:extLst>
            </c:dLbl>
            <c:dLbl>
              <c:idx val="79"/>
              <c:layout>
                <c:manualLayout>
                  <c:x val="-2.6996625421822271E-2"/>
                  <c:y val="7.06950030412841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3C7-4836-AA1E-A65C6A5B31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 Phase Post-Treatment'!$C$2:$C$302</c:f>
              <c:numCache>
                <c:formatCode>h:mm:ss;@</c:formatCode>
                <c:ptCount val="301"/>
                <c:pt idx="0">
                  <c:v>1.787037037037037E-2</c:v>
                </c:pt>
                <c:pt idx="1">
                  <c:v>1.7881944444444443E-2</c:v>
                </c:pt>
                <c:pt idx="2">
                  <c:v>1.7893518518518517E-2</c:v>
                </c:pt>
                <c:pt idx="3">
                  <c:v>1.7905092592592594E-2</c:v>
                </c:pt>
                <c:pt idx="4">
                  <c:v>1.7916666666666668E-2</c:v>
                </c:pt>
                <c:pt idx="5">
                  <c:v>1.7928240740740741E-2</c:v>
                </c:pt>
                <c:pt idx="6">
                  <c:v>1.7939814814814815E-2</c:v>
                </c:pt>
                <c:pt idx="7">
                  <c:v>1.7951388888888888E-2</c:v>
                </c:pt>
                <c:pt idx="8">
                  <c:v>1.7962962962962962E-2</c:v>
                </c:pt>
                <c:pt idx="9">
                  <c:v>1.7974537037037035E-2</c:v>
                </c:pt>
                <c:pt idx="10">
                  <c:v>1.7986111111111109E-2</c:v>
                </c:pt>
                <c:pt idx="11">
                  <c:v>1.7997685185185186E-2</c:v>
                </c:pt>
                <c:pt idx="12">
                  <c:v>1.800925925925926E-2</c:v>
                </c:pt>
                <c:pt idx="13">
                  <c:v>1.8020833333333333E-2</c:v>
                </c:pt>
                <c:pt idx="14">
                  <c:v>1.8032407407407407E-2</c:v>
                </c:pt>
                <c:pt idx="15">
                  <c:v>1.8043981481481484E-2</c:v>
                </c:pt>
                <c:pt idx="16">
                  <c:v>1.8055555555555554E-2</c:v>
                </c:pt>
                <c:pt idx="17">
                  <c:v>1.8067129629629627E-2</c:v>
                </c:pt>
                <c:pt idx="18">
                  <c:v>1.8078703703703704E-2</c:v>
                </c:pt>
                <c:pt idx="19">
                  <c:v>1.8090277777777778E-2</c:v>
                </c:pt>
                <c:pt idx="20">
                  <c:v>1.8101851851851852E-2</c:v>
                </c:pt>
                <c:pt idx="21">
                  <c:v>1.8113425925925925E-2</c:v>
                </c:pt>
                <c:pt idx="22">
                  <c:v>1.8125000000000002E-2</c:v>
                </c:pt>
                <c:pt idx="23">
                  <c:v>1.8136574074074076E-2</c:v>
                </c:pt>
                <c:pt idx="24">
                  <c:v>1.8148148148148149E-2</c:v>
                </c:pt>
                <c:pt idx="25">
                  <c:v>1.8159722222222223E-2</c:v>
                </c:pt>
                <c:pt idx="26">
                  <c:v>1.8171296296296297E-2</c:v>
                </c:pt>
                <c:pt idx="27">
                  <c:v>1.818287037037037E-2</c:v>
                </c:pt>
                <c:pt idx="28">
                  <c:v>1.8194444444444444E-2</c:v>
                </c:pt>
                <c:pt idx="29">
                  <c:v>1.8206018518518517E-2</c:v>
                </c:pt>
                <c:pt idx="30">
                  <c:v>1.8217592592592594E-2</c:v>
                </c:pt>
                <c:pt idx="31">
                  <c:v>1.8229166666666668E-2</c:v>
                </c:pt>
                <c:pt idx="32">
                  <c:v>1.8240740740740741E-2</c:v>
                </c:pt>
                <c:pt idx="33">
                  <c:v>1.8252314814814815E-2</c:v>
                </c:pt>
                <c:pt idx="34">
                  <c:v>1.8263888888888889E-2</c:v>
                </c:pt>
                <c:pt idx="35">
                  <c:v>1.8275462962962962E-2</c:v>
                </c:pt>
                <c:pt idx="36">
                  <c:v>1.8287037037037036E-2</c:v>
                </c:pt>
                <c:pt idx="37">
                  <c:v>1.8298611111111113E-2</c:v>
                </c:pt>
                <c:pt idx="38">
                  <c:v>1.8310185185185186E-2</c:v>
                </c:pt>
                <c:pt idx="39">
                  <c:v>1.832175925925926E-2</c:v>
                </c:pt>
                <c:pt idx="40">
                  <c:v>1.8333333333333333E-2</c:v>
                </c:pt>
                <c:pt idx="41">
                  <c:v>1.8344907407407407E-2</c:v>
                </c:pt>
                <c:pt idx="42">
                  <c:v>1.8356481481481481E-2</c:v>
                </c:pt>
                <c:pt idx="43">
                  <c:v>1.8368055555555554E-2</c:v>
                </c:pt>
                <c:pt idx="44">
                  <c:v>1.8379629629629628E-2</c:v>
                </c:pt>
                <c:pt idx="45">
                  <c:v>1.8391203703703705E-2</c:v>
                </c:pt>
                <c:pt idx="46">
                  <c:v>1.8402777777777778E-2</c:v>
                </c:pt>
                <c:pt idx="47">
                  <c:v>1.8414351851851852E-2</c:v>
                </c:pt>
                <c:pt idx="48">
                  <c:v>1.8425925925925925E-2</c:v>
                </c:pt>
                <c:pt idx="49">
                  <c:v>1.8437499999999999E-2</c:v>
                </c:pt>
                <c:pt idx="50">
                  <c:v>1.8449074074074073E-2</c:v>
                </c:pt>
                <c:pt idx="51">
                  <c:v>1.8460648148148146E-2</c:v>
                </c:pt>
                <c:pt idx="52">
                  <c:v>1.8472222222222223E-2</c:v>
                </c:pt>
                <c:pt idx="53">
                  <c:v>1.8483796296296297E-2</c:v>
                </c:pt>
                <c:pt idx="54">
                  <c:v>1.849537037037037E-2</c:v>
                </c:pt>
                <c:pt idx="55">
                  <c:v>1.8506944444444444E-2</c:v>
                </c:pt>
                <c:pt idx="56">
                  <c:v>1.8518518518518521E-2</c:v>
                </c:pt>
                <c:pt idx="57">
                  <c:v>1.8530092592592591E-2</c:v>
                </c:pt>
                <c:pt idx="58">
                  <c:v>1.8541666666666665E-2</c:v>
                </c:pt>
                <c:pt idx="59">
                  <c:v>1.8553240740740738E-2</c:v>
                </c:pt>
                <c:pt idx="60">
                  <c:v>1.8564814814814815E-2</c:v>
                </c:pt>
                <c:pt idx="61">
                  <c:v>1.8576388888888889E-2</c:v>
                </c:pt>
                <c:pt idx="62">
                  <c:v>1.8587962962962962E-2</c:v>
                </c:pt>
                <c:pt idx="63">
                  <c:v>1.8599537037037039E-2</c:v>
                </c:pt>
                <c:pt idx="64">
                  <c:v>1.8611111111111113E-2</c:v>
                </c:pt>
                <c:pt idx="65">
                  <c:v>1.8622685185185187E-2</c:v>
                </c:pt>
                <c:pt idx="66">
                  <c:v>1.863425925925926E-2</c:v>
                </c:pt>
                <c:pt idx="67">
                  <c:v>1.8645833333333334E-2</c:v>
                </c:pt>
                <c:pt idx="68">
                  <c:v>1.8657407407407407E-2</c:v>
                </c:pt>
                <c:pt idx="69">
                  <c:v>1.8668981481481481E-2</c:v>
                </c:pt>
                <c:pt idx="70">
                  <c:v>1.8680555555555554E-2</c:v>
                </c:pt>
                <c:pt idx="71">
                  <c:v>1.8692129629629631E-2</c:v>
                </c:pt>
                <c:pt idx="72">
                  <c:v>1.8703703703703705E-2</c:v>
                </c:pt>
                <c:pt idx="73">
                  <c:v>1.8715277777777779E-2</c:v>
                </c:pt>
                <c:pt idx="74">
                  <c:v>1.8726851851851852E-2</c:v>
                </c:pt>
                <c:pt idx="75">
                  <c:v>1.8738425925925926E-2</c:v>
                </c:pt>
                <c:pt idx="76">
                  <c:v>1.8749999999999999E-2</c:v>
                </c:pt>
                <c:pt idx="77">
                  <c:v>1.8761574074074073E-2</c:v>
                </c:pt>
                <c:pt idx="78">
                  <c:v>1.877314814814815E-2</c:v>
                </c:pt>
                <c:pt idx="79">
                  <c:v>1.8784722222222223E-2</c:v>
                </c:pt>
                <c:pt idx="80">
                  <c:v>1.8796296296296297E-2</c:v>
                </c:pt>
                <c:pt idx="81">
                  <c:v>1.8807870370370371E-2</c:v>
                </c:pt>
                <c:pt idx="82">
                  <c:v>1.8819444444444444E-2</c:v>
                </c:pt>
                <c:pt idx="83">
                  <c:v>1.8831018518518518E-2</c:v>
                </c:pt>
                <c:pt idx="84">
                  <c:v>1.8842592592592591E-2</c:v>
                </c:pt>
                <c:pt idx="85">
                  <c:v>1.8854166666666665E-2</c:v>
                </c:pt>
                <c:pt idx="86">
                  <c:v>1.8865740740740742E-2</c:v>
                </c:pt>
                <c:pt idx="87">
                  <c:v>1.8877314814814816E-2</c:v>
                </c:pt>
                <c:pt idx="88">
                  <c:v>1.8888888888888889E-2</c:v>
                </c:pt>
                <c:pt idx="89">
                  <c:v>1.8900462962962963E-2</c:v>
                </c:pt>
                <c:pt idx="90">
                  <c:v>1.8912037037037036E-2</c:v>
                </c:pt>
                <c:pt idx="91">
                  <c:v>1.892361111111111E-2</c:v>
                </c:pt>
                <c:pt idx="92">
                  <c:v>1.8935185185185183E-2</c:v>
                </c:pt>
                <c:pt idx="93">
                  <c:v>1.894675925925926E-2</c:v>
                </c:pt>
                <c:pt idx="94">
                  <c:v>1.8958333333333334E-2</c:v>
                </c:pt>
                <c:pt idx="95">
                  <c:v>1.8969907407407408E-2</c:v>
                </c:pt>
                <c:pt idx="96">
                  <c:v>1.8981481481481481E-2</c:v>
                </c:pt>
                <c:pt idx="97">
                  <c:v>1.8993055555555558E-2</c:v>
                </c:pt>
                <c:pt idx="98">
                  <c:v>1.9004629629629628E-2</c:v>
                </c:pt>
                <c:pt idx="99">
                  <c:v>1.9016203703703702E-2</c:v>
                </c:pt>
                <c:pt idx="100">
                  <c:v>1.9027777777777775E-2</c:v>
                </c:pt>
                <c:pt idx="101">
                  <c:v>1.9039351851851852E-2</c:v>
                </c:pt>
                <c:pt idx="102">
                  <c:v>1.9050925925925926E-2</c:v>
                </c:pt>
                <c:pt idx="103">
                  <c:v>1.90625E-2</c:v>
                </c:pt>
                <c:pt idx="104">
                  <c:v>1.9074074074074073E-2</c:v>
                </c:pt>
                <c:pt idx="105">
                  <c:v>1.908564814814815E-2</c:v>
                </c:pt>
                <c:pt idx="106">
                  <c:v>1.9097222222222224E-2</c:v>
                </c:pt>
                <c:pt idx="107">
                  <c:v>1.9108796296296297E-2</c:v>
                </c:pt>
                <c:pt idx="108">
                  <c:v>1.9120370370370371E-2</c:v>
                </c:pt>
                <c:pt idx="109">
                  <c:v>1.9131944444444444E-2</c:v>
                </c:pt>
                <c:pt idx="110">
                  <c:v>1.9143518518518518E-2</c:v>
                </c:pt>
                <c:pt idx="111">
                  <c:v>1.9155092592592592E-2</c:v>
                </c:pt>
                <c:pt idx="112">
                  <c:v>1.9166666666666669E-2</c:v>
                </c:pt>
                <c:pt idx="113">
                  <c:v>1.9178240740740742E-2</c:v>
                </c:pt>
                <c:pt idx="114">
                  <c:v>1.9189814814814816E-2</c:v>
                </c:pt>
                <c:pt idx="115">
                  <c:v>1.9201388888888889E-2</c:v>
                </c:pt>
                <c:pt idx="116">
                  <c:v>1.9212962962962963E-2</c:v>
                </c:pt>
                <c:pt idx="117">
                  <c:v>1.9224537037037037E-2</c:v>
                </c:pt>
                <c:pt idx="118">
                  <c:v>1.923611111111111E-2</c:v>
                </c:pt>
                <c:pt idx="119">
                  <c:v>1.9247685185185184E-2</c:v>
                </c:pt>
                <c:pt idx="120">
                  <c:v>1.9259259259259261E-2</c:v>
                </c:pt>
                <c:pt idx="121">
                  <c:v>1.9270833333333334E-2</c:v>
                </c:pt>
                <c:pt idx="122">
                  <c:v>1.9282407407407408E-2</c:v>
                </c:pt>
                <c:pt idx="123">
                  <c:v>1.9293981481481481E-2</c:v>
                </c:pt>
                <c:pt idx="124">
                  <c:v>1.9305555555555555E-2</c:v>
                </c:pt>
                <c:pt idx="125">
                  <c:v>1.9317129629629629E-2</c:v>
                </c:pt>
                <c:pt idx="126">
                  <c:v>1.9328703703703702E-2</c:v>
                </c:pt>
                <c:pt idx="127">
                  <c:v>1.9340277777777779E-2</c:v>
                </c:pt>
                <c:pt idx="128">
                  <c:v>1.9351851851851853E-2</c:v>
                </c:pt>
                <c:pt idx="129">
                  <c:v>1.9363425925925926E-2</c:v>
                </c:pt>
                <c:pt idx="130">
                  <c:v>1.9375E-2</c:v>
                </c:pt>
                <c:pt idx="131">
                  <c:v>1.9386574074074073E-2</c:v>
                </c:pt>
                <c:pt idx="132">
                  <c:v>1.9398148148148147E-2</c:v>
                </c:pt>
                <c:pt idx="133">
                  <c:v>1.9409722222222221E-2</c:v>
                </c:pt>
                <c:pt idx="134">
                  <c:v>1.9421296296296294E-2</c:v>
                </c:pt>
                <c:pt idx="135">
                  <c:v>1.9432870370370371E-2</c:v>
                </c:pt>
                <c:pt idx="136">
                  <c:v>1.9444444444444445E-2</c:v>
                </c:pt>
                <c:pt idx="137">
                  <c:v>1.9456018518518518E-2</c:v>
                </c:pt>
                <c:pt idx="138">
                  <c:v>1.9467592592592595E-2</c:v>
                </c:pt>
                <c:pt idx="139">
                  <c:v>1.9479166666666665E-2</c:v>
                </c:pt>
                <c:pt idx="140">
                  <c:v>1.9490740740740739E-2</c:v>
                </c:pt>
                <c:pt idx="141">
                  <c:v>1.9502314814814813E-2</c:v>
                </c:pt>
                <c:pt idx="142">
                  <c:v>1.951388888888889E-2</c:v>
                </c:pt>
                <c:pt idx="143">
                  <c:v>1.9525462962962963E-2</c:v>
                </c:pt>
                <c:pt idx="144">
                  <c:v>1.9537037037037037E-2</c:v>
                </c:pt>
                <c:pt idx="145">
                  <c:v>1.954861111111111E-2</c:v>
                </c:pt>
                <c:pt idx="146">
                  <c:v>1.9560185185185187E-2</c:v>
                </c:pt>
                <c:pt idx="147">
                  <c:v>1.9571759259259261E-2</c:v>
                </c:pt>
                <c:pt idx="148">
                  <c:v>1.9583333333333335E-2</c:v>
                </c:pt>
                <c:pt idx="149">
                  <c:v>1.9594907407407405E-2</c:v>
                </c:pt>
                <c:pt idx="150">
                  <c:v>1.9606481481481482E-2</c:v>
                </c:pt>
                <c:pt idx="151">
                  <c:v>1.9618055555555555E-2</c:v>
                </c:pt>
                <c:pt idx="152">
                  <c:v>1.9629629629629629E-2</c:v>
                </c:pt>
                <c:pt idx="153">
                  <c:v>1.9641203703703706E-2</c:v>
                </c:pt>
                <c:pt idx="154">
                  <c:v>1.9652777777777779E-2</c:v>
                </c:pt>
                <c:pt idx="155">
                  <c:v>1.9664351851851853E-2</c:v>
                </c:pt>
                <c:pt idx="156">
                  <c:v>1.9675925925925927E-2</c:v>
                </c:pt>
                <c:pt idx="157">
                  <c:v>1.96875E-2</c:v>
                </c:pt>
                <c:pt idx="158">
                  <c:v>1.9699074074074074E-2</c:v>
                </c:pt>
                <c:pt idx="159">
                  <c:v>1.9710648148148147E-2</c:v>
                </c:pt>
                <c:pt idx="160">
                  <c:v>1.9722222222222221E-2</c:v>
                </c:pt>
                <c:pt idx="161">
                  <c:v>1.9733796296296298E-2</c:v>
                </c:pt>
                <c:pt idx="162">
                  <c:v>1.9745370370370371E-2</c:v>
                </c:pt>
                <c:pt idx="163">
                  <c:v>1.9756944444444445E-2</c:v>
                </c:pt>
                <c:pt idx="164">
                  <c:v>1.9768518518518519E-2</c:v>
                </c:pt>
                <c:pt idx="165">
                  <c:v>1.9780092592592592E-2</c:v>
                </c:pt>
                <c:pt idx="166">
                  <c:v>1.9791666666666666E-2</c:v>
                </c:pt>
                <c:pt idx="167">
                  <c:v>1.9803240740740739E-2</c:v>
                </c:pt>
                <c:pt idx="168">
                  <c:v>1.9814814814814816E-2</c:v>
                </c:pt>
                <c:pt idx="169">
                  <c:v>1.982638888888889E-2</c:v>
                </c:pt>
                <c:pt idx="170">
                  <c:v>1.9837962962962963E-2</c:v>
                </c:pt>
                <c:pt idx="171">
                  <c:v>1.9849537037037037E-2</c:v>
                </c:pt>
                <c:pt idx="172">
                  <c:v>1.9861111111111111E-2</c:v>
                </c:pt>
                <c:pt idx="173">
                  <c:v>1.9872685185185184E-2</c:v>
                </c:pt>
                <c:pt idx="174">
                  <c:v>1.9884259259259258E-2</c:v>
                </c:pt>
                <c:pt idx="175">
                  <c:v>1.9895833333333331E-2</c:v>
                </c:pt>
                <c:pt idx="176">
                  <c:v>1.9907407407407408E-2</c:v>
                </c:pt>
                <c:pt idx="177">
                  <c:v>1.9918981481481482E-2</c:v>
                </c:pt>
                <c:pt idx="178">
                  <c:v>1.9930555555555556E-2</c:v>
                </c:pt>
                <c:pt idx="179">
                  <c:v>1.9942129629629629E-2</c:v>
                </c:pt>
                <c:pt idx="180">
                  <c:v>1.9953703703703703E-2</c:v>
                </c:pt>
                <c:pt idx="181">
                  <c:v>1.9965277777777776E-2</c:v>
                </c:pt>
                <c:pt idx="182">
                  <c:v>1.997685185185185E-2</c:v>
                </c:pt>
                <c:pt idx="183">
                  <c:v>1.9988425925925927E-2</c:v>
                </c:pt>
                <c:pt idx="184">
                  <c:v>0.02</c:v>
                </c:pt>
                <c:pt idx="185">
                  <c:v>2.0011574074074074E-2</c:v>
                </c:pt>
                <c:pt idx="186">
                  <c:v>2.0023148148148148E-2</c:v>
                </c:pt>
                <c:pt idx="187">
                  <c:v>2.0034722222222225E-2</c:v>
                </c:pt>
                <c:pt idx="188">
                  <c:v>2.0046296296296298E-2</c:v>
                </c:pt>
                <c:pt idx="189">
                  <c:v>2.0057870370370372E-2</c:v>
                </c:pt>
                <c:pt idx="190">
                  <c:v>2.0069444444444442E-2</c:v>
                </c:pt>
                <c:pt idx="191">
                  <c:v>2.0081018518518519E-2</c:v>
                </c:pt>
                <c:pt idx="192">
                  <c:v>2.0092592592592592E-2</c:v>
                </c:pt>
                <c:pt idx="193">
                  <c:v>2.0104166666666666E-2</c:v>
                </c:pt>
                <c:pt idx="194">
                  <c:v>2.011574074074074E-2</c:v>
                </c:pt>
                <c:pt idx="195">
                  <c:v>2.0127314814814817E-2</c:v>
                </c:pt>
                <c:pt idx="196">
                  <c:v>2.013888888888889E-2</c:v>
                </c:pt>
                <c:pt idx="197">
                  <c:v>2.0150462962962964E-2</c:v>
                </c:pt>
                <c:pt idx="198">
                  <c:v>2.0162037037037037E-2</c:v>
                </c:pt>
                <c:pt idx="199">
                  <c:v>2.0173611111111111E-2</c:v>
                </c:pt>
                <c:pt idx="200">
                  <c:v>2.0185185185185184E-2</c:v>
                </c:pt>
                <c:pt idx="201">
                  <c:v>2.0196759259259258E-2</c:v>
                </c:pt>
                <c:pt idx="202">
                  <c:v>2.0208333333333335E-2</c:v>
                </c:pt>
                <c:pt idx="203">
                  <c:v>2.0219907407407409E-2</c:v>
                </c:pt>
                <c:pt idx="204">
                  <c:v>2.0231481481481482E-2</c:v>
                </c:pt>
                <c:pt idx="205">
                  <c:v>2.0243055555555556E-2</c:v>
                </c:pt>
                <c:pt idx="206">
                  <c:v>2.0254629629629629E-2</c:v>
                </c:pt>
                <c:pt idx="207">
                  <c:v>2.0266203703703703E-2</c:v>
                </c:pt>
                <c:pt idx="208">
                  <c:v>2.0277777777777777E-2</c:v>
                </c:pt>
                <c:pt idx="209">
                  <c:v>2.028935185185185E-2</c:v>
                </c:pt>
                <c:pt idx="210">
                  <c:v>2.0300925925925927E-2</c:v>
                </c:pt>
                <c:pt idx="211">
                  <c:v>2.0312500000000001E-2</c:v>
                </c:pt>
                <c:pt idx="212">
                  <c:v>2.0324074074074074E-2</c:v>
                </c:pt>
                <c:pt idx="213">
                  <c:v>2.0335648148148148E-2</c:v>
                </c:pt>
                <c:pt idx="214">
                  <c:v>2.0347222222222221E-2</c:v>
                </c:pt>
                <c:pt idx="215">
                  <c:v>2.0358796296296295E-2</c:v>
                </c:pt>
                <c:pt idx="216">
                  <c:v>2.0370370370370369E-2</c:v>
                </c:pt>
                <c:pt idx="217">
                  <c:v>2.0381944444444446E-2</c:v>
                </c:pt>
                <c:pt idx="218">
                  <c:v>2.0393518518518519E-2</c:v>
                </c:pt>
                <c:pt idx="219">
                  <c:v>2.0405092592592593E-2</c:v>
                </c:pt>
                <c:pt idx="220">
                  <c:v>2.0416666666666666E-2</c:v>
                </c:pt>
                <c:pt idx="221">
                  <c:v>2.042824074074074E-2</c:v>
                </c:pt>
                <c:pt idx="222">
                  <c:v>2.0439814814814813E-2</c:v>
                </c:pt>
                <c:pt idx="223">
                  <c:v>2.0451388888888887E-2</c:v>
                </c:pt>
                <c:pt idx="224">
                  <c:v>2.0462962962962961E-2</c:v>
                </c:pt>
                <c:pt idx="225">
                  <c:v>2.0474537037037038E-2</c:v>
                </c:pt>
                <c:pt idx="226">
                  <c:v>2.0486111111111111E-2</c:v>
                </c:pt>
                <c:pt idx="227">
                  <c:v>2.0497685185185185E-2</c:v>
                </c:pt>
                <c:pt idx="228">
                  <c:v>2.0509259259259262E-2</c:v>
                </c:pt>
                <c:pt idx="229">
                  <c:v>2.0520833333333335E-2</c:v>
                </c:pt>
                <c:pt idx="230">
                  <c:v>2.0532407407407409E-2</c:v>
                </c:pt>
                <c:pt idx="231">
                  <c:v>2.0543981481481479E-2</c:v>
                </c:pt>
                <c:pt idx="232">
                  <c:v>2.0555555555555556E-2</c:v>
                </c:pt>
                <c:pt idx="233">
                  <c:v>2.056712962962963E-2</c:v>
                </c:pt>
                <c:pt idx="234">
                  <c:v>2.0578703703703703E-2</c:v>
                </c:pt>
                <c:pt idx="235">
                  <c:v>2.0590277777777777E-2</c:v>
                </c:pt>
                <c:pt idx="236">
                  <c:v>2.0601851851851854E-2</c:v>
                </c:pt>
                <c:pt idx="237">
                  <c:v>2.0613425925925927E-2</c:v>
                </c:pt>
                <c:pt idx="238">
                  <c:v>2.0625000000000001E-2</c:v>
                </c:pt>
                <c:pt idx="239">
                  <c:v>2.0636574074074075E-2</c:v>
                </c:pt>
                <c:pt idx="240">
                  <c:v>2.0648148148148148E-2</c:v>
                </c:pt>
                <c:pt idx="241">
                  <c:v>2.0659722222222222E-2</c:v>
                </c:pt>
                <c:pt idx="242">
                  <c:v>2.0671296296296295E-2</c:v>
                </c:pt>
                <c:pt idx="243">
                  <c:v>2.0682870370370372E-2</c:v>
                </c:pt>
                <c:pt idx="244">
                  <c:v>2.0694444444444446E-2</c:v>
                </c:pt>
                <c:pt idx="245">
                  <c:v>2.0706018518518519E-2</c:v>
                </c:pt>
                <c:pt idx="246">
                  <c:v>2.0717592592592593E-2</c:v>
                </c:pt>
                <c:pt idx="247">
                  <c:v>2.0729166666666667E-2</c:v>
                </c:pt>
                <c:pt idx="248">
                  <c:v>2.074074074074074E-2</c:v>
                </c:pt>
                <c:pt idx="249">
                  <c:v>2.0752314814814814E-2</c:v>
                </c:pt>
                <c:pt idx="250">
                  <c:v>2.0763888888888887E-2</c:v>
                </c:pt>
                <c:pt idx="251">
                  <c:v>2.0775462962962964E-2</c:v>
                </c:pt>
                <c:pt idx="252">
                  <c:v>2.0787037037037038E-2</c:v>
                </c:pt>
                <c:pt idx="253">
                  <c:v>2.0798611111111111E-2</c:v>
                </c:pt>
                <c:pt idx="254">
                  <c:v>2.0810185185185185E-2</c:v>
                </c:pt>
                <c:pt idx="255">
                  <c:v>2.0821759259259259E-2</c:v>
                </c:pt>
                <c:pt idx="256">
                  <c:v>2.0833333333333332E-2</c:v>
                </c:pt>
                <c:pt idx="257">
                  <c:v>2.0844907407407406E-2</c:v>
                </c:pt>
                <c:pt idx="258">
                  <c:v>2.0856481481481483E-2</c:v>
                </c:pt>
                <c:pt idx="259">
                  <c:v>2.0868055555555556E-2</c:v>
                </c:pt>
                <c:pt idx="260">
                  <c:v>2.087962962962963E-2</c:v>
                </c:pt>
                <c:pt idx="261">
                  <c:v>2.0891203703703703E-2</c:v>
                </c:pt>
                <c:pt idx="262">
                  <c:v>2.0902777777777777E-2</c:v>
                </c:pt>
                <c:pt idx="263">
                  <c:v>2.0914351851851851E-2</c:v>
                </c:pt>
                <c:pt idx="264">
                  <c:v>2.0925925925925924E-2</c:v>
                </c:pt>
                <c:pt idx="265">
                  <c:v>2.0937499999999998E-2</c:v>
                </c:pt>
                <c:pt idx="266">
                  <c:v>2.0949074074074075E-2</c:v>
                </c:pt>
                <c:pt idx="267">
                  <c:v>2.0960648148148148E-2</c:v>
                </c:pt>
                <c:pt idx="268">
                  <c:v>2.0972222222222222E-2</c:v>
                </c:pt>
                <c:pt idx="269">
                  <c:v>2.0983796296296296E-2</c:v>
                </c:pt>
                <c:pt idx="270">
                  <c:v>2.0995370370370373E-2</c:v>
                </c:pt>
                <c:pt idx="271">
                  <c:v>2.1006944444444446E-2</c:v>
                </c:pt>
                <c:pt idx="272">
                  <c:v>2.1018518518518516E-2</c:v>
                </c:pt>
                <c:pt idx="273">
                  <c:v>2.1030092592592593E-2</c:v>
                </c:pt>
                <c:pt idx="274">
                  <c:v>2.1041666666666667E-2</c:v>
                </c:pt>
                <c:pt idx="275">
                  <c:v>2.105324074074074E-2</c:v>
                </c:pt>
                <c:pt idx="276">
                  <c:v>2.1064814814814814E-2</c:v>
                </c:pt>
                <c:pt idx="277">
                  <c:v>2.1076388888888891E-2</c:v>
                </c:pt>
                <c:pt idx="278">
                  <c:v>2.1087962962962965E-2</c:v>
                </c:pt>
                <c:pt idx="279">
                  <c:v>2.1099537037037038E-2</c:v>
                </c:pt>
                <c:pt idx="280">
                  <c:v>2.1111111111111112E-2</c:v>
                </c:pt>
                <c:pt idx="281">
                  <c:v>2.1122685185185185E-2</c:v>
                </c:pt>
                <c:pt idx="282">
                  <c:v>2.1134259259259259E-2</c:v>
                </c:pt>
                <c:pt idx="283">
                  <c:v>2.1145833333333332E-2</c:v>
                </c:pt>
                <c:pt idx="284">
                  <c:v>2.1157407407407406E-2</c:v>
                </c:pt>
                <c:pt idx="285">
                  <c:v>2.1168981481481483E-2</c:v>
                </c:pt>
                <c:pt idx="286">
                  <c:v>2.1180555555555557E-2</c:v>
                </c:pt>
                <c:pt idx="287">
                  <c:v>2.119212962962963E-2</c:v>
                </c:pt>
                <c:pt idx="288">
                  <c:v>2.1203703703703704E-2</c:v>
                </c:pt>
                <c:pt idx="289">
                  <c:v>2.1215277777777777E-2</c:v>
                </c:pt>
                <c:pt idx="290">
                  <c:v>2.1226851851851851E-2</c:v>
                </c:pt>
                <c:pt idx="291">
                  <c:v>2.1238425925925924E-2</c:v>
                </c:pt>
                <c:pt idx="292">
                  <c:v>2.1250000000000002E-2</c:v>
                </c:pt>
                <c:pt idx="293">
                  <c:v>2.1261574074074075E-2</c:v>
                </c:pt>
                <c:pt idx="294">
                  <c:v>2.1273148148148149E-2</c:v>
                </c:pt>
                <c:pt idx="295">
                  <c:v>2.1284722222222222E-2</c:v>
                </c:pt>
                <c:pt idx="296">
                  <c:v>2.1296296296296296E-2</c:v>
                </c:pt>
                <c:pt idx="297">
                  <c:v>2.1307870370370369E-2</c:v>
                </c:pt>
                <c:pt idx="298">
                  <c:v>2.1319444444444443E-2</c:v>
                </c:pt>
                <c:pt idx="299">
                  <c:v>2.1331018518518517E-2</c:v>
                </c:pt>
                <c:pt idx="300">
                  <c:v>2.1342592592592594E-2</c:v>
                </c:pt>
              </c:numCache>
            </c:numRef>
          </c:cat>
          <c:val>
            <c:numRef>
              <c:f>'3 Phase Post-Treatment'!$G$2:$G$302</c:f>
              <c:numCache>
                <c:formatCode>0.0000</c:formatCode>
                <c:ptCount val="301"/>
                <c:pt idx="0">
                  <c:v>0.26237169999999999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-3.906212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-4.6779335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-1.4398844999999998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-1.4474379000000002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-2.2191106999999999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-1.7046621000000002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-1.7727629999999999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-1.9770173999999998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-2.1585874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-1.7954471999999999</c:v>
                </c:pt>
                <c:pt idx="148">
                  <c:v>-1.7954471999999999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-1.6062995999999998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-3.4069182999999996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-6.1985950000000001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-1.7803163999999998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-1.5760379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-0.8043648000000001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-5.6235986999999996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-3.3690792000000003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1.7452186000000001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1.8208727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2.0278207999999999E-2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0.15645578999999998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3C7-4836-AA1E-A65C6A5B3106}"/>
            </c:ext>
          </c:extLst>
        </c:ser>
        <c:ser>
          <c:idx val="4"/>
          <c:order val="4"/>
          <c:tx>
            <c:strRef>
              <c:f>'3 Phase Post-Treatment'!$H$1</c:f>
              <c:strCache>
                <c:ptCount val="1"/>
                <c:pt idx="0">
                  <c:v>Max Peaks Chart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'3 Phase Post-Treatment'!$C$2:$C$302</c:f>
              <c:numCache>
                <c:formatCode>h:mm:ss;@</c:formatCode>
                <c:ptCount val="301"/>
                <c:pt idx="0">
                  <c:v>1.787037037037037E-2</c:v>
                </c:pt>
                <c:pt idx="1">
                  <c:v>1.7881944444444443E-2</c:v>
                </c:pt>
                <c:pt idx="2">
                  <c:v>1.7893518518518517E-2</c:v>
                </c:pt>
                <c:pt idx="3">
                  <c:v>1.7905092592592594E-2</c:v>
                </c:pt>
                <c:pt idx="4">
                  <c:v>1.7916666666666668E-2</c:v>
                </c:pt>
                <c:pt idx="5">
                  <c:v>1.7928240740740741E-2</c:v>
                </c:pt>
                <c:pt idx="6">
                  <c:v>1.7939814814814815E-2</c:v>
                </c:pt>
                <c:pt idx="7">
                  <c:v>1.7951388888888888E-2</c:v>
                </c:pt>
                <c:pt idx="8">
                  <c:v>1.7962962962962962E-2</c:v>
                </c:pt>
                <c:pt idx="9">
                  <c:v>1.7974537037037035E-2</c:v>
                </c:pt>
                <c:pt idx="10">
                  <c:v>1.7986111111111109E-2</c:v>
                </c:pt>
                <c:pt idx="11">
                  <c:v>1.7997685185185186E-2</c:v>
                </c:pt>
                <c:pt idx="12">
                  <c:v>1.800925925925926E-2</c:v>
                </c:pt>
                <c:pt idx="13">
                  <c:v>1.8020833333333333E-2</c:v>
                </c:pt>
                <c:pt idx="14">
                  <c:v>1.8032407407407407E-2</c:v>
                </c:pt>
                <c:pt idx="15">
                  <c:v>1.8043981481481484E-2</c:v>
                </c:pt>
                <c:pt idx="16">
                  <c:v>1.8055555555555554E-2</c:v>
                </c:pt>
                <c:pt idx="17">
                  <c:v>1.8067129629629627E-2</c:v>
                </c:pt>
                <c:pt idx="18">
                  <c:v>1.8078703703703704E-2</c:v>
                </c:pt>
                <c:pt idx="19">
                  <c:v>1.8090277777777778E-2</c:v>
                </c:pt>
                <c:pt idx="20">
                  <c:v>1.8101851851851852E-2</c:v>
                </c:pt>
                <c:pt idx="21">
                  <c:v>1.8113425925925925E-2</c:v>
                </c:pt>
                <c:pt idx="22">
                  <c:v>1.8125000000000002E-2</c:v>
                </c:pt>
                <c:pt idx="23">
                  <c:v>1.8136574074074076E-2</c:v>
                </c:pt>
                <c:pt idx="24">
                  <c:v>1.8148148148148149E-2</c:v>
                </c:pt>
                <c:pt idx="25">
                  <c:v>1.8159722222222223E-2</c:v>
                </c:pt>
                <c:pt idx="26">
                  <c:v>1.8171296296296297E-2</c:v>
                </c:pt>
                <c:pt idx="27">
                  <c:v>1.818287037037037E-2</c:v>
                </c:pt>
                <c:pt idx="28">
                  <c:v>1.8194444444444444E-2</c:v>
                </c:pt>
                <c:pt idx="29">
                  <c:v>1.8206018518518517E-2</c:v>
                </c:pt>
                <c:pt idx="30">
                  <c:v>1.8217592592592594E-2</c:v>
                </c:pt>
                <c:pt idx="31">
                  <c:v>1.8229166666666668E-2</c:v>
                </c:pt>
                <c:pt idx="32">
                  <c:v>1.8240740740740741E-2</c:v>
                </c:pt>
                <c:pt idx="33">
                  <c:v>1.8252314814814815E-2</c:v>
                </c:pt>
                <c:pt idx="34">
                  <c:v>1.8263888888888889E-2</c:v>
                </c:pt>
                <c:pt idx="35">
                  <c:v>1.8275462962962962E-2</c:v>
                </c:pt>
                <c:pt idx="36">
                  <c:v>1.8287037037037036E-2</c:v>
                </c:pt>
                <c:pt idx="37">
                  <c:v>1.8298611111111113E-2</c:v>
                </c:pt>
                <c:pt idx="38">
                  <c:v>1.8310185185185186E-2</c:v>
                </c:pt>
                <c:pt idx="39">
                  <c:v>1.832175925925926E-2</c:v>
                </c:pt>
                <c:pt idx="40">
                  <c:v>1.8333333333333333E-2</c:v>
                </c:pt>
                <c:pt idx="41">
                  <c:v>1.8344907407407407E-2</c:v>
                </c:pt>
                <c:pt idx="42">
                  <c:v>1.8356481481481481E-2</c:v>
                </c:pt>
                <c:pt idx="43">
                  <c:v>1.8368055555555554E-2</c:v>
                </c:pt>
                <c:pt idx="44">
                  <c:v>1.8379629629629628E-2</c:v>
                </c:pt>
                <c:pt idx="45">
                  <c:v>1.8391203703703705E-2</c:v>
                </c:pt>
                <c:pt idx="46">
                  <c:v>1.8402777777777778E-2</c:v>
                </c:pt>
                <c:pt idx="47">
                  <c:v>1.8414351851851852E-2</c:v>
                </c:pt>
                <c:pt idx="48">
                  <c:v>1.8425925925925925E-2</c:v>
                </c:pt>
                <c:pt idx="49">
                  <c:v>1.8437499999999999E-2</c:v>
                </c:pt>
                <c:pt idx="50">
                  <c:v>1.8449074074074073E-2</c:v>
                </c:pt>
                <c:pt idx="51">
                  <c:v>1.8460648148148146E-2</c:v>
                </c:pt>
                <c:pt idx="52">
                  <c:v>1.8472222222222223E-2</c:v>
                </c:pt>
                <c:pt idx="53">
                  <c:v>1.8483796296296297E-2</c:v>
                </c:pt>
                <c:pt idx="54">
                  <c:v>1.849537037037037E-2</c:v>
                </c:pt>
                <c:pt idx="55">
                  <c:v>1.8506944444444444E-2</c:v>
                </c:pt>
                <c:pt idx="56">
                  <c:v>1.8518518518518521E-2</c:v>
                </c:pt>
                <c:pt idx="57">
                  <c:v>1.8530092592592591E-2</c:v>
                </c:pt>
                <c:pt idx="58">
                  <c:v>1.8541666666666665E-2</c:v>
                </c:pt>
                <c:pt idx="59">
                  <c:v>1.8553240740740738E-2</c:v>
                </c:pt>
                <c:pt idx="60">
                  <c:v>1.8564814814814815E-2</c:v>
                </c:pt>
                <c:pt idx="61">
                  <c:v>1.8576388888888889E-2</c:v>
                </c:pt>
                <c:pt idx="62">
                  <c:v>1.8587962962962962E-2</c:v>
                </c:pt>
                <c:pt idx="63">
                  <c:v>1.8599537037037039E-2</c:v>
                </c:pt>
                <c:pt idx="64">
                  <c:v>1.8611111111111113E-2</c:v>
                </c:pt>
                <c:pt idx="65">
                  <c:v>1.8622685185185187E-2</c:v>
                </c:pt>
                <c:pt idx="66">
                  <c:v>1.863425925925926E-2</c:v>
                </c:pt>
                <c:pt idx="67">
                  <c:v>1.8645833333333334E-2</c:v>
                </c:pt>
                <c:pt idx="68">
                  <c:v>1.8657407407407407E-2</c:v>
                </c:pt>
                <c:pt idx="69">
                  <c:v>1.8668981481481481E-2</c:v>
                </c:pt>
                <c:pt idx="70">
                  <c:v>1.8680555555555554E-2</c:v>
                </c:pt>
                <c:pt idx="71">
                  <c:v>1.8692129629629631E-2</c:v>
                </c:pt>
                <c:pt idx="72">
                  <c:v>1.8703703703703705E-2</c:v>
                </c:pt>
                <c:pt idx="73">
                  <c:v>1.8715277777777779E-2</c:v>
                </c:pt>
                <c:pt idx="74">
                  <c:v>1.8726851851851852E-2</c:v>
                </c:pt>
                <c:pt idx="75">
                  <c:v>1.8738425925925926E-2</c:v>
                </c:pt>
                <c:pt idx="76">
                  <c:v>1.8749999999999999E-2</c:v>
                </c:pt>
                <c:pt idx="77">
                  <c:v>1.8761574074074073E-2</c:v>
                </c:pt>
                <c:pt idx="78">
                  <c:v>1.877314814814815E-2</c:v>
                </c:pt>
                <c:pt idx="79">
                  <c:v>1.8784722222222223E-2</c:v>
                </c:pt>
                <c:pt idx="80">
                  <c:v>1.8796296296296297E-2</c:v>
                </c:pt>
                <c:pt idx="81">
                  <c:v>1.8807870370370371E-2</c:v>
                </c:pt>
                <c:pt idx="82">
                  <c:v>1.8819444444444444E-2</c:v>
                </c:pt>
                <c:pt idx="83">
                  <c:v>1.8831018518518518E-2</c:v>
                </c:pt>
                <c:pt idx="84">
                  <c:v>1.8842592592592591E-2</c:v>
                </c:pt>
                <c:pt idx="85">
                  <c:v>1.8854166666666665E-2</c:v>
                </c:pt>
                <c:pt idx="86">
                  <c:v>1.8865740740740742E-2</c:v>
                </c:pt>
                <c:pt idx="87">
                  <c:v>1.8877314814814816E-2</c:v>
                </c:pt>
                <c:pt idx="88">
                  <c:v>1.8888888888888889E-2</c:v>
                </c:pt>
                <c:pt idx="89">
                  <c:v>1.8900462962962963E-2</c:v>
                </c:pt>
                <c:pt idx="90">
                  <c:v>1.8912037037037036E-2</c:v>
                </c:pt>
                <c:pt idx="91">
                  <c:v>1.892361111111111E-2</c:v>
                </c:pt>
                <c:pt idx="92">
                  <c:v>1.8935185185185183E-2</c:v>
                </c:pt>
                <c:pt idx="93">
                  <c:v>1.894675925925926E-2</c:v>
                </c:pt>
                <c:pt idx="94">
                  <c:v>1.8958333333333334E-2</c:v>
                </c:pt>
                <c:pt idx="95">
                  <c:v>1.8969907407407408E-2</c:v>
                </c:pt>
                <c:pt idx="96">
                  <c:v>1.8981481481481481E-2</c:v>
                </c:pt>
                <c:pt idx="97">
                  <c:v>1.8993055555555558E-2</c:v>
                </c:pt>
                <c:pt idx="98">
                  <c:v>1.9004629629629628E-2</c:v>
                </c:pt>
                <c:pt idx="99">
                  <c:v>1.9016203703703702E-2</c:v>
                </c:pt>
                <c:pt idx="100">
                  <c:v>1.9027777777777775E-2</c:v>
                </c:pt>
                <c:pt idx="101">
                  <c:v>1.9039351851851852E-2</c:v>
                </c:pt>
                <c:pt idx="102">
                  <c:v>1.9050925925925926E-2</c:v>
                </c:pt>
                <c:pt idx="103">
                  <c:v>1.90625E-2</c:v>
                </c:pt>
                <c:pt idx="104">
                  <c:v>1.9074074074074073E-2</c:v>
                </c:pt>
                <c:pt idx="105">
                  <c:v>1.908564814814815E-2</c:v>
                </c:pt>
                <c:pt idx="106">
                  <c:v>1.9097222222222224E-2</c:v>
                </c:pt>
                <c:pt idx="107">
                  <c:v>1.9108796296296297E-2</c:v>
                </c:pt>
                <c:pt idx="108">
                  <c:v>1.9120370370370371E-2</c:v>
                </c:pt>
                <c:pt idx="109">
                  <c:v>1.9131944444444444E-2</c:v>
                </c:pt>
                <c:pt idx="110">
                  <c:v>1.9143518518518518E-2</c:v>
                </c:pt>
                <c:pt idx="111">
                  <c:v>1.9155092592592592E-2</c:v>
                </c:pt>
                <c:pt idx="112">
                  <c:v>1.9166666666666669E-2</c:v>
                </c:pt>
                <c:pt idx="113">
                  <c:v>1.9178240740740742E-2</c:v>
                </c:pt>
                <c:pt idx="114">
                  <c:v>1.9189814814814816E-2</c:v>
                </c:pt>
                <c:pt idx="115">
                  <c:v>1.9201388888888889E-2</c:v>
                </c:pt>
                <c:pt idx="116">
                  <c:v>1.9212962962962963E-2</c:v>
                </c:pt>
                <c:pt idx="117">
                  <c:v>1.9224537037037037E-2</c:v>
                </c:pt>
                <c:pt idx="118">
                  <c:v>1.923611111111111E-2</c:v>
                </c:pt>
                <c:pt idx="119">
                  <c:v>1.9247685185185184E-2</c:v>
                </c:pt>
                <c:pt idx="120">
                  <c:v>1.9259259259259261E-2</c:v>
                </c:pt>
                <c:pt idx="121">
                  <c:v>1.9270833333333334E-2</c:v>
                </c:pt>
                <c:pt idx="122">
                  <c:v>1.9282407407407408E-2</c:v>
                </c:pt>
                <c:pt idx="123">
                  <c:v>1.9293981481481481E-2</c:v>
                </c:pt>
                <c:pt idx="124">
                  <c:v>1.9305555555555555E-2</c:v>
                </c:pt>
                <c:pt idx="125">
                  <c:v>1.9317129629629629E-2</c:v>
                </c:pt>
                <c:pt idx="126">
                  <c:v>1.9328703703703702E-2</c:v>
                </c:pt>
                <c:pt idx="127">
                  <c:v>1.9340277777777779E-2</c:v>
                </c:pt>
                <c:pt idx="128">
                  <c:v>1.9351851851851853E-2</c:v>
                </c:pt>
                <c:pt idx="129">
                  <c:v>1.9363425925925926E-2</c:v>
                </c:pt>
                <c:pt idx="130">
                  <c:v>1.9375E-2</c:v>
                </c:pt>
                <c:pt idx="131">
                  <c:v>1.9386574074074073E-2</c:v>
                </c:pt>
                <c:pt idx="132">
                  <c:v>1.9398148148148147E-2</c:v>
                </c:pt>
                <c:pt idx="133">
                  <c:v>1.9409722222222221E-2</c:v>
                </c:pt>
                <c:pt idx="134">
                  <c:v>1.9421296296296294E-2</c:v>
                </c:pt>
                <c:pt idx="135">
                  <c:v>1.9432870370370371E-2</c:v>
                </c:pt>
                <c:pt idx="136">
                  <c:v>1.9444444444444445E-2</c:v>
                </c:pt>
                <c:pt idx="137">
                  <c:v>1.9456018518518518E-2</c:v>
                </c:pt>
                <c:pt idx="138">
                  <c:v>1.9467592592592595E-2</c:v>
                </c:pt>
                <c:pt idx="139">
                  <c:v>1.9479166666666665E-2</c:v>
                </c:pt>
                <c:pt idx="140">
                  <c:v>1.9490740740740739E-2</c:v>
                </c:pt>
                <c:pt idx="141">
                  <c:v>1.9502314814814813E-2</c:v>
                </c:pt>
                <c:pt idx="142">
                  <c:v>1.951388888888889E-2</c:v>
                </c:pt>
                <c:pt idx="143">
                  <c:v>1.9525462962962963E-2</c:v>
                </c:pt>
                <c:pt idx="144">
                  <c:v>1.9537037037037037E-2</c:v>
                </c:pt>
                <c:pt idx="145">
                  <c:v>1.954861111111111E-2</c:v>
                </c:pt>
                <c:pt idx="146">
                  <c:v>1.9560185185185187E-2</c:v>
                </c:pt>
                <c:pt idx="147">
                  <c:v>1.9571759259259261E-2</c:v>
                </c:pt>
                <c:pt idx="148">
                  <c:v>1.9583333333333335E-2</c:v>
                </c:pt>
                <c:pt idx="149">
                  <c:v>1.9594907407407405E-2</c:v>
                </c:pt>
                <c:pt idx="150">
                  <c:v>1.9606481481481482E-2</c:v>
                </c:pt>
                <c:pt idx="151">
                  <c:v>1.9618055555555555E-2</c:v>
                </c:pt>
                <c:pt idx="152">
                  <c:v>1.9629629629629629E-2</c:v>
                </c:pt>
                <c:pt idx="153">
                  <c:v>1.9641203703703706E-2</c:v>
                </c:pt>
                <c:pt idx="154">
                  <c:v>1.9652777777777779E-2</c:v>
                </c:pt>
                <c:pt idx="155">
                  <c:v>1.9664351851851853E-2</c:v>
                </c:pt>
                <c:pt idx="156">
                  <c:v>1.9675925925925927E-2</c:v>
                </c:pt>
                <c:pt idx="157">
                  <c:v>1.96875E-2</c:v>
                </c:pt>
                <c:pt idx="158">
                  <c:v>1.9699074074074074E-2</c:v>
                </c:pt>
                <c:pt idx="159">
                  <c:v>1.9710648148148147E-2</c:v>
                </c:pt>
                <c:pt idx="160">
                  <c:v>1.9722222222222221E-2</c:v>
                </c:pt>
                <c:pt idx="161">
                  <c:v>1.9733796296296298E-2</c:v>
                </c:pt>
                <c:pt idx="162">
                  <c:v>1.9745370370370371E-2</c:v>
                </c:pt>
                <c:pt idx="163">
                  <c:v>1.9756944444444445E-2</c:v>
                </c:pt>
                <c:pt idx="164">
                  <c:v>1.9768518518518519E-2</c:v>
                </c:pt>
                <c:pt idx="165">
                  <c:v>1.9780092592592592E-2</c:v>
                </c:pt>
                <c:pt idx="166">
                  <c:v>1.9791666666666666E-2</c:v>
                </c:pt>
                <c:pt idx="167">
                  <c:v>1.9803240740740739E-2</c:v>
                </c:pt>
                <c:pt idx="168">
                  <c:v>1.9814814814814816E-2</c:v>
                </c:pt>
                <c:pt idx="169">
                  <c:v>1.982638888888889E-2</c:v>
                </c:pt>
                <c:pt idx="170">
                  <c:v>1.9837962962962963E-2</c:v>
                </c:pt>
                <c:pt idx="171">
                  <c:v>1.9849537037037037E-2</c:v>
                </c:pt>
                <c:pt idx="172">
                  <c:v>1.9861111111111111E-2</c:v>
                </c:pt>
                <c:pt idx="173">
                  <c:v>1.9872685185185184E-2</c:v>
                </c:pt>
                <c:pt idx="174">
                  <c:v>1.9884259259259258E-2</c:v>
                </c:pt>
                <c:pt idx="175">
                  <c:v>1.9895833333333331E-2</c:v>
                </c:pt>
                <c:pt idx="176">
                  <c:v>1.9907407407407408E-2</c:v>
                </c:pt>
                <c:pt idx="177">
                  <c:v>1.9918981481481482E-2</c:v>
                </c:pt>
                <c:pt idx="178">
                  <c:v>1.9930555555555556E-2</c:v>
                </c:pt>
                <c:pt idx="179">
                  <c:v>1.9942129629629629E-2</c:v>
                </c:pt>
                <c:pt idx="180">
                  <c:v>1.9953703703703703E-2</c:v>
                </c:pt>
                <c:pt idx="181">
                  <c:v>1.9965277777777776E-2</c:v>
                </c:pt>
                <c:pt idx="182">
                  <c:v>1.997685185185185E-2</c:v>
                </c:pt>
                <c:pt idx="183">
                  <c:v>1.9988425925925927E-2</c:v>
                </c:pt>
                <c:pt idx="184">
                  <c:v>0.02</c:v>
                </c:pt>
                <c:pt idx="185">
                  <c:v>2.0011574074074074E-2</c:v>
                </c:pt>
                <c:pt idx="186">
                  <c:v>2.0023148148148148E-2</c:v>
                </c:pt>
                <c:pt idx="187">
                  <c:v>2.0034722222222225E-2</c:v>
                </c:pt>
                <c:pt idx="188">
                  <c:v>2.0046296296296298E-2</c:v>
                </c:pt>
                <c:pt idx="189">
                  <c:v>2.0057870370370372E-2</c:v>
                </c:pt>
                <c:pt idx="190">
                  <c:v>2.0069444444444442E-2</c:v>
                </c:pt>
                <c:pt idx="191">
                  <c:v>2.0081018518518519E-2</c:v>
                </c:pt>
                <c:pt idx="192">
                  <c:v>2.0092592592592592E-2</c:v>
                </c:pt>
                <c:pt idx="193">
                  <c:v>2.0104166666666666E-2</c:v>
                </c:pt>
                <c:pt idx="194">
                  <c:v>2.011574074074074E-2</c:v>
                </c:pt>
                <c:pt idx="195">
                  <c:v>2.0127314814814817E-2</c:v>
                </c:pt>
                <c:pt idx="196">
                  <c:v>2.013888888888889E-2</c:v>
                </c:pt>
                <c:pt idx="197">
                  <c:v>2.0150462962962964E-2</c:v>
                </c:pt>
                <c:pt idx="198">
                  <c:v>2.0162037037037037E-2</c:v>
                </c:pt>
                <c:pt idx="199">
                  <c:v>2.0173611111111111E-2</c:v>
                </c:pt>
                <c:pt idx="200">
                  <c:v>2.0185185185185184E-2</c:v>
                </c:pt>
                <c:pt idx="201">
                  <c:v>2.0196759259259258E-2</c:v>
                </c:pt>
                <c:pt idx="202">
                  <c:v>2.0208333333333335E-2</c:v>
                </c:pt>
                <c:pt idx="203">
                  <c:v>2.0219907407407409E-2</c:v>
                </c:pt>
                <c:pt idx="204">
                  <c:v>2.0231481481481482E-2</c:v>
                </c:pt>
                <c:pt idx="205">
                  <c:v>2.0243055555555556E-2</c:v>
                </c:pt>
                <c:pt idx="206">
                  <c:v>2.0254629629629629E-2</c:v>
                </c:pt>
                <c:pt idx="207">
                  <c:v>2.0266203703703703E-2</c:v>
                </c:pt>
                <c:pt idx="208">
                  <c:v>2.0277777777777777E-2</c:v>
                </c:pt>
                <c:pt idx="209">
                  <c:v>2.028935185185185E-2</c:v>
                </c:pt>
                <c:pt idx="210">
                  <c:v>2.0300925925925927E-2</c:v>
                </c:pt>
                <c:pt idx="211">
                  <c:v>2.0312500000000001E-2</c:v>
                </c:pt>
                <c:pt idx="212">
                  <c:v>2.0324074074074074E-2</c:v>
                </c:pt>
                <c:pt idx="213">
                  <c:v>2.0335648148148148E-2</c:v>
                </c:pt>
                <c:pt idx="214">
                  <c:v>2.0347222222222221E-2</c:v>
                </c:pt>
                <c:pt idx="215">
                  <c:v>2.0358796296296295E-2</c:v>
                </c:pt>
                <c:pt idx="216">
                  <c:v>2.0370370370370369E-2</c:v>
                </c:pt>
                <c:pt idx="217">
                  <c:v>2.0381944444444446E-2</c:v>
                </c:pt>
                <c:pt idx="218">
                  <c:v>2.0393518518518519E-2</c:v>
                </c:pt>
                <c:pt idx="219">
                  <c:v>2.0405092592592593E-2</c:v>
                </c:pt>
                <c:pt idx="220">
                  <c:v>2.0416666666666666E-2</c:v>
                </c:pt>
                <c:pt idx="221">
                  <c:v>2.042824074074074E-2</c:v>
                </c:pt>
                <c:pt idx="222">
                  <c:v>2.0439814814814813E-2</c:v>
                </c:pt>
                <c:pt idx="223">
                  <c:v>2.0451388888888887E-2</c:v>
                </c:pt>
                <c:pt idx="224">
                  <c:v>2.0462962962962961E-2</c:v>
                </c:pt>
                <c:pt idx="225">
                  <c:v>2.0474537037037038E-2</c:v>
                </c:pt>
                <c:pt idx="226">
                  <c:v>2.0486111111111111E-2</c:v>
                </c:pt>
                <c:pt idx="227">
                  <c:v>2.0497685185185185E-2</c:v>
                </c:pt>
                <c:pt idx="228">
                  <c:v>2.0509259259259262E-2</c:v>
                </c:pt>
                <c:pt idx="229">
                  <c:v>2.0520833333333335E-2</c:v>
                </c:pt>
                <c:pt idx="230">
                  <c:v>2.0532407407407409E-2</c:v>
                </c:pt>
                <c:pt idx="231">
                  <c:v>2.0543981481481479E-2</c:v>
                </c:pt>
                <c:pt idx="232">
                  <c:v>2.0555555555555556E-2</c:v>
                </c:pt>
                <c:pt idx="233">
                  <c:v>2.056712962962963E-2</c:v>
                </c:pt>
                <c:pt idx="234">
                  <c:v>2.0578703703703703E-2</c:v>
                </c:pt>
                <c:pt idx="235">
                  <c:v>2.0590277777777777E-2</c:v>
                </c:pt>
                <c:pt idx="236">
                  <c:v>2.0601851851851854E-2</c:v>
                </c:pt>
                <c:pt idx="237">
                  <c:v>2.0613425925925927E-2</c:v>
                </c:pt>
                <c:pt idx="238">
                  <c:v>2.0625000000000001E-2</c:v>
                </c:pt>
                <c:pt idx="239">
                  <c:v>2.0636574074074075E-2</c:v>
                </c:pt>
                <c:pt idx="240">
                  <c:v>2.0648148148148148E-2</c:v>
                </c:pt>
                <c:pt idx="241">
                  <c:v>2.0659722222222222E-2</c:v>
                </c:pt>
                <c:pt idx="242">
                  <c:v>2.0671296296296295E-2</c:v>
                </c:pt>
                <c:pt idx="243">
                  <c:v>2.0682870370370372E-2</c:v>
                </c:pt>
                <c:pt idx="244">
                  <c:v>2.0694444444444446E-2</c:v>
                </c:pt>
                <c:pt idx="245">
                  <c:v>2.0706018518518519E-2</c:v>
                </c:pt>
                <c:pt idx="246">
                  <c:v>2.0717592592592593E-2</c:v>
                </c:pt>
                <c:pt idx="247">
                  <c:v>2.0729166666666667E-2</c:v>
                </c:pt>
                <c:pt idx="248">
                  <c:v>2.074074074074074E-2</c:v>
                </c:pt>
                <c:pt idx="249">
                  <c:v>2.0752314814814814E-2</c:v>
                </c:pt>
                <c:pt idx="250">
                  <c:v>2.0763888888888887E-2</c:v>
                </c:pt>
                <c:pt idx="251">
                  <c:v>2.0775462962962964E-2</c:v>
                </c:pt>
                <c:pt idx="252">
                  <c:v>2.0787037037037038E-2</c:v>
                </c:pt>
                <c:pt idx="253">
                  <c:v>2.0798611111111111E-2</c:v>
                </c:pt>
                <c:pt idx="254">
                  <c:v>2.0810185185185185E-2</c:v>
                </c:pt>
                <c:pt idx="255">
                  <c:v>2.0821759259259259E-2</c:v>
                </c:pt>
                <c:pt idx="256">
                  <c:v>2.0833333333333332E-2</c:v>
                </c:pt>
                <c:pt idx="257">
                  <c:v>2.0844907407407406E-2</c:v>
                </c:pt>
                <c:pt idx="258">
                  <c:v>2.0856481481481483E-2</c:v>
                </c:pt>
                <c:pt idx="259">
                  <c:v>2.0868055555555556E-2</c:v>
                </c:pt>
                <c:pt idx="260">
                  <c:v>2.087962962962963E-2</c:v>
                </c:pt>
                <c:pt idx="261">
                  <c:v>2.0891203703703703E-2</c:v>
                </c:pt>
                <c:pt idx="262">
                  <c:v>2.0902777777777777E-2</c:v>
                </c:pt>
                <c:pt idx="263">
                  <c:v>2.0914351851851851E-2</c:v>
                </c:pt>
                <c:pt idx="264">
                  <c:v>2.0925925925925924E-2</c:v>
                </c:pt>
                <c:pt idx="265">
                  <c:v>2.0937499999999998E-2</c:v>
                </c:pt>
                <c:pt idx="266">
                  <c:v>2.0949074074074075E-2</c:v>
                </c:pt>
                <c:pt idx="267">
                  <c:v>2.0960648148148148E-2</c:v>
                </c:pt>
                <c:pt idx="268">
                  <c:v>2.0972222222222222E-2</c:v>
                </c:pt>
                <c:pt idx="269">
                  <c:v>2.0983796296296296E-2</c:v>
                </c:pt>
                <c:pt idx="270">
                  <c:v>2.0995370370370373E-2</c:v>
                </c:pt>
                <c:pt idx="271">
                  <c:v>2.1006944444444446E-2</c:v>
                </c:pt>
                <c:pt idx="272">
                  <c:v>2.1018518518518516E-2</c:v>
                </c:pt>
                <c:pt idx="273">
                  <c:v>2.1030092592592593E-2</c:v>
                </c:pt>
                <c:pt idx="274">
                  <c:v>2.1041666666666667E-2</c:v>
                </c:pt>
                <c:pt idx="275">
                  <c:v>2.105324074074074E-2</c:v>
                </c:pt>
                <c:pt idx="276">
                  <c:v>2.1064814814814814E-2</c:v>
                </c:pt>
                <c:pt idx="277">
                  <c:v>2.1076388888888891E-2</c:v>
                </c:pt>
                <c:pt idx="278">
                  <c:v>2.1087962962962965E-2</c:v>
                </c:pt>
                <c:pt idx="279">
                  <c:v>2.1099537037037038E-2</c:v>
                </c:pt>
                <c:pt idx="280">
                  <c:v>2.1111111111111112E-2</c:v>
                </c:pt>
                <c:pt idx="281">
                  <c:v>2.1122685185185185E-2</c:v>
                </c:pt>
                <c:pt idx="282">
                  <c:v>2.1134259259259259E-2</c:v>
                </c:pt>
                <c:pt idx="283">
                  <c:v>2.1145833333333332E-2</c:v>
                </c:pt>
                <c:pt idx="284">
                  <c:v>2.1157407407407406E-2</c:v>
                </c:pt>
                <c:pt idx="285">
                  <c:v>2.1168981481481483E-2</c:v>
                </c:pt>
                <c:pt idx="286">
                  <c:v>2.1180555555555557E-2</c:v>
                </c:pt>
                <c:pt idx="287">
                  <c:v>2.119212962962963E-2</c:v>
                </c:pt>
                <c:pt idx="288">
                  <c:v>2.1203703703703704E-2</c:v>
                </c:pt>
                <c:pt idx="289">
                  <c:v>2.1215277777777777E-2</c:v>
                </c:pt>
                <c:pt idx="290">
                  <c:v>2.1226851851851851E-2</c:v>
                </c:pt>
                <c:pt idx="291">
                  <c:v>2.1238425925925924E-2</c:v>
                </c:pt>
                <c:pt idx="292">
                  <c:v>2.1250000000000002E-2</c:v>
                </c:pt>
                <c:pt idx="293">
                  <c:v>2.1261574074074075E-2</c:v>
                </c:pt>
                <c:pt idx="294">
                  <c:v>2.1273148148148149E-2</c:v>
                </c:pt>
                <c:pt idx="295">
                  <c:v>2.1284722222222222E-2</c:v>
                </c:pt>
                <c:pt idx="296">
                  <c:v>2.1296296296296296E-2</c:v>
                </c:pt>
                <c:pt idx="297">
                  <c:v>2.1307870370370369E-2</c:v>
                </c:pt>
                <c:pt idx="298">
                  <c:v>2.1319444444444443E-2</c:v>
                </c:pt>
                <c:pt idx="299">
                  <c:v>2.1331018518518517E-2</c:v>
                </c:pt>
                <c:pt idx="300">
                  <c:v>2.1342592592592594E-2</c:v>
                </c:pt>
              </c:numCache>
            </c:numRef>
          </c:cat>
          <c:val>
            <c:numRef>
              <c:f>'3 Phase Post-Treatment'!$H$2:$H$302</c:f>
              <c:numCache>
                <c:formatCode>0.0000</c:formatCode>
                <c:ptCount val="301"/>
                <c:pt idx="0">
                  <c:v>#N/A</c:v>
                </c:pt>
                <c:pt idx="1">
                  <c:v>#N/A</c:v>
                </c:pt>
                <c:pt idx="2">
                  <c:v>0.43636426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-1.0994284000000001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-1.2809986000000002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-1.2809986000000002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0.86005209999999999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-1.2734210000000001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-0.99348829999999999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-1.2583143999999999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-1.5609312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-1.6592696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-1.6895313999999999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-0.91783404000000002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-1.3566527000000002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-0.8043648000000001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-4.2012754000000001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-1.1523741999999999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-1.3036826000000001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-0.63034800000000002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-0.41851625000000003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-3.2782939999999998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2.577439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2.0856988000000003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2.796824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0.70119039999999999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0.90546890000000002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2.1764839999999999</c:v>
                </c:pt>
                <c:pt idx="30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3C7-4836-AA1E-A65C6A5B3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993599"/>
        <c:axId val="1185118239"/>
      </c:lineChart>
      <c:catAx>
        <c:axId val="1724993599"/>
        <c:scaling>
          <c:orientation val="minMax"/>
        </c:scaling>
        <c:delete val="0"/>
        <c:axPos val="b"/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118239"/>
        <c:crosses val="autoZero"/>
        <c:auto val="1"/>
        <c:lblAlgn val="ctr"/>
        <c:lblOffset val="100"/>
        <c:noMultiLvlLbl val="0"/>
      </c:catAx>
      <c:valAx>
        <c:axId val="118511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993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321922112268928"/>
          <c:y val="0.79513779527559059"/>
          <c:w val="0.40898356996713991"/>
          <c:h val="3.22428790844643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 Phase Treatment (2)'!$D$1</c:f>
              <c:strCache>
                <c:ptCount val="1"/>
                <c:pt idx="0">
                  <c:v>Pre-Treatment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78"/>
              <c:layout>
                <c:manualLayout>
                  <c:x val="-3.7795275590551181E-2"/>
                  <c:y val="-0.1165512212302254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8FA-45C2-981E-FB0B5CC2F1C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'2 Phase Treatment (2)'!$C$2:$C$302</c:f>
              <c:numCache>
                <c:formatCode>h:mm:ss;@</c:formatCode>
                <c:ptCount val="301"/>
                <c:pt idx="0">
                  <c:v>6.006944444444445E-3</c:v>
                </c:pt>
                <c:pt idx="1">
                  <c:v>6.0185185185185185E-3</c:v>
                </c:pt>
                <c:pt idx="2">
                  <c:v>6.030092592592593E-3</c:v>
                </c:pt>
                <c:pt idx="3">
                  <c:v>6.0416666666666665E-3</c:v>
                </c:pt>
                <c:pt idx="4">
                  <c:v>6.053240740740741E-3</c:v>
                </c:pt>
                <c:pt idx="5">
                  <c:v>6.0648148148148145E-3</c:v>
                </c:pt>
                <c:pt idx="6">
                  <c:v>6.076388888888889E-3</c:v>
                </c:pt>
                <c:pt idx="7">
                  <c:v>6.0879629629629634E-3</c:v>
                </c:pt>
                <c:pt idx="8">
                  <c:v>6.099537037037037E-3</c:v>
                </c:pt>
                <c:pt idx="9">
                  <c:v>6.1111111111111114E-3</c:v>
                </c:pt>
                <c:pt idx="10">
                  <c:v>6.122685185185185E-3</c:v>
                </c:pt>
                <c:pt idx="11">
                  <c:v>6.1342592592592594E-3</c:v>
                </c:pt>
                <c:pt idx="12">
                  <c:v>6.145833333333333E-3</c:v>
                </c:pt>
                <c:pt idx="13">
                  <c:v>6.1574074074074074E-3</c:v>
                </c:pt>
                <c:pt idx="14">
                  <c:v>6.168981481481481E-3</c:v>
                </c:pt>
                <c:pt idx="15">
                  <c:v>6.1805555555555555E-3</c:v>
                </c:pt>
                <c:pt idx="16">
                  <c:v>6.192129629629629E-3</c:v>
                </c:pt>
                <c:pt idx="17">
                  <c:v>6.2037037037037035E-3</c:v>
                </c:pt>
                <c:pt idx="18">
                  <c:v>6.215277777777777E-3</c:v>
                </c:pt>
                <c:pt idx="19">
                  <c:v>6.2268518518518523E-3</c:v>
                </c:pt>
                <c:pt idx="20">
                  <c:v>6.238425925925925E-3</c:v>
                </c:pt>
                <c:pt idx="21">
                  <c:v>6.2500000000000003E-3</c:v>
                </c:pt>
                <c:pt idx="22">
                  <c:v>6.2615740740740748E-3</c:v>
                </c:pt>
                <c:pt idx="23">
                  <c:v>6.2731481481481484E-3</c:v>
                </c:pt>
                <c:pt idx="24">
                  <c:v>6.2847222222222228E-3</c:v>
                </c:pt>
                <c:pt idx="25">
                  <c:v>6.2962962962962964E-3</c:v>
                </c:pt>
                <c:pt idx="26">
                  <c:v>6.3078703703703708E-3</c:v>
                </c:pt>
                <c:pt idx="27">
                  <c:v>6.3194444444444444E-3</c:v>
                </c:pt>
                <c:pt idx="28">
                  <c:v>6.3310185185185188E-3</c:v>
                </c:pt>
                <c:pt idx="29">
                  <c:v>6.3425925925925924E-3</c:v>
                </c:pt>
                <c:pt idx="30">
                  <c:v>6.3541666666666668E-3</c:v>
                </c:pt>
                <c:pt idx="31">
                  <c:v>6.3657407407407404E-3</c:v>
                </c:pt>
                <c:pt idx="32">
                  <c:v>6.3773148148148148E-3</c:v>
                </c:pt>
                <c:pt idx="33">
                  <c:v>6.3888888888888884E-3</c:v>
                </c:pt>
                <c:pt idx="34">
                  <c:v>6.4004629629629628E-3</c:v>
                </c:pt>
                <c:pt idx="35">
                  <c:v>6.4120370370370364E-3</c:v>
                </c:pt>
                <c:pt idx="36">
                  <c:v>6.4236111111111108E-3</c:v>
                </c:pt>
                <c:pt idx="37">
                  <c:v>6.4351851851851861E-3</c:v>
                </c:pt>
                <c:pt idx="38">
                  <c:v>6.4467592592592588E-3</c:v>
                </c:pt>
                <c:pt idx="39">
                  <c:v>6.4583333333333342E-3</c:v>
                </c:pt>
                <c:pt idx="40">
                  <c:v>6.4699074074074069E-3</c:v>
                </c:pt>
                <c:pt idx="41">
                  <c:v>6.4814814814814822E-3</c:v>
                </c:pt>
                <c:pt idx="42">
                  <c:v>6.4930555555555557E-3</c:v>
                </c:pt>
                <c:pt idx="43">
                  <c:v>6.5046296296296302E-3</c:v>
                </c:pt>
                <c:pt idx="44">
                  <c:v>6.5162037037037037E-3</c:v>
                </c:pt>
                <c:pt idx="45">
                  <c:v>6.5277777777777782E-3</c:v>
                </c:pt>
                <c:pt idx="46">
                  <c:v>6.5393518518518517E-3</c:v>
                </c:pt>
                <c:pt idx="47">
                  <c:v>6.5509259259259262E-3</c:v>
                </c:pt>
                <c:pt idx="48">
                  <c:v>6.5624999999999998E-3</c:v>
                </c:pt>
                <c:pt idx="49">
                  <c:v>6.5740740740740742E-3</c:v>
                </c:pt>
                <c:pt idx="50">
                  <c:v>6.5856481481481478E-3</c:v>
                </c:pt>
                <c:pt idx="51">
                  <c:v>6.5972222222222222E-3</c:v>
                </c:pt>
                <c:pt idx="52">
                  <c:v>6.6087962962962966E-3</c:v>
                </c:pt>
                <c:pt idx="53">
                  <c:v>6.6203703703703702E-3</c:v>
                </c:pt>
                <c:pt idx="54">
                  <c:v>6.6319444444444446E-3</c:v>
                </c:pt>
                <c:pt idx="55">
                  <c:v>6.6435185185185182E-3</c:v>
                </c:pt>
                <c:pt idx="56">
                  <c:v>6.6550925925925927E-3</c:v>
                </c:pt>
                <c:pt idx="57">
                  <c:v>6.6666666666666662E-3</c:v>
                </c:pt>
                <c:pt idx="58">
                  <c:v>6.6782407407407407E-3</c:v>
                </c:pt>
                <c:pt idx="59">
                  <c:v>6.6898148148148142E-3</c:v>
                </c:pt>
                <c:pt idx="60">
                  <c:v>6.7013888888888895E-3</c:v>
                </c:pt>
                <c:pt idx="61">
                  <c:v>6.7129629629629622E-3</c:v>
                </c:pt>
                <c:pt idx="62">
                  <c:v>6.7245370370370375E-3</c:v>
                </c:pt>
                <c:pt idx="63">
                  <c:v>6.7361111111111103E-3</c:v>
                </c:pt>
                <c:pt idx="64">
                  <c:v>6.7476851851851856E-3</c:v>
                </c:pt>
                <c:pt idx="65">
                  <c:v>6.7592592592592583E-3</c:v>
                </c:pt>
                <c:pt idx="66">
                  <c:v>6.7708333333333336E-3</c:v>
                </c:pt>
                <c:pt idx="67">
                  <c:v>6.782407407407408E-3</c:v>
                </c:pt>
                <c:pt idx="68">
                  <c:v>6.7939814814814816E-3</c:v>
                </c:pt>
                <c:pt idx="69">
                  <c:v>6.805555555555556E-3</c:v>
                </c:pt>
                <c:pt idx="70">
                  <c:v>6.8171296296296296E-3</c:v>
                </c:pt>
                <c:pt idx="71">
                  <c:v>6.828703703703704E-3</c:v>
                </c:pt>
                <c:pt idx="72">
                  <c:v>6.8402777777777776E-3</c:v>
                </c:pt>
                <c:pt idx="73">
                  <c:v>6.851851851851852E-3</c:v>
                </c:pt>
                <c:pt idx="74">
                  <c:v>6.8634259259259256E-3</c:v>
                </c:pt>
                <c:pt idx="75">
                  <c:v>6.875E-3</c:v>
                </c:pt>
                <c:pt idx="76">
                  <c:v>6.8865740740740736E-3</c:v>
                </c:pt>
                <c:pt idx="77">
                  <c:v>6.898148148148148E-3</c:v>
                </c:pt>
                <c:pt idx="78">
                  <c:v>6.9097222222222216E-3</c:v>
                </c:pt>
                <c:pt idx="79">
                  <c:v>6.9212962962962961E-3</c:v>
                </c:pt>
                <c:pt idx="80">
                  <c:v>6.9328703703703696E-3</c:v>
                </c:pt>
                <c:pt idx="81">
                  <c:v>6.9444444444444441E-3</c:v>
                </c:pt>
                <c:pt idx="82">
                  <c:v>6.9560185185185194E-3</c:v>
                </c:pt>
                <c:pt idx="83">
                  <c:v>6.9675925925925929E-3</c:v>
                </c:pt>
                <c:pt idx="84">
                  <c:v>6.9791666666666674E-3</c:v>
                </c:pt>
                <c:pt idx="85">
                  <c:v>6.9907407407407409E-3</c:v>
                </c:pt>
                <c:pt idx="86">
                  <c:v>7.0023148148148154E-3</c:v>
                </c:pt>
                <c:pt idx="87">
                  <c:v>7.013888888888889E-3</c:v>
                </c:pt>
                <c:pt idx="88">
                  <c:v>7.0254629629629634E-3</c:v>
                </c:pt>
                <c:pt idx="89">
                  <c:v>7.037037037037037E-3</c:v>
                </c:pt>
                <c:pt idx="90">
                  <c:v>7.0486111111111114E-3</c:v>
                </c:pt>
                <c:pt idx="91">
                  <c:v>7.060185185185185E-3</c:v>
                </c:pt>
                <c:pt idx="92">
                  <c:v>7.0717592592592594E-3</c:v>
                </c:pt>
                <c:pt idx="93">
                  <c:v>7.083333333333333E-3</c:v>
                </c:pt>
                <c:pt idx="94">
                  <c:v>7.0949074074074074E-3</c:v>
                </c:pt>
                <c:pt idx="95">
                  <c:v>7.106481481481481E-3</c:v>
                </c:pt>
                <c:pt idx="96">
                  <c:v>7.1180555555555554E-3</c:v>
                </c:pt>
                <c:pt idx="97">
                  <c:v>7.1296296296296299E-3</c:v>
                </c:pt>
                <c:pt idx="98">
                  <c:v>7.1412037037037034E-3</c:v>
                </c:pt>
                <c:pt idx="99">
                  <c:v>7.1527777777777779E-3</c:v>
                </c:pt>
                <c:pt idx="100">
                  <c:v>7.1643518518518514E-3</c:v>
                </c:pt>
                <c:pt idx="101">
                  <c:v>7.1759259259259267E-3</c:v>
                </c:pt>
                <c:pt idx="102">
                  <c:v>7.1874999999999994E-3</c:v>
                </c:pt>
                <c:pt idx="103">
                  <c:v>7.1990740740740747E-3</c:v>
                </c:pt>
                <c:pt idx="104">
                  <c:v>7.2106481481481475E-3</c:v>
                </c:pt>
                <c:pt idx="105">
                  <c:v>7.2222222222222228E-3</c:v>
                </c:pt>
                <c:pt idx="106">
                  <c:v>7.2337962962962955E-3</c:v>
                </c:pt>
                <c:pt idx="107">
                  <c:v>7.2453703703703708E-3</c:v>
                </c:pt>
                <c:pt idx="108">
                  <c:v>7.2569444444444443E-3</c:v>
                </c:pt>
                <c:pt idx="109">
                  <c:v>7.2685185185185188E-3</c:v>
                </c:pt>
                <c:pt idx="110">
                  <c:v>7.2800925925925923E-3</c:v>
                </c:pt>
                <c:pt idx="111">
                  <c:v>7.2916666666666668E-3</c:v>
                </c:pt>
                <c:pt idx="112">
                  <c:v>7.3032407407407412E-3</c:v>
                </c:pt>
                <c:pt idx="113">
                  <c:v>7.3148148148148148E-3</c:v>
                </c:pt>
                <c:pt idx="114">
                  <c:v>7.3263888888888892E-3</c:v>
                </c:pt>
                <c:pt idx="115">
                  <c:v>7.3379629629629628E-3</c:v>
                </c:pt>
                <c:pt idx="116">
                  <c:v>7.3495370370370372E-3</c:v>
                </c:pt>
                <c:pt idx="117">
                  <c:v>7.3611111111111108E-3</c:v>
                </c:pt>
                <c:pt idx="118">
                  <c:v>7.3726851851851852E-3</c:v>
                </c:pt>
                <c:pt idx="119">
                  <c:v>7.3842592592592588E-3</c:v>
                </c:pt>
                <c:pt idx="120">
                  <c:v>7.3958333333333333E-3</c:v>
                </c:pt>
                <c:pt idx="121">
                  <c:v>7.4074074074074068E-3</c:v>
                </c:pt>
                <c:pt idx="122">
                  <c:v>7.4189814814814813E-3</c:v>
                </c:pt>
                <c:pt idx="123">
                  <c:v>7.4305555555555548E-3</c:v>
                </c:pt>
                <c:pt idx="124">
                  <c:v>7.4421296296296301E-3</c:v>
                </c:pt>
                <c:pt idx="125">
                  <c:v>7.4537037037037028E-3</c:v>
                </c:pt>
                <c:pt idx="126">
                  <c:v>7.4652777777777781E-3</c:v>
                </c:pt>
                <c:pt idx="127">
                  <c:v>7.4768518518518526E-3</c:v>
                </c:pt>
                <c:pt idx="128">
                  <c:v>7.4884259259259262E-3</c:v>
                </c:pt>
                <c:pt idx="129">
                  <c:v>7.5000000000000006E-3</c:v>
                </c:pt>
                <c:pt idx="130">
                  <c:v>7.5115740740740742E-3</c:v>
                </c:pt>
                <c:pt idx="131">
                  <c:v>7.5231481481481486E-3</c:v>
                </c:pt>
                <c:pt idx="132">
                  <c:v>7.5347222222222222E-3</c:v>
                </c:pt>
                <c:pt idx="133">
                  <c:v>7.5462962962962966E-3</c:v>
                </c:pt>
                <c:pt idx="134">
                  <c:v>7.5578703703703702E-3</c:v>
                </c:pt>
                <c:pt idx="135">
                  <c:v>7.5694444444444446E-3</c:v>
                </c:pt>
                <c:pt idx="136">
                  <c:v>7.5810185185185182E-3</c:v>
                </c:pt>
                <c:pt idx="137">
                  <c:v>7.5925925925925926E-3</c:v>
                </c:pt>
                <c:pt idx="138">
                  <c:v>7.6041666666666662E-3</c:v>
                </c:pt>
                <c:pt idx="139">
                  <c:v>7.6157407407407406E-3</c:v>
                </c:pt>
                <c:pt idx="140">
                  <c:v>7.6273148148148142E-3</c:v>
                </c:pt>
                <c:pt idx="141">
                  <c:v>7.6388888888888886E-3</c:v>
                </c:pt>
                <c:pt idx="142">
                  <c:v>7.6504629629629639E-3</c:v>
                </c:pt>
                <c:pt idx="143">
                  <c:v>7.6620370370370366E-3</c:v>
                </c:pt>
                <c:pt idx="144">
                  <c:v>7.673611111111112E-3</c:v>
                </c:pt>
                <c:pt idx="145">
                  <c:v>7.6851851851851847E-3</c:v>
                </c:pt>
                <c:pt idx="146">
                  <c:v>7.69675925925926E-3</c:v>
                </c:pt>
                <c:pt idx="147">
                  <c:v>7.7083333333333327E-3</c:v>
                </c:pt>
                <c:pt idx="148">
                  <c:v>7.719907407407408E-3</c:v>
                </c:pt>
                <c:pt idx="149">
                  <c:v>7.7314814814814815E-3</c:v>
                </c:pt>
                <c:pt idx="150">
                  <c:v>7.743055555555556E-3</c:v>
                </c:pt>
                <c:pt idx="151">
                  <c:v>7.7546296296296295E-3</c:v>
                </c:pt>
                <c:pt idx="152">
                  <c:v>7.766203703703704E-3</c:v>
                </c:pt>
                <c:pt idx="153">
                  <c:v>7.7777777777777776E-3</c:v>
                </c:pt>
                <c:pt idx="154">
                  <c:v>7.789351851851852E-3</c:v>
                </c:pt>
                <c:pt idx="155">
                  <c:v>7.8009259259259256E-3</c:v>
                </c:pt>
                <c:pt idx="156">
                  <c:v>7.8125E-3</c:v>
                </c:pt>
                <c:pt idx="157">
                  <c:v>7.8240740740740753E-3</c:v>
                </c:pt>
                <c:pt idx="158">
                  <c:v>7.8356481481481489E-3</c:v>
                </c:pt>
                <c:pt idx="159">
                  <c:v>7.8472222222222224E-3</c:v>
                </c:pt>
                <c:pt idx="160">
                  <c:v>7.858796296296296E-3</c:v>
                </c:pt>
                <c:pt idx="161">
                  <c:v>7.8703703703703713E-3</c:v>
                </c:pt>
                <c:pt idx="162">
                  <c:v>7.8819444444444449E-3</c:v>
                </c:pt>
                <c:pt idx="163">
                  <c:v>7.8935185185185185E-3</c:v>
                </c:pt>
                <c:pt idx="164">
                  <c:v>7.905092592592592E-3</c:v>
                </c:pt>
                <c:pt idx="165">
                  <c:v>7.9166666666666673E-3</c:v>
                </c:pt>
                <c:pt idx="166">
                  <c:v>7.9282407407407409E-3</c:v>
                </c:pt>
                <c:pt idx="167">
                  <c:v>7.9398148148148145E-3</c:v>
                </c:pt>
                <c:pt idx="168">
                  <c:v>7.951388888888888E-3</c:v>
                </c:pt>
                <c:pt idx="169">
                  <c:v>7.9629629629629634E-3</c:v>
                </c:pt>
                <c:pt idx="170">
                  <c:v>7.9745370370370369E-3</c:v>
                </c:pt>
                <c:pt idx="171">
                  <c:v>7.9861111111111105E-3</c:v>
                </c:pt>
                <c:pt idx="172">
                  <c:v>7.9976851851851858E-3</c:v>
                </c:pt>
                <c:pt idx="173">
                  <c:v>8.0092592592592594E-3</c:v>
                </c:pt>
                <c:pt idx="174">
                  <c:v>8.0208333333333347E-3</c:v>
                </c:pt>
                <c:pt idx="175">
                  <c:v>8.0324074074074065E-3</c:v>
                </c:pt>
                <c:pt idx="176">
                  <c:v>8.0439814814814818E-3</c:v>
                </c:pt>
                <c:pt idx="177">
                  <c:v>8.0555555555555554E-3</c:v>
                </c:pt>
                <c:pt idx="178">
                  <c:v>8.0671296296296307E-3</c:v>
                </c:pt>
                <c:pt idx="179">
                  <c:v>8.0787037037037025E-3</c:v>
                </c:pt>
                <c:pt idx="180">
                  <c:v>8.0902777777777778E-3</c:v>
                </c:pt>
                <c:pt idx="181">
                  <c:v>8.1018518518518514E-3</c:v>
                </c:pt>
                <c:pt idx="182">
                  <c:v>8.1134259259259267E-3</c:v>
                </c:pt>
                <c:pt idx="183">
                  <c:v>8.1250000000000003E-3</c:v>
                </c:pt>
                <c:pt idx="184">
                  <c:v>8.1365740740740738E-3</c:v>
                </c:pt>
                <c:pt idx="185">
                  <c:v>8.1481481481481474E-3</c:v>
                </c:pt>
                <c:pt idx="186">
                  <c:v>8.1597222222222227E-3</c:v>
                </c:pt>
                <c:pt idx="187">
                  <c:v>8.1712962962962963E-3</c:v>
                </c:pt>
                <c:pt idx="188">
                  <c:v>8.1828703703703699E-3</c:v>
                </c:pt>
                <c:pt idx="189">
                  <c:v>8.1944444444444452E-3</c:v>
                </c:pt>
                <c:pt idx="190">
                  <c:v>8.2060185185185187E-3</c:v>
                </c:pt>
                <c:pt idx="191">
                  <c:v>8.2175925925925923E-3</c:v>
                </c:pt>
                <c:pt idx="192">
                  <c:v>8.2291666666666659E-3</c:v>
                </c:pt>
                <c:pt idx="193">
                  <c:v>8.2407407407407412E-3</c:v>
                </c:pt>
                <c:pt idx="194">
                  <c:v>8.2523148148148148E-3</c:v>
                </c:pt>
                <c:pt idx="195">
                  <c:v>8.2638888888888883E-3</c:v>
                </c:pt>
                <c:pt idx="196">
                  <c:v>8.2754629629629619E-3</c:v>
                </c:pt>
                <c:pt idx="197">
                  <c:v>8.2870370370370372E-3</c:v>
                </c:pt>
                <c:pt idx="198">
                  <c:v>8.2986111111111108E-3</c:v>
                </c:pt>
                <c:pt idx="199">
                  <c:v>8.3101851851851861E-3</c:v>
                </c:pt>
                <c:pt idx="200">
                  <c:v>8.3217592592592579E-3</c:v>
                </c:pt>
                <c:pt idx="201">
                  <c:v>8.3333333333333332E-3</c:v>
                </c:pt>
                <c:pt idx="202">
                  <c:v>8.3449074074074085E-3</c:v>
                </c:pt>
                <c:pt idx="203">
                  <c:v>8.3564814814814821E-3</c:v>
                </c:pt>
                <c:pt idx="204">
                  <c:v>8.3680555555555557E-3</c:v>
                </c:pt>
                <c:pt idx="205">
                  <c:v>8.3796296296296292E-3</c:v>
                </c:pt>
                <c:pt idx="206">
                  <c:v>8.3912037037037045E-3</c:v>
                </c:pt>
                <c:pt idx="207">
                  <c:v>8.4027777777777781E-3</c:v>
                </c:pt>
                <c:pt idx="208">
                  <c:v>8.4143518518518517E-3</c:v>
                </c:pt>
                <c:pt idx="209">
                  <c:v>8.4259259259259253E-3</c:v>
                </c:pt>
                <c:pt idx="210">
                  <c:v>8.4375000000000006E-3</c:v>
                </c:pt>
                <c:pt idx="211">
                  <c:v>8.4490740740740741E-3</c:v>
                </c:pt>
                <c:pt idx="212">
                  <c:v>8.4606481481481477E-3</c:v>
                </c:pt>
                <c:pt idx="213">
                  <c:v>8.4722222222222213E-3</c:v>
                </c:pt>
                <c:pt idx="214">
                  <c:v>8.4837962962962966E-3</c:v>
                </c:pt>
                <c:pt idx="215">
                  <c:v>8.4953703703703701E-3</c:v>
                </c:pt>
                <c:pt idx="216">
                  <c:v>8.5069444444444437E-3</c:v>
                </c:pt>
                <c:pt idx="217">
                  <c:v>8.518518518518519E-3</c:v>
                </c:pt>
                <c:pt idx="218">
                  <c:v>8.5300925925925926E-3</c:v>
                </c:pt>
                <c:pt idx="219">
                  <c:v>8.5416666666666679E-3</c:v>
                </c:pt>
                <c:pt idx="220">
                  <c:v>8.5532407407407397E-3</c:v>
                </c:pt>
                <c:pt idx="221">
                  <c:v>8.564814814814815E-3</c:v>
                </c:pt>
                <c:pt idx="222">
                  <c:v>8.5763888888888886E-3</c:v>
                </c:pt>
                <c:pt idx="223">
                  <c:v>8.5879629629629639E-3</c:v>
                </c:pt>
                <c:pt idx="224">
                  <c:v>8.5995370370370375E-3</c:v>
                </c:pt>
                <c:pt idx="225">
                  <c:v>8.611111111111111E-3</c:v>
                </c:pt>
                <c:pt idx="226">
                  <c:v>8.6226851851851846E-3</c:v>
                </c:pt>
                <c:pt idx="227">
                  <c:v>8.6342592592592599E-3</c:v>
                </c:pt>
                <c:pt idx="228">
                  <c:v>8.6458333333333335E-3</c:v>
                </c:pt>
                <c:pt idx="229">
                  <c:v>8.6574074074074071E-3</c:v>
                </c:pt>
                <c:pt idx="230">
                  <c:v>8.6689814814814806E-3</c:v>
                </c:pt>
                <c:pt idx="231">
                  <c:v>8.6805555555555559E-3</c:v>
                </c:pt>
                <c:pt idx="232">
                  <c:v>8.6921296296296295E-3</c:v>
                </c:pt>
                <c:pt idx="233">
                  <c:v>8.7037037037037031E-3</c:v>
                </c:pt>
                <c:pt idx="234">
                  <c:v>8.7152777777777784E-3</c:v>
                </c:pt>
                <c:pt idx="235">
                  <c:v>8.726851851851852E-3</c:v>
                </c:pt>
                <c:pt idx="236">
                  <c:v>8.7384259259259255E-3</c:v>
                </c:pt>
                <c:pt idx="237">
                  <c:v>8.7499999999999991E-3</c:v>
                </c:pt>
                <c:pt idx="238">
                  <c:v>8.7615740740740744E-3</c:v>
                </c:pt>
                <c:pt idx="239">
                  <c:v>8.773148148148148E-3</c:v>
                </c:pt>
                <c:pt idx="240">
                  <c:v>8.7847222222222233E-3</c:v>
                </c:pt>
                <c:pt idx="241">
                  <c:v>8.7962962962962951E-3</c:v>
                </c:pt>
                <c:pt idx="242">
                  <c:v>8.8078703703703704E-3</c:v>
                </c:pt>
                <c:pt idx="243">
                  <c:v>8.819444444444444E-3</c:v>
                </c:pt>
                <c:pt idx="244">
                  <c:v>8.8310185185185193E-3</c:v>
                </c:pt>
                <c:pt idx="245">
                  <c:v>8.8425925925925929E-3</c:v>
                </c:pt>
                <c:pt idx="246">
                  <c:v>8.8541666666666664E-3</c:v>
                </c:pt>
                <c:pt idx="247">
                  <c:v>8.8657407407407417E-3</c:v>
                </c:pt>
                <c:pt idx="248">
                  <c:v>8.8773148148148153E-3</c:v>
                </c:pt>
                <c:pt idx="249">
                  <c:v>8.8888888888888889E-3</c:v>
                </c:pt>
                <c:pt idx="250">
                  <c:v>8.9004629629629625E-3</c:v>
                </c:pt>
                <c:pt idx="251">
                  <c:v>8.9120370370370378E-3</c:v>
                </c:pt>
                <c:pt idx="252">
                  <c:v>8.9236111111111113E-3</c:v>
                </c:pt>
                <c:pt idx="253">
                  <c:v>8.9351851851851849E-3</c:v>
                </c:pt>
                <c:pt idx="254">
                  <c:v>8.9467592592592585E-3</c:v>
                </c:pt>
                <c:pt idx="255">
                  <c:v>8.9583333333333338E-3</c:v>
                </c:pt>
                <c:pt idx="256">
                  <c:v>8.9699074074074073E-3</c:v>
                </c:pt>
                <c:pt idx="257">
                  <c:v>8.9814814814814809E-3</c:v>
                </c:pt>
                <c:pt idx="258">
                  <c:v>8.9930555555555545E-3</c:v>
                </c:pt>
                <c:pt idx="259">
                  <c:v>9.0046296296296298E-3</c:v>
                </c:pt>
                <c:pt idx="260">
                  <c:v>9.0162037037037034E-3</c:v>
                </c:pt>
                <c:pt idx="261">
                  <c:v>9.0277777777777769E-3</c:v>
                </c:pt>
                <c:pt idx="262">
                  <c:v>9.0393518518518522E-3</c:v>
                </c:pt>
                <c:pt idx="263">
                  <c:v>9.0509259259259258E-3</c:v>
                </c:pt>
                <c:pt idx="264">
                  <c:v>9.0625000000000011E-3</c:v>
                </c:pt>
                <c:pt idx="265">
                  <c:v>9.0740740740740747E-3</c:v>
                </c:pt>
                <c:pt idx="266">
                  <c:v>9.0856481481481483E-3</c:v>
                </c:pt>
                <c:pt idx="267">
                  <c:v>9.0972222222222218E-3</c:v>
                </c:pt>
                <c:pt idx="268">
                  <c:v>9.1087962962962971E-3</c:v>
                </c:pt>
                <c:pt idx="269">
                  <c:v>9.1203703703703707E-3</c:v>
                </c:pt>
                <c:pt idx="270">
                  <c:v>9.1319444444444443E-3</c:v>
                </c:pt>
                <c:pt idx="271">
                  <c:v>9.1435185185185178E-3</c:v>
                </c:pt>
                <c:pt idx="272">
                  <c:v>9.1550925925925931E-3</c:v>
                </c:pt>
                <c:pt idx="273">
                  <c:v>9.1666666666666667E-3</c:v>
                </c:pt>
                <c:pt idx="274">
                  <c:v>9.1782407407407403E-3</c:v>
                </c:pt>
                <c:pt idx="275">
                  <c:v>9.1898148148148139E-3</c:v>
                </c:pt>
                <c:pt idx="276">
                  <c:v>9.2013888888888892E-3</c:v>
                </c:pt>
                <c:pt idx="277">
                  <c:v>9.2129629629629627E-3</c:v>
                </c:pt>
                <c:pt idx="278">
                  <c:v>9.2245370370370363E-3</c:v>
                </c:pt>
                <c:pt idx="279">
                  <c:v>9.2361111111111116E-3</c:v>
                </c:pt>
                <c:pt idx="280">
                  <c:v>9.2476851851851852E-3</c:v>
                </c:pt>
                <c:pt idx="281">
                  <c:v>9.2592592592592605E-3</c:v>
                </c:pt>
                <c:pt idx="282">
                  <c:v>9.2708333333333323E-3</c:v>
                </c:pt>
                <c:pt idx="283">
                  <c:v>9.2824074074074076E-3</c:v>
                </c:pt>
                <c:pt idx="284">
                  <c:v>9.2939814814814812E-3</c:v>
                </c:pt>
                <c:pt idx="285">
                  <c:v>9.3055555555555565E-3</c:v>
                </c:pt>
                <c:pt idx="286">
                  <c:v>9.3171296296296301E-3</c:v>
                </c:pt>
                <c:pt idx="287">
                  <c:v>9.3287037037037036E-3</c:v>
                </c:pt>
                <c:pt idx="288">
                  <c:v>9.3402777777777772E-3</c:v>
                </c:pt>
                <c:pt idx="289">
                  <c:v>9.3518518518518525E-3</c:v>
                </c:pt>
                <c:pt idx="290">
                  <c:v>9.3634259259259261E-3</c:v>
                </c:pt>
                <c:pt idx="291">
                  <c:v>9.3749999999999997E-3</c:v>
                </c:pt>
                <c:pt idx="292">
                  <c:v>9.386574074074075E-3</c:v>
                </c:pt>
                <c:pt idx="293">
                  <c:v>9.3981481481481485E-3</c:v>
                </c:pt>
                <c:pt idx="294">
                  <c:v>9.4097222222222221E-3</c:v>
                </c:pt>
                <c:pt idx="295">
                  <c:v>9.4212962962962957E-3</c:v>
                </c:pt>
                <c:pt idx="296">
                  <c:v>9.432870370370371E-3</c:v>
                </c:pt>
                <c:pt idx="297">
                  <c:v>9.4444444444444445E-3</c:v>
                </c:pt>
                <c:pt idx="298">
                  <c:v>9.4560185185185181E-3</c:v>
                </c:pt>
                <c:pt idx="299">
                  <c:v>9.4675925925925917E-3</c:v>
                </c:pt>
                <c:pt idx="300">
                  <c:v>9.479166666666667E-3</c:v>
                </c:pt>
              </c:numCache>
            </c:numRef>
          </c:cat>
          <c:val>
            <c:numRef>
              <c:f>'2 Phase Treatment (2)'!$D$2:$D$302</c:f>
              <c:numCache>
                <c:formatCode>General</c:formatCode>
                <c:ptCount val="301"/>
                <c:pt idx="0">
                  <c:v>2.0629662</c:v>
                </c:pt>
                <c:pt idx="1">
                  <c:v>2.0251513000000001</c:v>
                </c:pt>
                <c:pt idx="2">
                  <c:v>1.6922727000000002</c:v>
                </c:pt>
                <c:pt idx="3">
                  <c:v>1.1929307</c:v>
                </c:pt>
                <c:pt idx="4">
                  <c:v>0.7768446</c:v>
                </c:pt>
                <c:pt idx="5">
                  <c:v>0.62553613999999991</c:v>
                </c:pt>
                <c:pt idx="6">
                  <c:v>0.45907266000000002</c:v>
                </c:pt>
                <c:pt idx="7">
                  <c:v>-0.11589939</c:v>
                </c:pt>
                <c:pt idx="8">
                  <c:v>-0.50174803000000001</c:v>
                </c:pt>
                <c:pt idx="9">
                  <c:v>-0.63034800000000002</c:v>
                </c:pt>
                <c:pt idx="10">
                  <c:v>-0.36554620000000004</c:v>
                </c:pt>
                <c:pt idx="11">
                  <c:v>-0.10834605999999999</c:v>
                </c:pt>
                <c:pt idx="12">
                  <c:v>-1.7561E-2</c:v>
                </c:pt>
                <c:pt idx="13">
                  <c:v>-0.19913112999999999</c:v>
                </c:pt>
                <c:pt idx="14">
                  <c:v>-0.28233865000000002</c:v>
                </c:pt>
                <c:pt idx="15">
                  <c:v>-4.0245159999999995E-2</c:v>
                </c:pt>
                <c:pt idx="16">
                  <c:v>0.20942584</c:v>
                </c:pt>
                <c:pt idx="17">
                  <c:v>0.17916417000000001</c:v>
                </c:pt>
                <c:pt idx="18">
                  <c:v>-0.51685460000000005</c:v>
                </c:pt>
                <c:pt idx="19">
                  <c:v>-1.1902134</c:v>
                </c:pt>
                <c:pt idx="20">
                  <c:v>-1.3112602</c:v>
                </c:pt>
                <c:pt idx="21">
                  <c:v>-1.1372675999999999</c:v>
                </c:pt>
                <c:pt idx="22">
                  <c:v>-0.8043648000000001</c:v>
                </c:pt>
                <c:pt idx="23">
                  <c:v>-1.07672006</c:v>
                </c:pt>
                <c:pt idx="24">
                  <c:v>-1.3490994000000001</c:v>
                </c:pt>
                <c:pt idx="25">
                  <c:v>-1.7954471999999999</c:v>
                </c:pt>
                <c:pt idx="26">
                  <c:v>-1.8635482000000001</c:v>
                </c:pt>
                <c:pt idx="27">
                  <c:v>-1.4625686</c:v>
                </c:pt>
                <c:pt idx="28">
                  <c:v>-0.9254116</c:v>
                </c:pt>
                <c:pt idx="29">
                  <c:v>-0.38070127000000004</c:v>
                </c:pt>
                <c:pt idx="30">
                  <c:v>-0.13860775</c:v>
                </c:pt>
                <c:pt idx="31">
                  <c:v>4.296237E-2</c:v>
                </c:pt>
                <c:pt idx="32">
                  <c:v>0.29263338</c:v>
                </c:pt>
                <c:pt idx="33">
                  <c:v>0.35315678000000006</c:v>
                </c:pt>
                <c:pt idx="34">
                  <c:v>0.26994922999999998</c:v>
                </c:pt>
                <c:pt idx="35">
                  <c:v>0.33802589999999999</c:v>
                </c:pt>
                <c:pt idx="36">
                  <c:v>0.50448939999999998</c:v>
                </c:pt>
                <c:pt idx="37">
                  <c:v>0.46662599999999999</c:v>
                </c:pt>
                <c:pt idx="38">
                  <c:v>0.59527450000000004</c:v>
                </c:pt>
                <c:pt idx="39">
                  <c:v>0.79197550000000005</c:v>
                </c:pt>
                <c:pt idx="40">
                  <c:v>0.92057549999999999</c:v>
                </c:pt>
                <c:pt idx="41">
                  <c:v>0.92815300000000001</c:v>
                </c:pt>
                <c:pt idx="42">
                  <c:v>0.92815300000000001</c:v>
                </c:pt>
                <c:pt idx="43">
                  <c:v>1.1021456000000001</c:v>
                </c:pt>
                <c:pt idx="44">
                  <c:v>1.3972092</c:v>
                </c:pt>
                <c:pt idx="45">
                  <c:v>1.4350240999999999</c:v>
                </c:pt>
                <c:pt idx="46">
                  <c:v>1.5409642000000001</c:v>
                </c:pt>
                <c:pt idx="47">
                  <c:v>1.4501792</c:v>
                </c:pt>
                <c:pt idx="48">
                  <c:v>0.89031379999999993</c:v>
                </c:pt>
                <c:pt idx="49">
                  <c:v>0.62553613999999991</c:v>
                </c:pt>
                <c:pt idx="50">
                  <c:v>0.6633753</c:v>
                </c:pt>
                <c:pt idx="51">
                  <c:v>0.86762965000000003</c:v>
                </c:pt>
                <c:pt idx="52">
                  <c:v>0.93573055999999999</c:v>
                </c:pt>
                <c:pt idx="53">
                  <c:v>0.70119039999999999</c:v>
                </c:pt>
                <c:pt idx="54">
                  <c:v>0.87520719999999996</c:v>
                </c:pt>
                <c:pt idx="55">
                  <c:v>1.0945923</c:v>
                </c:pt>
                <c:pt idx="56">
                  <c:v>1.2459008</c:v>
                </c:pt>
                <c:pt idx="57">
                  <c:v>1.5333867000000001</c:v>
                </c:pt>
                <c:pt idx="58">
                  <c:v>1.5939101999999998</c:v>
                </c:pt>
                <c:pt idx="59">
                  <c:v>1.7073794</c:v>
                </c:pt>
                <c:pt idx="60">
                  <c:v>1.7906111</c:v>
                </c:pt>
                <c:pt idx="61">
                  <c:v>1.8435811999999998</c:v>
                </c:pt>
                <c:pt idx="62">
                  <c:v>1.9646279999999998</c:v>
                </c:pt>
                <c:pt idx="63">
                  <c:v>2.0856988000000003</c:v>
                </c:pt>
                <c:pt idx="64">
                  <c:v>2.1689064999999998</c:v>
                </c:pt>
                <c:pt idx="65">
                  <c:v>2.3580540000000001</c:v>
                </c:pt>
                <c:pt idx="66">
                  <c:v>2.3428990000000001</c:v>
                </c:pt>
                <c:pt idx="67">
                  <c:v>2.3731606999999997</c:v>
                </c:pt>
                <c:pt idx="68">
                  <c:v>2.3656072999999997</c:v>
                </c:pt>
                <c:pt idx="69">
                  <c:v>2.4412616000000003</c:v>
                </c:pt>
                <c:pt idx="70">
                  <c:v>2.2975308000000001</c:v>
                </c:pt>
                <c:pt idx="71">
                  <c:v>1.8965270000000001</c:v>
                </c:pt>
                <c:pt idx="72">
                  <c:v>1.8889494</c:v>
                </c:pt>
                <c:pt idx="73">
                  <c:v>2.1462222999999998</c:v>
                </c:pt>
                <c:pt idx="74">
                  <c:v>2.0781213000000003</c:v>
                </c:pt>
                <c:pt idx="75">
                  <c:v>1.8889494</c:v>
                </c:pt>
                <c:pt idx="76">
                  <c:v>1.3064240999999999</c:v>
                </c:pt>
                <c:pt idx="77">
                  <c:v>1.0340689000000001</c:v>
                </c:pt>
                <c:pt idx="78">
                  <c:v>1.2837156999999999</c:v>
                </c:pt>
                <c:pt idx="79">
                  <c:v>1.6544334999999999</c:v>
                </c:pt>
                <c:pt idx="80">
                  <c:v>1.9570504</c:v>
                </c:pt>
                <c:pt idx="81">
                  <c:v>1.7679027</c:v>
                </c:pt>
                <c:pt idx="82">
                  <c:v>1.6695644000000001</c:v>
                </c:pt>
                <c:pt idx="83">
                  <c:v>1.5787793999999999</c:v>
                </c:pt>
                <c:pt idx="84">
                  <c:v>1.5333867000000001</c:v>
                </c:pt>
                <c:pt idx="85">
                  <c:v>1.5409642000000001</c:v>
                </c:pt>
                <c:pt idx="86">
                  <c:v>1.5485176</c:v>
                </c:pt>
                <c:pt idx="87">
                  <c:v>1.6165943</c:v>
                </c:pt>
                <c:pt idx="88">
                  <c:v>1.6468558999999998</c:v>
                </c:pt>
                <c:pt idx="89">
                  <c:v>1.7830577000000001</c:v>
                </c:pt>
                <c:pt idx="90">
                  <c:v>1.9797346</c:v>
                </c:pt>
                <c:pt idx="91">
                  <c:v>2.1008054999999999</c:v>
                </c:pt>
                <c:pt idx="92">
                  <c:v>2.1764839999999999</c:v>
                </c:pt>
                <c:pt idx="93">
                  <c:v>2.1462222999999998</c:v>
                </c:pt>
                <c:pt idx="94">
                  <c:v>2.1386447999999998</c:v>
                </c:pt>
                <c:pt idx="95">
                  <c:v>2.3428990000000001</c:v>
                </c:pt>
                <c:pt idx="96">
                  <c:v>2.5093623999999997</c:v>
                </c:pt>
                <c:pt idx="97">
                  <c:v>2.3656072999999997</c:v>
                </c:pt>
                <c:pt idx="98">
                  <c:v>2.0629662</c:v>
                </c:pt>
                <c:pt idx="99">
                  <c:v>2.2445606000000002</c:v>
                </c:pt>
                <c:pt idx="100">
                  <c:v>2.3126373</c:v>
                </c:pt>
                <c:pt idx="101">
                  <c:v>1.7906111</c:v>
                </c:pt>
                <c:pt idx="102">
                  <c:v>1.6468558999999998</c:v>
                </c:pt>
                <c:pt idx="103">
                  <c:v>2.0175736999999998</c:v>
                </c:pt>
                <c:pt idx="104">
                  <c:v>2.0175736999999998</c:v>
                </c:pt>
                <c:pt idx="105">
                  <c:v>2.3580540000000001</c:v>
                </c:pt>
                <c:pt idx="106">
                  <c:v>2.0856988000000003</c:v>
                </c:pt>
                <c:pt idx="107">
                  <c:v>1.9041045000000001</c:v>
                </c:pt>
                <c:pt idx="108">
                  <c:v>2.1537755000000001</c:v>
                </c:pt>
                <c:pt idx="109">
                  <c:v>1.7300877000000001</c:v>
                </c:pt>
                <c:pt idx="110">
                  <c:v>0.11864079</c:v>
                </c:pt>
                <c:pt idx="111">
                  <c:v>-9.3191004999999993E-2</c:v>
                </c:pt>
                <c:pt idx="112">
                  <c:v>-7.8084375999999997E-2</c:v>
                </c:pt>
                <c:pt idx="113">
                  <c:v>0.91302220000000001</c:v>
                </c:pt>
                <c:pt idx="114">
                  <c:v>2.2521140000000002</c:v>
                </c:pt>
                <c:pt idx="115">
                  <c:v>1.7073794</c:v>
                </c:pt>
                <c:pt idx="116">
                  <c:v>1.4426017</c:v>
                </c:pt>
                <c:pt idx="117">
                  <c:v>1.4728633999999998</c:v>
                </c:pt>
                <c:pt idx="118">
                  <c:v>1.4350240999999999</c:v>
                </c:pt>
                <c:pt idx="119">
                  <c:v>1.571226</c:v>
                </c:pt>
                <c:pt idx="120">
                  <c:v>1.7830577000000001</c:v>
                </c:pt>
                <c:pt idx="121">
                  <c:v>1.9873121</c:v>
                </c:pt>
                <c:pt idx="122">
                  <c:v>2.1613289999999998</c:v>
                </c:pt>
                <c:pt idx="123">
                  <c:v>2.1689064999999998</c:v>
                </c:pt>
                <c:pt idx="124">
                  <c:v>2.2370072999999997</c:v>
                </c:pt>
                <c:pt idx="125">
                  <c:v>2.2975308000000001</c:v>
                </c:pt>
                <c:pt idx="126">
                  <c:v>2.3504765000000001</c:v>
                </c:pt>
                <c:pt idx="127">
                  <c:v>2.4791007999999999</c:v>
                </c:pt>
                <c:pt idx="128">
                  <c:v>2.5396239999999999</c:v>
                </c:pt>
                <c:pt idx="129">
                  <c:v>2.6682240000000004</c:v>
                </c:pt>
                <c:pt idx="130">
                  <c:v>2.7817175000000001</c:v>
                </c:pt>
                <c:pt idx="131">
                  <c:v>2.7060390000000001</c:v>
                </c:pt>
                <c:pt idx="132">
                  <c:v>2.6379624000000002</c:v>
                </c:pt>
                <c:pt idx="133">
                  <c:v>2.5698858000000002</c:v>
                </c:pt>
                <c:pt idx="134">
                  <c:v>2.5396239999999999</c:v>
                </c:pt>
                <c:pt idx="135">
                  <c:v>2.6606706000000004</c:v>
                </c:pt>
                <c:pt idx="136">
                  <c:v>2.6757774000000003</c:v>
                </c:pt>
                <c:pt idx="137">
                  <c:v>2.577439</c:v>
                </c:pt>
                <c:pt idx="138">
                  <c:v>2.2899532000000002</c:v>
                </c:pt>
                <c:pt idx="139">
                  <c:v>2.1840373</c:v>
                </c:pt>
                <c:pt idx="140">
                  <c:v>2.0629662</c:v>
                </c:pt>
                <c:pt idx="141">
                  <c:v>1.8662654000000001</c:v>
                </c:pt>
                <c:pt idx="142">
                  <c:v>2.2445606000000002</c:v>
                </c:pt>
                <c:pt idx="143">
                  <c:v>2.4715232999999999</c:v>
                </c:pt>
                <c:pt idx="144">
                  <c:v>2.9557099999999998</c:v>
                </c:pt>
                <c:pt idx="145">
                  <c:v>3.0918875000000003</c:v>
                </c:pt>
                <c:pt idx="146">
                  <c:v>2.6077005</c:v>
                </c:pt>
                <c:pt idx="147">
                  <c:v>2.3731606999999997</c:v>
                </c:pt>
                <c:pt idx="148">
                  <c:v>2.1386447999999998</c:v>
                </c:pt>
                <c:pt idx="149">
                  <c:v>1.8813962000000002</c:v>
                </c:pt>
                <c:pt idx="150">
                  <c:v>1.7603494</c:v>
                </c:pt>
                <c:pt idx="151">
                  <c:v>1.6695644000000001</c:v>
                </c:pt>
                <c:pt idx="152">
                  <c:v>1.6998260000000001</c:v>
                </c:pt>
                <c:pt idx="153">
                  <c:v>1.7981643999999999</c:v>
                </c:pt>
                <c:pt idx="154">
                  <c:v>1.8662654000000001</c:v>
                </c:pt>
                <c:pt idx="155">
                  <c:v>1.8133195</c:v>
                </c:pt>
                <c:pt idx="156">
                  <c:v>1.7225344</c:v>
                </c:pt>
                <c:pt idx="157">
                  <c:v>1.4577325999999999</c:v>
                </c:pt>
                <c:pt idx="158">
                  <c:v>1.6165943</c:v>
                </c:pt>
                <c:pt idx="159">
                  <c:v>1.2080858000000001</c:v>
                </c:pt>
                <c:pt idx="160">
                  <c:v>0.60285195999999996</c:v>
                </c:pt>
                <c:pt idx="161">
                  <c:v>0.61040536000000001</c:v>
                </c:pt>
                <c:pt idx="162">
                  <c:v>0.5725903</c:v>
                </c:pt>
                <c:pt idx="163">
                  <c:v>0.20184833999999999</c:v>
                </c:pt>
                <c:pt idx="164">
                  <c:v>-6.2929316999999999E-2</c:v>
                </c:pt>
                <c:pt idx="165">
                  <c:v>-0.14616108</c:v>
                </c:pt>
                <c:pt idx="166">
                  <c:v>-0.14616108</c:v>
                </c:pt>
                <c:pt idx="167">
                  <c:v>-2.5114314999999998E-2</c:v>
                </c:pt>
                <c:pt idx="168">
                  <c:v>0.15645578999999998</c:v>
                </c:pt>
                <c:pt idx="169">
                  <c:v>0.26994922999999998</c:v>
                </c:pt>
                <c:pt idx="170">
                  <c:v>0.53475110000000003</c:v>
                </c:pt>
                <c:pt idx="171">
                  <c:v>0.79952869999999998</c:v>
                </c:pt>
                <c:pt idx="172">
                  <c:v>0.86762965000000003</c:v>
                </c:pt>
                <c:pt idx="173">
                  <c:v>0.86762965000000003</c:v>
                </c:pt>
                <c:pt idx="174">
                  <c:v>0.84494550000000002</c:v>
                </c:pt>
                <c:pt idx="175">
                  <c:v>0.84494550000000002</c:v>
                </c:pt>
                <c:pt idx="176">
                  <c:v>1.1399849</c:v>
                </c:pt>
                <c:pt idx="177">
                  <c:v>1.0945923</c:v>
                </c:pt>
                <c:pt idx="178">
                  <c:v>1.0038072600000001</c:v>
                </c:pt>
                <c:pt idx="179">
                  <c:v>0.92815300000000001</c:v>
                </c:pt>
                <c:pt idx="180">
                  <c:v>0.89031379999999993</c:v>
                </c:pt>
                <c:pt idx="181">
                  <c:v>0.68605950000000004</c:v>
                </c:pt>
                <c:pt idx="182">
                  <c:v>0.51206693000000003</c:v>
                </c:pt>
                <c:pt idx="183">
                  <c:v>0.38341842999999998</c:v>
                </c:pt>
                <c:pt idx="184">
                  <c:v>0.17158665000000001</c:v>
                </c:pt>
                <c:pt idx="185">
                  <c:v>0.25479416999999999</c:v>
                </c:pt>
                <c:pt idx="186">
                  <c:v>0.69363705999999992</c:v>
                </c:pt>
                <c:pt idx="187">
                  <c:v>0.76171376000000002</c:v>
                </c:pt>
                <c:pt idx="188">
                  <c:v>1.0189381</c:v>
                </c:pt>
                <c:pt idx="189">
                  <c:v>1.2005082499999999</c:v>
                </c:pt>
                <c:pt idx="190">
                  <c:v>0.95841474999999998</c:v>
                </c:pt>
                <c:pt idx="191">
                  <c:v>0.78442215999999998</c:v>
                </c:pt>
                <c:pt idx="192">
                  <c:v>1.10972315</c:v>
                </c:pt>
                <c:pt idx="193">
                  <c:v>1.2534540999999999</c:v>
                </c:pt>
                <c:pt idx="194">
                  <c:v>1.0113605999999999</c:v>
                </c:pt>
                <c:pt idx="195">
                  <c:v>1.1475624</c:v>
                </c:pt>
                <c:pt idx="196">
                  <c:v>1.3972092</c:v>
                </c:pt>
                <c:pt idx="197">
                  <c:v>1.6468558999999998</c:v>
                </c:pt>
                <c:pt idx="198">
                  <c:v>1.7906111</c:v>
                </c:pt>
                <c:pt idx="199">
                  <c:v>1.9570504</c:v>
                </c:pt>
                <c:pt idx="200">
                  <c:v>2.1159606000000002</c:v>
                </c:pt>
                <c:pt idx="201">
                  <c:v>2.1991679999999998</c:v>
                </c:pt>
                <c:pt idx="202">
                  <c:v>2.1689064999999998</c:v>
                </c:pt>
                <c:pt idx="203">
                  <c:v>2.1613289999999998</c:v>
                </c:pt>
                <c:pt idx="204">
                  <c:v>2.1991679999999998</c:v>
                </c:pt>
                <c:pt idx="205">
                  <c:v>2.2748223000000003</c:v>
                </c:pt>
                <c:pt idx="206">
                  <c:v>2.4791007999999999</c:v>
                </c:pt>
                <c:pt idx="207">
                  <c:v>2.6304090000000002</c:v>
                </c:pt>
                <c:pt idx="208">
                  <c:v>2.5547308000000002</c:v>
                </c:pt>
                <c:pt idx="209">
                  <c:v>2.4034222999999999</c:v>
                </c:pt>
                <c:pt idx="210">
                  <c:v>2.5244689999999999</c:v>
                </c:pt>
                <c:pt idx="211">
                  <c:v>2.5093623999999997</c:v>
                </c:pt>
                <c:pt idx="212">
                  <c:v>2.6001469999999998</c:v>
                </c:pt>
                <c:pt idx="213">
                  <c:v>2.002443</c:v>
                </c:pt>
                <c:pt idx="214">
                  <c:v>1.6544334999999999</c:v>
                </c:pt>
                <c:pt idx="215">
                  <c:v>1.321555</c:v>
                </c:pt>
                <c:pt idx="216">
                  <c:v>1.1399849</c:v>
                </c:pt>
                <c:pt idx="217">
                  <c:v>1.2459008</c:v>
                </c:pt>
                <c:pt idx="218">
                  <c:v>1.2761624</c:v>
                </c:pt>
                <c:pt idx="219">
                  <c:v>1.3442391</c:v>
                </c:pt>
                <c:pt idx="220">
                  <c:v>1.4199174999999999</c:v>
                </c:pt>
                <c:pt idx="221">
                  <c:v>1.5258092000000001</c:v>
                </c:pt>
                <c:pt idx="222">
                  <c:v>1.4955476000000001</c:v>
                </c:pt>
                <c:pt idx="223">
                  <c:v>1.321555</c:v>
                </c:pt>
                <c:pt idx="224">
                  <c:v>1.2005082499999999</c:v>
                </c:pt>
                <c:pt idx="225">
                  <c:v>0.88276049999999995</c:v>
                </c:pt>
                <c:pt idx="226">
                  <c:v>1.0038072600000001</c:v>
                </c:pt>
                <c:pt idx="227">
                  <c:v>1.2459008</c:v>
                </c:pt>
                <c:pt idx="228">
                  <c:v>1.4426017</c:v>
                </c:pt>
                <c:pt idx="229">
                  <c:v>1.0643306399999999</c:v>
                </c:pt>
                <c:pt idx="230">
                  <c:v>0.98109885999999991</c:v>
                </c:pt>
                <c:pt idx="231">
                  <c:v>1.0945923</c:v>
                </c:pt>
                <c:pt idx="232">
                  <c:v>1.1853774000000001</c:v>
                </c:pt>
                <c:pt idx="233">
                  <c:v>1.4274708999999999</c:v>
                </c:pt>
                <c:pt idx="234">
                  <c:v>1.571226</c:v>
                </c:pt>
                <c:pt idx="235">
                  <c:v>1.6241718999999999</c:v>
                </c:pt>
                <c:pt idx="236">
                  <c:v>1.8133195</c:v>
                </c:pt>
                <c:pt idx="237">
                  <c:v>1.7300877000000001</c:v>
                </c:pt>
                <c:pt idx="238">
                  <c:v>1.3139774000000002</c:v>
                </c:pt>
                <c:pt idx="239">
                  <c:v>1.4879941999999999</c:v>
                </c:pt>
                <c:pt idx="240">
                  <c:v>1.7906111</c:v>
                </c:pt>
                <c:pt idx="241">
                  <c:v>1.8511343999999998</c:v>
                </c:pt>
                <c:pt idx="242">
                  <c:v>2.0781213000000003</c:v>
                </c:pt>
                <c:pt idx="243">
                  <c:v>2.3277923</c:v>
                </c:pt>
                <c:pt idx="244">
                  <c:v>2.0705195999999999</c:v>
                </c:pt>
                <c:pt idx="245">
                  <c:v>2.1235138</c:v>
                </c:pt>
                <c:pt idx="246">
                  <c:v>2.3126373</c:v>
                </c:pt>
                <c:pt idx="247">
                  <c:v>2.3731606999999997</c:v>
                </c:pt>
                <c:pt idx="248">
                  <c:v>2.2899532000000002</c:v>
                </c:pt>
                <c:pt idx="249">
                  <c:v>2.214299</c:v>
                </c:pt>
                <c:pt idx="250">
                  <c:v>2.0554130000000002</c:v>
                </c:pt>
                <c:pt idx="251">
                  <c:v>1.805742</c:v>
                </c:pt>
                <c:pt idx="252">
                  <c:v>1.8133195</c:v>
                </c:pt>
                <c:pt idx="253">
                  <c:v>1.9267886999999999</c:v>
                </c:pt>
                <c:pt idx="254">
                  <c:v>2.0554130000000002</c:v>
                </c:pt>
                <c:pt idx="255">
                  <c:v>2.2067456000000001</c:v>
                </c:pt>
                <c:pt idx="256">
                  <c:v>2.2823757000000002</c:v>
                </c:pt>
                <c:pt idx="257">
                  <c:v>2.4261308000000001</c:v>
                </c:pt>
                <c:pt idx="258">
                  <c:v>2.5547308000000002</c:v>
                </c:pt>
                <c:pt idx="259">
                  <c:v>2.6001469999999998</c:v>
                </c:pt>
                <c:pt idx="260">
                  <c:v>2.5396239999999999</c:v>
                </c:pt>
                <c:pt idx="261">
                  <c:v>2.3807383</c:v>
                </c:pt>
                <c:pt idx="262">
                  <c:v>2.1083829999999999</c:v>
                </c:pt>
                <c:pt idx="263">
                  <c:v>2.0629662</c:v>
                </c:pt>
                <c:pt idx="264">
                  <c:v>2.0781213000000003</c:v>
                </c:pt>
                <c:pt idx="265">
                  <c:v>2.0781213000000003</c:v>
                </c:pt>
                <c:pt idx="266">
                  <c:v>2.0478353999999999</c:v>
                </c:pt>
                <c:pt idx="267">
                  <c:v>2.0781213000000003</c:v>
                </c:pt>
                <c:pt idx="268">
                  <c:v>1.8360037</c:v>
                </c:pt>
                <c:pt idx="269">
                  <c:v>1.8738429000000001</c:v>
                </c:pt>
                <c:pt idx="270">
                  <c:v>2.002443</c:v>
                </c:pt>
                <c:pt idx="271">
                  <c:v>2.2975308000000001</c:v>
                </c:pt>
                <c:pt idx="272">
                  <c:v>2.3126373</c:v>
                </c:pt>
                <c:pt idx="273">
                  <c:v>2.0478353999999999</c:v>
                </c:pt>
                <c:pt idx="274">
                  <c:v>1.6544334999999999</c:v>
                </c:pt>
                <c:pt idx="275">
                  <c:v>1.5031251000000001</c:v>
                </c:pt>
                <c:pt idx="276">
                  <c:v>1.5863326</c:v>
                </c:pt>
                <c:pt idx="277">
                  <c:v>1.4804410000000001</c:v>
                </c:pt>
                <c:pt idx="278">
                  <c:v>1.4123399999999999</c:v>
                </c:pt>
                <c:pt idx="279">
                  <c:v>1.1021456000000001</c:v>
                </c:pt>
                <c:pt idx="280">
                  <c:v>0.81468380000000007</c:v>
                </c:pt>
                <c:pt idx="281">
                  <c:v>0.62553613999999991</c:v>
                </c:pt>
                <c:pt idx="282">
                  <c:v>0.58014363000000002</c:v>
                </c:pt>
                <c:pt idx="283">
                  <c:v>0.74658290000000005</c:v>
                </c:pt>
                <c:pt idx="284">
                  <c:v>0.96599229999999991</c:v>
                </c:pt>
                <c:pt idx="285">
                  <c:v>0.89789140000000001</c:v>
                </c:pt>
                <c:pt idx="286">
                  <c:v>0.837368</c:v>
                </c:pt>
                <c:pt idx="287">
                  <c:v>1.0189381</c:v>
                </c:pt>
                <c:pt idx="288">
                  <c:v>1.2307698999999999</c:v>
                </c:pt>
                <c:pt idx="289">
                  <c:v>1.4274708999999999</c:v>
                </c:pt>
                <c:pt idx="290">
                  <c:v>1.4955476000000001</c:v>
                </c:pt>
                <c:pt idx="291">
                  <c:v>1.6468558999999998</c:v>
                </c:pt>
                <c:pt idx="292">
                  <c:v>1.6695644000000001</c:v>
                </c:pt>
                <c:pt idx="293">
                  <c:v>1.5182559000000002</c:v>
                </c:pt>
                <c:pt idx="294">
                  <c:v>1.3518167000000001</c:v>
                </c:pt>
                <c:pt idx="295">
                  <c:v>1.3064240999999999</c:v>
                </c:pt>
                <c:pt idx="296">
                  <c:v>1.0718839600000001</c:v>
                </c:pt>
                <c:pt idx="297">
                  <c:v>0.97354549999999995</c:v>
                </c:pt>
                <c:pt idx="298">
                  <c:v>1.0189381</c:v>
                </c:pt>
                <c:pt idx="299">
                  <c:v>1.2459008</c:v>
                </c:pt>
                <c:pt idx="300">
                  <c:v>1.4728633999999998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FA-45C2-981E-FB0B5CC2F1C4}"/>
            </c:ext>
          </c:extLst>
        </c:ser>
        <c:ser>
          <c:idx val="1"/>
          <c:order val="1"/>
          <c:tx>
            <c:strRef>
              <c:f>'2 Phase Treatment (2)'!$E$1</c:f>
              <c:strCache>
                <c:ptCount val="1"/>
                <c:pt idx="0">
                  <c:v>Peak Min Chart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'2 Phase Treatment (2)'!$C$2:$C$302</c:f>
              <c:numCache>
                <c:formatCode>h:mm:ss;@</c:formatCode>
                <c:ptCount val="301"/>
                <c:pt idx="0">
                  <c:v>6.006944444444445E-3</c:v>
                </c:pt>
                <c:pt idx="1">
                  <c:v>6.0185185185185185E-3</c:v>
                </c:pt>
                <c:pt idx="2">
                  <c:v>6.030092592592593E-3</c:v>
                </c:pt>
                <c:pt idx="3">
                  <c:v>6.0416666666666665E-3</c:v>
                </c:pt>
                <c:pt idx="4">
                  <c:v>6.053240740740741E-3</c:v>
                </c:pt>
                <c:pt idx="5">
                  <c:v>6.0648148148148145E-3</c:v>
                </c:pt>
                <c:pt idx="6">
                  <c:v>6.076388888888889E-3</c:v>
                </c:pt>
                <c:pt idx="7">
                  <c:v>6.0879629629629634E-3</c:v>
                </c:pt>
                <c:pt idx="8">
                  <c:v>6.099537037037037E-3</c:v>
                </c:pt>
                <c:pt idx="9">
                  <c:v>6.1111111111111114E-3</c:v>
                </c:pt>
                <c:pt idx="10">
                  <c:v>6.122685185185185E-3</c:v>
                </c:pt>
                <c:pt idx="11">
                  <c:v>6.1342592592592594E-3</c:v>
                </c:pt>
                <c:pt idx="12">
                  <c:v>6.145833333333333E-3</c:v>
                </c:pt>
                <c:pt idx="13">
                  <c:v>6.1574074074074074E-3</c:v>
                </c:pt>
                <c:pt idx="14">
                  <c:v>6.168981481481481E-3</c:v>
                </c:pt>
                <c:pt idx="15">
                  <c:v>6.1805555555555555E-3</c:v>
                </c:pt>
                <c:pt idx="16">
                  <c:v>6.192129629629629E-3</c:v>
                </c:pt>
                <c:pt idx="17">
                  <c:v>6.2037037037037035E-3</c:v>
                </c:pt>
                <c:pt idx="18">
                  <c:v>6.215277777777777E-3</c:v>
                </c:pt>
                <c:pt idx="19">
                  <c:v>6.2268518518518523E-3</c:v>
                </c:pt>
                <c:pt idx="20">
                  <c:v>6.238425925925925E-3</c:v>
                </c:pt>
                <c:pt idx="21">
                  <c:v>6.2500000000000003E-3</c:v>
                </c:pt>
                <c:pt idx="22">
                  <c:v>6.2615740740740748E-3</c:v>
                </c:pt>
                <c:pt idx="23">
                  <c:v>6.2731481481481484E-3</c:v>
                </c:pt>
                <c:pt idx="24">
                  <c:v>6.2847222222222228E-3</c:v>
                </c:pt>
                <c:pt idx="25">
                  <c:v>6.2962962962962964E-3</c:v>
                </c:pt>
                <c:pt idx="26">
                  <c:v>6.3078703703703708E-3</c:v>
                </c:pt>
                <c:pt idx="27">
                  <c:v>6.3194444444444444E-3</c:v>
                </c:pt>
                <c:pt idx="28">
                  <c:v>6.3310185185185188E-3</c:v>
                </c:pt>
                <c:pt idx="29">
                  <c:v>6.3425925925925924E-3</c:v>
                </c:pt>
                <c:pt idx="30">
                  <c:v>6.3541666666666668E-3</c:v>
                </c:pt>
                <c:pt idx="31">
                  <c:v>6.3657407407407404E-3</c:v>
                </c:pt>
                <c:pt idx="32">
                  <c:v>6.3773148148148148E-3</c:v>
                </c:pt>
                <c:pt idx="33">
                  <c:v>6.3888888888888884E-3</c:v>
                </c:pt>
                <c:pt idx="34">
                  <c:v>6.4004629629629628E-3</c:v>
                </c:pt>
                <c:pt idx="35">
                  <c:v>6.4120370370370364E-3</c:v>
                </c:pt>
                <c:pt idx="36">
                  <c:v>6.4236111111111108E-3</c:v>
                </c:pt>
                <c:pt idx="37">
                  <c:v>6.4351851851851861E-3</c:v>
                </c:pt>
                <c:pt idx="38">
                  <c:v>6.4467592592592588E-3</c:v>
                </c:pt>
                <c:pt idx="39">
                  <c:v>6.4583333333333342E-3</c:v>
                </c:pt>
                <c:pt idx="40">
                  <c:v>6.4699074074074069E-3</c:v>
                </c:pt>
                <c:pt idx="41">
                  <c:v>6.4814814814814822E-3</c:v>
                </c:pt>
                <c:pt idx="42">
                  <c:v>6.4930555555555557E-3</c:v>
                </c:pt>
                <c:pt idx="43">
                  <c:v>6.5046296296296302E-3</c:v>
                </c:pt>
                <c:pt idx="44">
                  <c:v>6.5162037037037037E-3</c:v>
                </c:pt>
                <c:pt idx="45">
                  <c:v>6.5277777777777782E-3</c:v>
                </c:pt>
                <c:pt idx="46">
                  <c:v>6.5393518518518517E-3</c:v>
                </c:pt>
                <c:pt idx="47">
                  <c:v>6.5509259259259262E-3</c:v>
                </c:pt>
                <c:pt idx="48">
                  <c:v>6.5624999999999998E-3</c:v>
                </c:pt>
                <c:pt idx="49">
                  <c:v>6.5740740740740742E-3</c:v>
                </c:pt>
                <c:pt idx="50">
                  <c:v>6.5856481481481478E-3</c:v>
                </c:pt>
                <c:pt idx="51">
                  <c:v>6.5972222222222222E-3</c:v>
                </c:pt>
                <c:pt idx="52">
                  <c:v>6.6087962962962966E-3</c:v>
                </c:pt>
                <c:pt idx="53">
                  <c:v>6.6203703703703702E-3</c:v>
                </c:pt>
                <c:pt idx="54">
                  <c:v>6.6319444444444446E-3</c:v>
                </c:pt>
                <c:pt idx="55">
                  <c:v>6.6435185185185182E-3</c:v>
                </c:pt>
                <c:pt idx="56">
                  <c:v>6.6550925925925927E-3</c:v>
                </c:pt>
                <c:pt idx="57">
                  <c:v>6.6666666666666662E-3</c:v>
                </c:pt>
                <c:pt idx="58">
                  <c:v>6.6782407407407407E-3</c:v>
                </c:pt>
                <c:pt idx="59">
                  <c:v>6.6898148148148142E-3</c:v>
                </c:pt>
                <c:pt idx="60">
                  <c:v>6.7013888888888895E-3</c:v>
                </c:pt>
                <c:pt idx="61">
                  <c:v>6.7129629629629622E-3</c:v>
                </c:pt>
                <c:pt idx="62">
                  <c:v>6.7245370370370375E-3</c:v>
                </c:pt>
                <c:pt idx="63">
                  <c:v>6.7361111111111103E-3</c:v>
                </c:pt>
                <c:pt idx="64">
                  <c:v>6.7476851851851856E-3</c:v>
                </c:pt>
                <c:pt idx="65">
                  <c:v>6.7592592592592583E-3</c:v>
                </c:pt>
                <c:pt idx="66">
                  <c:v>6.7708333333333336E-3</c:v>
                </c:pt>
                <c:pt idx="67">
                  <c:v>6.782407407407408E-3</c:v>
                </c:pt>
                <c:pt idx="68">
                  <c:v>6.7939814814814816E-3</c:v>
                </c:pt>
                <c:pt idx="69">
                  <c:v>6.805555555555556E-3</c:v>
                </c:pt>
                <c:pt idx="70">
                  <c:v>6.8171296296296296E-3</c:v>
                </c:pt>
                <c:pt idx="71">
                  <c:v>6.828703703703704E-3</c:v>
                </c:pt>
                <c:pt idx="72">
                  <c:v>6.8402777777777776E-3</c:v>
                </c:pt>
                <c:pt idx="73">
                  <c:v>6.851851851851852E-3</c:v>
                </c:pt>
                <c:pt idx="74">
                  <c:v>6.8634259259259256E-3</c:v>
                </c:pt>
                <c:pt idx="75">
                  <c:v>6.875E-3</c:v>
                </c:pt>
                <c:pt idx="76">
                  <c:v>6.8865740740740736E-3</c:v>
                </c:pt>
                <c:pt idx="77">
                  <c:v>6.898148148148148E-3</c:v>
                </c:pt>
                <c:pt idx="78">
                  <c:v>6.9097222222222216E-3</c:v>
                </c:pt>
                <c:pt idx="79">
                  <c:v>6.9212962962962961E-3</c:v>
                </c:pt>
                <c:pt idx="80">
                  <c:v>6.9328703703703696E-3</c:v>
                </c:pt>
                <c:pt idx="81">
                  <c:v>6.9444444444444441E-3</c:v>
                </c:pt>
                <c:pt idx="82">
                  <c:v>6.9560185185185194E-3</c:v>
                </c:pt>
                <c:pt idx="83">
                  <c:v>6.9675925925925929E-3</c:v>
                </c:pt>
                <c:pt idx="84">
                  <c:v>6.9791666666666674E-3</c:v>
                </c:pt>
                <c:pt idx="85">
                  <c:v>6.9907407407407409E-3</c:v>
                </c:pt>
                <c:pt idx="86">
                  <c:v>7.0023148148148154E-3</c:v>
                </c:pt>
                <c:pt idx="87">
                  <c:v>7.013888888888889E-3</c:v>
                </c:pt>
                <c:pt idx="88">
                  <c:v>7.0254629629629634E-3</c:v>
                </c:pt>
                <c:pt idx="89">
                  <c:v>7.037037037037037E-3</c:v>
                </c:pt>
                <c:pt idx="90">
                  <c:v>7.0486111111111114E-3</c:v>
                </c:pt>
                <c:pt idx="91">
                  <c:v>7.060185185185185E-3</c:v>
                </c:pt>
                <c:pt idx="92">
                  <c:v>7.0717592592592594E-3</c:v>
                </c:pt>
                <c:pt idx="93">
                  <c:v>7.083333333333333E-3</c:v>
                </c:pt>
                <c:pt idx="94">
                  <c:v>7.0949074074074074E-3</c:v>
                </c:pt>
                <c:pt idx="95">
                  <c:v>7.106481481481481E-3</c:v>
                </c:pt>
                <c:pt idx="96">
                  <c:v>7.1180555555555554E-3</c:v>
                </c:pt>
                <c:pt idx="97">
                  <c:v>7.1296296296296299E-3</c:v>
                </c:pt>
                <c:pt idx="98">
                  <c:v>7.1412037037037034E-3</c:v>
                </c:pt>
                <c:pt idx="99">
                  <c:v>7.1527777777777779E-3</c:v>
                </c:pt>
                <c:pt idx="100">
                  <c:v>7.1643518518518514E-3</c:v>
                </c:pt>
                <c:pt idx="101">
                  <c:v>7.1759259259259267E-3</c:v>
                </c:pt>
                <c:pt idx="102">
                  <c:v>7.1874999999999994E-3</c:v>
                </c:pt>
                <c:pt idx="103">
                  <c:v>7.1990740740740747E-3</c:v>
                </c:pt>
                <c:pt idx="104">
                  <c:v>7.2106481481481475E-3</c:v>
                </c:pt>
                <c:pt idx="105">
                  <c:v>7.2222222222222228E-3</c:v>
                </c:pt>
                <c:pt idx="106">
                  <c:v>7.2337962962962955E-3</c:v>
                </c:pt>
                <c:pt idx="107">
                  <c:v>7.2453703703703708E-3</c:v>
                </c:pt>
                <c:pt idx="108">
                  <c:v>7.2569444444444443E-3</c:v>
                </c:pt>
                <c:pt idx="109">
                  <c:v>7.2685185185185188E-3</c:v>
                </c:pt>
                <c:pt idx="110">
                  <c:v>7.2800925925925923E-3</c:v>
                </c:pt>
                <c:pt idx="111">
                  <c:v>7.2916666666666668E-3</c:v>
                </c:pt>
                <c:pt idx="112">
                  <c:v>7.3032407407407412E-3</c:v>
                </c:pt>
                <c:pt idx="113">
                  <c:v>7.3148148148148148E-3</c:v>
                </c:pt>
                <c:pt idx="114">
                  <c:v>7.3263888888888892E-3</c:v>
                </c:pt>
                <c:pt idx="115">
                  <c:v>7.3379629629629628E-3</c:v>
                </c:pt>
                <c:pt idx="116">
                  <c:v>7.3495370370370372E-3</c:v>
                </c:pt>
                <c:pt idx="117">
                  <c:v>7.3611111111111108E-3</c:v>
                </c:pt>
                <c:pt idx="118">
                  <c:v>7.3726851851851852E-3</c:v>
                </c:pt>
                <c:pt idx="119">
                  <c:v>7.3842592592592588E-3</c:v>
                </c:pt>
                <c:pt idx="120">
                  <c:v>7.3958333333333333E-3</c:v>
                </c:pt>
                <c:pt idx="121">
                  <c:v>7.4074074074074068E-3</c:v>
                </c:pt>
                <c:pt idx="122">
                  <c:v>7.4189814814814813E-3</c:v>
                </c:pt>
                <c:pt idx="123">
                  <c:v>7.4305555555555548E-3</c:v>
                </c:pt>
                <c:pt idx="124">
                  <c:v>7.4421296296296301E-3</c:v>
                </c:pt>
                <c:pt idx="125">
                  <c:v>7.4537037037037028E-3</c:v>
                </c:pt>
                <c:pt idx="126">
                  <c:v>7.4652777777777781E-3</c:v>
                </c:pt>
                <c:pt idx="127">
                  <c:v>7.4768518518518526E-3</c:v>
                </c:pt>
                <c:pt idx="128">
                  <c:v>7.4884259259259262E-3</c:v>
                </c:pt>
                <c:pt idx="129">
                  <c:v>7.5000000000000006E-3</c:v>
                </c:pt>
                <c:pt idx="130">
                  <c:v>7.5115740740740742E-3</c:v>
                </c:pt>
                <c:pt idx="131">
                  <c:v>7.5231481481481486E-3</c:v>
                </c:pt>
                <c:pt idx="132">
                  <c:v>7.5347222222222222E-3</c:v>
                </c:pt>
                <c:pt idx="133">
                  <c:v>7.5462962962962966E-3</c:v>
                </c:pt>
                <c:pt idx="134">
                  <c:v>7.5578703703703702E-3</c:v>
                </c:pt>
                <c:pt idx="135">
                  <c:v>7.5694444444444446E-3</c:v>
                </c:pt>
                <c:pt idx="136">
                  <c:v>7.5810185185185182E-3</c:v>
                </c:pt>
                <c:pt idx="137">
                  <c:v>7.5925925925925926E-3</c:v>
                </c:pt>
                <c:pt idx="138">
                  <c:v>7.6041666666666662E-3</c:v>
                </c:pt>
                <c:pt idx="139">
                  <c:v>7.6157407407407406E-3</c:v>
                </c:pt>
                <c:pt idx="140">
                  <c:v>7.6273148148148142E-3</c:v>
                </c:pt>
                <c:pt idx="141">
                  <c:v>7.6388888888888886E-3</c:v>
                </c:pt>
                <c:pt idx="142">
                  <c:v>7.6504629629629639E-3</c:v>
                </c:pt>
                <c:pt idx="143">
                  <c:v>7.6620370370370366E-3</c:v>
                </c:pt>
                <c:pt idx="144">
                  <c:v>7.673611111111112E-3</c:v>
                </c:pt>
                <c:pt idx="145">
                  <c:v>7.6851851851851847E-3</c:v>
                </c:pt>
                <c:pt idx="146">
                  <c:v>7.69675925925926E-3</c:v>
                </c:pt>
                <c:pt idx="147">
                  <c:v>7.7083333333333327E-3</c:v>
                </c:pt>
                <c:pt idx="148">
                  <c:v>7.719907407407408E-3</c:v>
                </c:pt>
                <c:pt idx="149">
                  <c:v>7.7314814814814815E-3</c:v>
                </c:pt>
                <c:pt idx="150">
                  <c:v>7.743055555555556E-3</c:v>
                </c:pt>
                <c:pt idx="151">
                  <c:v>7.7546296296296295E-3</c:v>
                </c:pt>
                <c:pt idx="152">
                  <c:v>7.766203703703704E-3</c:v>
                </c:pt>
                <c:pt idx="153">
                  <c:v>7.7777777777777776E-3</c:v>
                </c:pt>
                <c:pt idx="154">
                  <c:v>7.789351851851852E-3</c:v>
                </c:pt>
                <c:pt idx="155">
                  <c:v>7.8009259259259256E-3</c:v>
                </c:pt>
                <c:pt idx="156">
                  <c:v>7.8125E-3</c:v>
                </c:pt>
                <c:pt idx="157">
                  <c:v>7.8240740740740753E-3</c:v>
                </c:pt>
                <c:pt idx="158">
                  <c:v>7.8356481481481489E-3</c:v>
                </c:pt>
                <c:pt idx="159">
                  <c:v>7.8472222222222224E-3</c:v>
                </c:pt>
                <c:pt idx="160">
                  <c:v>7.858796296296296E-3</c:v>
                </c:pt>
                <c:pt idx="161">
                  <c:v>7.8703703703703713E-3</c:v>
                </c:pt>
                <c:pt idx="162">
                  <c:v>7.8819444444444449E-3</c:v>
                </c:pt>
                <c:pt idx="163">
                  <c:v>7.8935185185185185E-3</c:v>
                </c:pt>
                <c:pt idx="164">
                  <c:v>7.905092592592592E-3</c:v>
                </c:pt>
                <c:pt idx="165">
                  <c:v>7.9166666666666673E-3</c:v>
                </c:pt>
                <c:pt idx="166">
                  <c:v>7.9282407407407409E-3</c:v>
                </c:pt>
                <c:pt idx="167">
                  <c:v>7.9398148148148145E-3</c:v>
                </c:pt>
                <c:pt idx="168">
                  <c:v>7.951388888888888E-3</c:v>
                </c:pt>
                <c:pt idx="169">
                  <c:v>7.9629629629629634E-3</c:v>
                </c:pt>
                <c:pt idx="170">
                  <c:v>7.9745370370370369E-3</c:v>
                </c:pt>
                <c:pt idx="171">
                  <c:v>7.9861111111111105E-3</c:v>
                </c:pt>
                <c:pt idx="172">
                  <c:v>7.9976851851851858E-3</c:v>
                </c:pt>
                <c:pt idx="173">
                  <c:v>8.0092592592592594E-3</c:v>
                </c:pt>
                <c:pt idx="174">
                  <c:v>8.0208333333333347E-3</c:v>
                </c:pt>
                <c:pt idx="175">
                  <c:v>8.0324074074074065E-3</c:v>
                </c:pt>
                <c:pt idx="176">
                  <c:v>8.0439814814814818E-3</c:v>
                </c:pt>
                <c:pt idx="177">
                  <c:v>8.0555555555555554E-3</c:v>
                </c:pt>
                <c:pt idx="178">
                  <c:v>8.0671296296296307E-3</c:v>
                </c:pt>
                <c:pt idx="179">
                  <c:v>8.0787037037037025E-3</c:v>
                </c:pt>
                <c:pt idx="180">
                  <c:v>8.0902777777777778E-3</c:v>
                </c:pt>
                <c:pt idx="181">
                  <c:v>8.1018518518518514E-3</c:v>
                </c:pt>
                <c:pt idx="182">
                  <c:v>8.1134259259259267E-3</c:v>
                </c:pt>
                <c:pt idx="183">
                  <c:v>8.1250000000000003E-3</c:v>
                </c:pt>
                <c:pt idx="184">
                  <c:v>8.1365740740740738E-3</c:v>
                </c:pt>
                <c:pt idx="185">
                  <c:v>8.1481481481481474E-3</c:v>
                </c:pt>
                <c:pt idx="186">
                  <c:v>8.1597222222222227E-3</c:v>
                </c:pt>
                <c:pt idx="187">
                  <c:v>8.1712962962962963E-3</c:v>
                </c:pt>
                <c:pt idx="188">
                  <c:v>8.1828703703703699E-3</c:v>
                </c:pt>
                <c:pt idx="189">
                  <c:v>8.1944444444444452E-3</c:v>
                </c:pt>
                <c:pt idx="190">
                  <c:v>8.2060185185185187E-3</c:v>
                </c:pt>
                <c:pt idx="191">
                  <c:v>8.2175925925925923E-3</c:v>
                </c:pt>
                <c:pt idx="192">
                  <c:v>8.2291666666666659E-3</c:v>
                </c:pt>
                <c:pt idx="193">
                  <c:v>8.2407407407407412E-3</c:v>
                </c:pt>
                <c:pt idx="194">
                  <c:v>8.2523148148148148E-3</c:v>
                </c:pt>
                <c:pt idx="195">
                  <c:v>8.2638888888888883E-3</c:v>
                </c:pt>
                <c:pt idx="196">
                  <c:v>8.2754629629629619E-3</c:v>
                </c:pt>
                <c:pt idx="197">
                  <c:v>8.2870370370370372E-3</c:v>
                </c:pt>
                <c:pt idx="198">
                  <c:v>8.2986111111111108E-3</c:v>
                </c:pt>
                <c:pt idx="199">
                  <c:v>8.3101851851851861E-3</c:v>
                </c:pt>
                <c:pt idx="200">
                  <c:v>8.3217592592592579E-3</c:v>
                </c:pt>
                <c:pt idx="201">
                  <c:v>8.3333333333333332E-3</c:v>
                </c:pt>
                <c:pt idx="202">
                  <c:v>8.3449074074074085E-3</c:v>
                </c:pt>
                <c:pt idx="203">
                  <c:v>8.3564814814814821E-3</c:v>
                </c:pt>
                <c:pt idx="204">
                  <c:v>8.3680555555555557E-3</c:v>
                </c:pt>
                <c:pt idx="205">
                  <c:v>8.3796296296296292E-3</c:v>
                </c:pt>
                <c:pt idx="206">
                  <c:v>8.3912037037037045E-3</c:v>
                </c:pt>
                <c:pt idx="207">
                  <c:v>8.4027777777777781E-3</c:v>
                </c:pt>
                <c:pt idx="208">
                  <c:v>8.4143518518518517E-3</c:v>
                </c:pt>
                <c:pt idx="209">
                  <c:v>8.4259259259259253E-3</c:v>
                </c:pt>
                <c:pt idx="210">
                  <c:v>8.4375000000000006E-3</c:v>
                </c:pt>
                <c:pt idx="211">
                  <c:v>8.4490740740740741E-3</c:v>
                </c:pt>
                <c:pt idx="212">
                  <c:v>8.4606481481481477E-3</c:v>
                </c:pt>
                <c:pt idx="213">
                  <c:v>8.4722222222222213E-3</c:v>
                </c:pt>
                <c:pt idx="214">
                  <c:v>8.4837962962962966E-3</c:v>
                </c:pt>
                <c:pt idx="215">
                  <c:v>8.4953703703703701E-3</c:v>
                </c:pt>
                <c:pt idx="216">
                  <c:v>8.5069444444444437E-3</c:v>
                </c:pt>
                <c:pt idx="217">
                  <c:v>8.518518518518519E-3</c:v>
                </c:pt>
                <c:pt idx="218">
                  <c:v>8.5300925925925926E-3</c:v>
                </c:pt>
                <c:pt idx="219">
                  <c:v>8.5416666666666679E-3</c:v>
                </c:pt>
                <c:pt idx="220">
                  <c:v>8.5532407407407397E-3</c:v>
                </c:pt>
                <c:pt idx="221">
                  <c:v>8.564814814814815E-3</c:v>
                </c:pt>
                <c:pt idx="222">
                  <c:v>8.5763888888888886E-3</c:v>
                </c:pt>
                <c:pt idx="223">
                  <c:v>8.5879629629629639E-3</c:v>
                </c:pt>
                <c:pt idx="224">
                  <c:v>8.5995370370370375E-3</c:v>
                </c:pt>
                <c:pt idx="225">
                  <c:v>8.611111111111111E-3</c:v>
                </c:pt>
                <c:pt idx="226">
                  <c:v>8.6226851851851846E-3</c:v>
                </c:pt>
                <c:pt idx="227">
                  <c:v>8.6342592592592599E-3</c:v>
                </c:pt>
                <c:pt idx="228">
                  <c:v>8.6458333333333335E-3</c:v>
                </c:pt>
                <c:pt idx="229">
                  <c:v>8.6574074074074071E-3</c:v>
                </c:pt>
                <c:pt idx="230">
                  <c:v>8.6689814814814806E-3</c:v>
                </c:pt>
                <c:pt idx="231">
                  <c:v>8.6805555555555559E-3</c:v>
                </c:pt>
                <c:pt idx="232">
                  <c:v>8.6921296296296295E-3</c:v>
                </c:pt>
                <c:pt idx="233">
                  <c:v>8.7037037037037031E-3</c:v>
                </c:pt>
                <c:pt idx="234">
                  <c:v>8.7152777777777784E-3</c:v>
                </c:pt>
                <c:pt idx="235">
                  <c:v>8.726851851851852E-3</c:v>
                </c:pt>
                <c:pt idx="236">
                  <c:v>8.7384259259259255E-3</c:v>
                </c:pt>
                <c:pt idx="237">
                  <c:v>8.7499999999999991E-3</c:v>
                </c:pt>
                <c:pt idx="238">
                  <c:v>8.7615740740740744E-3</c:v>
                </c:pt>
                <c:pt idx="239">
                  <c:v>8.773148148148148E-3</c:v>
                </c:pt>
                <c:pt idx="240">
                  <c:v>8.7847222222222233E-3</c:v>
                </c:pt>
                <c:pt idx="241">
                  <c:v>8.7962962962962951E-3</c:v>
                </c:pt>
                <c:pt idx="242">
                  <c:v>8.8078703703703704E-3</c:v>
                </c:pt>
                <c:pt idx="243">
                  <c:v>8.819444444444444E-3</c:v>
                </c:pt>
                <c:pt idx="244">
                  <c:v>8.8310185185185193E-3</c:v>
                </c:pt>
                <c:pt idx="245">
                  <c:v>8.8425925925925929E-3</c:v>
                </c:pt>
                <c:pt idx="246">
                  <c:v>8.8541666666666664E-3</c:v>
                </c:pt>
                <c:pt idx="247">
                  <c:v>8.8657407407407417E-3</c:v>
                </c:pt>
                <c:pt idx="248">
                  <c:v>8.8773148148148153E-3</c:v>
                </c:pt>
                <c:pt idx="249">
                  <c:v>8.8888888888888889E-3</c:v>
                </c:pt>
                <c:pt idx="250">
                  <c:v>8.9004629629629625E-3</c:v>
                </c:pt>
                <c:pt idx="251">
                  <c:v>8.9120370370370378E-3</c:v>
                </c:pt>
                <c:pt idx="252">
                  <c:v>8.9236111111111113E-3</c:v>
                </c:pt>
                <c:pt idx="253">
                  <c:v>8.9351851851851849E-3</c:v>
                </c:pt>
                <c:pt idx="254">
                  <c:v>8.9467592592592585E-3</c:v>
                </c:pt>
                <c:pt idx="255">
                  <c:v>8.9583333333333338E-3</c:v>
                </c:pt>
                <c:pt idx="256">
                  <c:v>8.9699074074074073E-3</c:v>
                </c:pt>
                <c:pt idx="257">
                  <c:v>8.9814814814814809E-3</c:v>
                </c:pt>
                <c:pt idx="258">
                  <c:v>8.9930555555555545E-3</c:v>
                </c:pt>
                <c:pt idx="259">
                  <c:v>9.0046296296296298E-3</c:v>
                </c:pt>
                <c:pt idx="260">
                  <c:v>9.0162037037037034E-3</c:v>
                </c:pt>
                <c:pt idx="261">
                  <c:v>9.0277777777777769E-3</c:v>
                </c:pt>
                <c:pt idx="262">
                  <c:v>9.0393518518518522E-3</c:v>
                </c:pt>
                <c:pt idx="263">
                  <c:v>9.0509259259259258E-3</c:v>
                </c:pt>
                <c:pt idx="264">
                  <c:v>9.0625000000000011E-3</c:v>
                </c:pt>
                <c:pt idx="265">
                  <c:v>9.0740740740740747E-3</c:v>
                </c:pt>
                <c:pt idx="266">
                  <c:v>9.0856481481481483E-3</c:v>
                </c:pt>
                <c:pt idx="267">
                  <c:v>9.0972222222222218E-3</c:v>
                </c:pt>
                <c:pt idx="268">
                  <c:v>9.1087962962962971E-3</c:v>
                </c:pt>
                <c:pt idx="269">
                  <c:v>9.1203703703703707E-3</c:v>
                </c:pt>
                <c:pt idx="270">
                  <c:v>9.1319444444444443E-3</c:v>
                </c:pt>
                <c:pt idx="271">
                  <c:v>9.1435185185185178E-3</c:v>
                </c:pt>
                <c:pt idx="272">
                  <c:v>9.1550925925925931E-3</c:v>
                </c:pt>
                <c:pt idx="273">
                  <c:v>9.1666666666666667E-3</c:v>
                </c:pt>
                <c:pt idx="274">
                  <c:v>9.1782407407407403E-3</c:v>
                </c:pt>
                <c:pt idx="275">
                  <c:v>9.1898148148148139E-3</c:v>
                </c:pt>
                <c:pt idx="276">
                  <c:v>9.2013888888888892E-3</c:v>
                </c:pt>
                <c:pt idx="277">
                  <c:v>9.2129629629629627E-3</c:v>
                </c:pt>
                <c:pt idx="278">
                  <c:v>9.2245370370370363E-3</c:v>
                </c:pt>
                <c:pt idx="279">
                  <c:v>9.2361111111111116E-3</c:v>
                </c:pt>
                <c:pt idx="280">
                  <c:v>9.2476851851851852E-3</c:v>
                </c:pt>
                <c:pt idx="281">
                  <c:v>9.2592592592592605E-3</c:v>
                </c:pt>
                <c:pt idx="282">
                  <c:v>9.2708333333333323E-3</c:v>
                </c:pt>
                <c:pt idx="283">
                  <c:v>9.2824074074074076E-3</c:v>
                </c:pt>
                <c:pt idx="284">
                  <c:v>9.2939814814814812E-3</c:v>
                </c:pt>
                <c:pt idx="285">
                  <c:v>9.3055555555555565E-3</c:v>
                </c:pt>
                <c:pt idx="286">
                  <c:v>9.3171296296296301E-3</c:v>
                </c:pt>
                <c:pt idx="287">
                  <c:v>9.3287037037037036E-3</c:v>
                </c:pt>
                <c:pt idx="288">
                  <c:v>9.3402777777777772E-3</c:v>
                </c:pt>
                <c:pt idx="289">
                  <c:v>9.3518518518518525E-3</c:v>
                </c:pt>
                <c:pt idx="290">
                  <c:v>9.3634259259259261E-3</c:v>
                </c:pt>
                <c:pt idx="291">
                  <c:v>9.3749999999999997E-3</c:v>
                </c:pt>
                <c:pt idx="292">
                  <c:v>9.386574074074075E-3</c:v>
                </c:pt>
                <c:pt idx="293">
                  <c:v>9.3981481481481485E-3</c:v>
                </c:pt>
                <c:pt idx="294">
                  <c:v>9.4097222222222221E-3</c:v>
                </c:pt>
                <c:pt idx="295">
                  <c:v>9.4212962962962957E-3</c:v>
                </c:pt>
                <c:pt idx="296">
                  <c:v>9.432870370370371E-3</c:v>
                </c:pt>
                <c:pt idx="297">
                  <c:v>9.4444444444444445E-3</c:v>
                </c:pt>
                <c:pt idx="298">
                  <c:v>9.4560185185185181E-3</c:v>
                </c:pt>
                <c:pt idx="299">
                  <c:v>9.4675925925925917E-3</c:v>
                </c:pt>
                <c:pt idx="300">
                  <c:v>9.479166666666667E-3</c:v>
                </c:pt>
              </c:numCache>
            </c:numRef>
          </c:cat>
          <c:val>
            <c:numRef>
              <c:f>'2 Phase Treatment (2)'!$E$2:$E$302</c:f>
              <c:numCache>
                <c:formatCode>0.0000</c:formatCode>
                <c:ptCount val="3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-1.8635482000000001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FA-45C2-981E-FB0B5CC2F1C4}"/>
            </c:ext>
          </c:extLst>
        </c:ser>
        <c:ser>
          <c:idx val="2"/>
          <c:order val="2"/>
          <c:tx>
            <c:strRef>
              <c:f>'2 Phase Treatment (2)'!$F$1</c:f>
              <c:strCache>
                <c:ptCount val="1"/>
                <c:pt idx="0">
                  <c:v>12 Back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'2 Phase Treatment (2)'!$C$2:$C$302</c:f>
              <c:numCache>
                <c:formatCode>h:mm:ss;@</c:formatCode>
                <c:ptCount val="301"/>
                <c:pt idx="0">
                  <c:v>6.006944444444445E-3</c:v>
                </c:pt>
                <c:pt idx="1">
                  <c:v>6.0185185185185185E-3</c:v>
                </c:pt>
                <c:pt idx="2">
                  <c:v>6.030092592592593E-3</c:v>
                </c:pt>
                <c:pt idx="3">
                  <c:v>6.0416666666666665E-3</c:v>
                </c:pt>
                <c:pt idx="4">
                  <c:v>6.053240740740741E-3</c:v>
                </c:pt>
                <c:pt idx="5">
                  <c:v>6.0648148148148145E-3</c:v>
                </c:pt>
                <c:pt idx="6">
                  <c:v>6.076388888888889E-3</c:v>
                </c:pt>
                <c:pt idx="7">
                  <c:v>6.0879629629629634E-3</c:v>
                </c:pt>
                <c:pt idx="8">
                  <c:v>6.099537037037037E-3</c:v>
                </c:pt>
                <c:pt idx="9">
                  <c:v>6.1111111111111114E-3</c:v>
                </c:pt>
                <c:pt idx="10">
                  <c:v>6.122685185185185E-3</c:v>
                </c:pt>
                <c:pt idx="11">
                  <c:v>6.1342592592592594E-3</c:v>
                </c:pt>
                <c:pt idx="12">
                  <c:v>6.145833333333333E-3</c:v>
                </c:pt>
                <c:pt idx="13">
                  <c:v>6.1574074074074074E-3</c:v>
                </c:pt>
                <c:pt idx="14">
                  <c:v>6.168981481481481E-3</c:v>
                </c:pt>
                <c:pt idx="15">
                  <c:v>6.1805555555555555E-3</c:v>
                </c:pt>
                <c:pt idx="16">
                  <c:v>6.192129629629629E-3</c:v>
                </c:pt>
                <c:pt idx="17">
                  <c:v>6.2037037037037035E-3</c:v>
                </c:pt>
                <c:pt idx="18">
                  <c:v>6.215277777777777E-3</c:v>
                </c:pt>
                <c:pt idx="19">
                  <c:v>6.2268518518518523E-3</c:v>
                </c:pt>
                <c:pt idx="20">
                  <c:v>6.238425925925925E-3</c:v>
                </c:pt>
                <c:pt idx="21">
                  <c:v>6.2500000000000003E-3</c:v>
                </c:pt>
                <c:pt idx="22">
                  <c:v>6.2615740740740748E-3</c:v>
                </c:pt>
                <c:pt idx="23">
                  <c:v>6.2731481481481484E-3</c:v>
                </c:pt>
                <c:pt idx="24">
                  <c:v>6.2847222222222228E-3</c:v>
                </c:pt>
                <c:pt idx="25">
                  <c:v>6.2962962962962964E-3</c:v>
                </c:pt>
                <c:pt idx="26">
                  <c:v>6.3078703703703708E-3</c:v>
                </c:pt>
                <c:pt idx="27">
                  <c:v>6.3194444444444444E-3</c:v>
                </c:pt>
                <c:pt idx="28">
                  <c:v>6.3310185185185188E-3</c:v>
                </c:pt>
                <c:pt idx="29">
                  <c:v>6.3425925925925924E-3</c:v>
                </c:pt>
                <c:pt idx="30">
                  <c:v>6.3541666666666668E-3</c:v>
                </c:pt>
                <c:pt idx="31">
                  <c:v>6.3657407407407404E-3</c:v>
                </c:pt>
                <c:pt idx="32">
                  <c:v>6.3773148148148148E-3</c:v>
                </c:pt>
                <c:pt idx="33">
                  <c:v>6.3888888888888884E-3</c:v>
                </c:pt>
                <c:pt idx="34">
                  <c:v>6.4004629629629628E-3</c:v>
                </c:pt>
                <c:pt idx="35">
                  <c:v>6.4120370370370364E-3</c:v>
                </c:pt>
                <c:pt idx="36">
                  <c:v>6.4236111111111108E-3</c:v>
                </c:pt>
                <c:pt idx="37">
                  <c:v>6.4351851851851861E-3</c:v>
                </c:pt>
                <c:pt idx="38">
                  <c:v>6.4467592592592588E-3</c:v>
                </c:pt>
                <c:pt idx="39">
                  <c:v>6.4583333333333342E-3</c:v>
                </c:pt>
                <c:pt idx="40">
                  <c:v>6.4699074074074069E-3</c:v>
                </c:pt>
                <c:pt idx="41">
                  <c:v>6.4814814814814822E-3</c:v>
                </c:pt>
                <c:pt idx="42">
                  <c:v>6.4930555555555557E-3</c:v>
                </c:pt>
                <c:pt idx="43">
                  <c:v>6.5046296296296302E-3</c:v>
                </c:pt>
                <c:pt idx="44">
                  <c:v>6.5162037037037037E-3</c:v>
                </c:pt>
                <c:pt idx="45">
                  <c:v>6.5277777777777782E-3</c:v>
                </c:pt>
                <c:pt idx="46">
                  <c:v>6.5393518518518517E-3</c:v>
                </c:pt>
                <c:pt idx="47">
                  <c:v>6.5509259259259262E-3</c:v>
                </c:pt>
                <c:pt idx="48">
                  <c:v>6.5624999999999998E-3</c:v>
                </c:pt>
                <c:pt idx="49">
                  <c:v>6.5740740740740742E-3</c:v>
                </c:pt>
                <c:pt idx="50">
                  <c:v>6.5856481481481478E-3</c:v>
                </c:pt>
                <c:pt idx="51">
                  <c:v>6.5972222222222222E-3</c:v>
                </c:pt>
                <c:pt idx="52">
                  <c:v>6.6087962962962966E-3</c:v>
                </c:pt>
                <c:pt idx="53">
                  <c:v>6.6203703703703702E-3</c:v>
                </c:pt>
                <c:pt idx="54">
                  <c:v>6.6319444444444446E-3</c:v>
                </c:pt>
                <c:pt idx="55">
                  <c:v>6.6435185185185182E-3</c:v>
                </c:pt>
                <c:pt idx="56">
                  <c:v>6.6550925925925927E-3</c:v>
                </c:pt>
                <c:pt idx="57">
                  <c:v>6.6666666666666662E-3</c:v>
                </c:pt>
                <c:pt idx="58">
                  <c:v>6.6782407407407407E-3</c:v>
                </c:pt>
                <c:pt idx="59">
                  <c:v>6.6898148148148142E-3</c:v>
                </c:pt>
                <c:pt idx="60">
                  <c:v>6.7013888888888895E-3</c:v>
                </c:pt>
                <c:pt idx="61">
                  <c:v>6.7129629629629622E-3</c:v>
                </c:pt>
                <c:pt idx="62">
                  <c:v>6.7245370370370375E-3</c:v>
                </c:pt>
                <c:pt idx="63">
                  <c:v>6.7361111111111103E-3</c:v>
                </c:pt>
                <c:pt idx="64">
                  <c:v>6.7476851851851856E-3</c:v>
                </c:pt>
                <c:pt idx="65">
                  <c:v>6.7592592592592583E-3</c:v>
                </c:pt>
                <c:pt idx="66">
                  <c:v>6.7708333333333336E-3</c:v>
                </c:pt>
                <c:pt idx="67">
                  <c:v>6.782407407407408E-3</c:v>
                </c:pt>
                <c:pt idx="68">
                  <c:v>6.7939814814814816E-3</c:v>
                </c:pt>
                <c:pt idx="69">
                  <c:v>6.805555555555556E-3</c:v>
                </c:pt>
                <c:pt idx="70">
                  <c:v>6.8171296296296296E-3</c:v>
                </c:pt>
                <c:pt idx="71">
                  <c:v>6.828703703703704E-3</c:v>
                </c:pt>
                <c:pt idx="72">
                  <c:v>6.8402777777777776E-3</c:v>
                </c:pt>
                <c:pt idx="73">
                  <c:v>6.851851851851852E-3</c:v>
                </c:pt>
                <c:pt idx="74">
                  <c:v>6.8634259259259256E-3</c:v>
                </c:pt>
                <c:pt idx="75">
                  <c:v>6.875E-3</c:v>
                </c:pt>
                <c:pt idx="76">
                  <c:v>6.8865740740740736E-3</c:v>
                </c:pt>
                <c:pt idx="77">
                  <c:v>6.898148148148148E-3</c:v>
                </c:pt>
                <c:pt idx="78">
                  <c:v>6.9097222222222216E-3</c:v>
                </c:pt>
                <c:pt idx="79">
                  <c:v>6.9212962962962961E-3</c:v>
                </c:pt>
                <c:pt idx="80">
                  <c:v>6.9328703703703696E-3</c:v>
                </c:pt>
                <c:pt idx="81">
                  <c:v>6.9444444444444441E-3</c:v>
                </c:pt>
                <c:pt idx="82">
                  <c:v>6.9560185185185194E-3</c:v>
                </c:pt>
                <c:pt idx="83">
                  <c:v>6.9675925925925929E-3</c:v>
                </c:pt>
                <c:pt idx="84">
                  <c:v>6.9791666666666674E-3</c:v>
                </c:pt>
                <c:pt idx="85">
                  <c:v>6.9907407407407409E-3</c:v>
                </c:pt>
                <c:pt idx="86">
                  <c:v>7.0023148148148154E-3</c:v>
                </c:pt>
                <c:pt idx="87">
                  <c:v>7.013888888888889E-3</c:v>
                </c:pt>
                <c:pt idx="88">
                  <c:v>7.0254629629629634E-3</c:v>
                </c:pt>
                <c:pt idx="89">
                  <c:v>7.037037037037037E-3</c:v>
                </c:pt>
                <c:pt idx="90">
                  <c:v>7.0486111111111114E-3</c:v>
                </c:pt>
                <c:pt idx="91">
                  <c:v>7.060185185185185E-3</c:v>
                </c:pt>
                <c:pt idx="92">
                  <c:v>7.0717592592592594E-3</c:v>
                </c:pt>
                <c:pt idx="93">
                  <c:v>7.083333333333333E-3</c:v>
                </c:pt>
                <c:pt idx="94">
                  <c:v>7.0949074074074074E-3</c:v>
                </c:pt>
                <c:pt idx="95">
                  <c:v>7.106481481481481E-3</c:v>
                </c:pt>
                <c:pt idx="96">
                  <c:v>7.1180555555555554E-3</c:v>
                </c:pt>
                <c:pt idx="97">
                  <c:v>7.1296296296296299E-3</c:v>
                </c:pt>
                <c:pt idx="98">
                  <c:v>7.1412037037037034E-3</c:v>
                </c:pt>
                <c:pt idx="99">
                  <c:v>7.1527777777777779E-3</c:v>
                </c:pt>
                <c:pt idx="100">
                  <c:v>7.1643518518518514E-3</c:v>
                </c:pt>
                <c:pt idx="101">
                  <c:v>7.1759259259259267E-3</c:v>
                </c:pt>
                <c:pt idx="102">
                  <c:v>7.1874999999999994E-3</c:v>
                </c:pt>
                <c:pt idx="103">
                  <c:v>7.1990740740740747E-3</c:v>
                </c:pt>
                <c:pt idx="104">
                  <c:v>7.2106481481481475E-3</c:v>
                </c:pt>
                <c:pt idx="105">
                  <c:v>7.2222222222222228E-3</c:v>
                </c:pt>
                <c:pt idx="106">
                  <c:v>7.2337962962962955E-3</c:v>
                </c:pt>
                <c:pt idx="107">
                  <c:v>7.2453703703703708E-3</c:v>
                </c:pt>
                <c:pt idx="108">
                  <c:v>7.2569444444444443E-3</c:v>
                </c:pt>
                <c:pt idx="109">
                  <c:v>7.2685185185185188E-3</c:v>
                </c:pt>
                <c:pt idx="110">
                  <c:v>7.2800925925925923E-3</c:v>
                </c:pt>
                <c:pt idx="111">
                  <c:v>7.2916666666666668E-3</c:v>
                </c:pt>
                <c:pt idx="112">
                  <c:v>7.3032407407407412E-3</c:v>
                </c:pt>
                <c:pt idx="113">
                  <c:v>7.3148148148148148E-3</c:v>
                </c:pt>
                <c:pt idx="114">
                  <c:v>7.3263888888888892E-3</c:v>
                </c:pt>
                <c:pt idx="115">
                  <c:v>7.3379629629629628E-3</c:v>
                </c:pt>
                <c:pt idx="116">
                  <c:v>7.3495370370370372E-3</c:v>
                </c:pt>
                <c:pt idx="117">
                  <c:v>7.3611111111111108E-3</c:v>
                </c:pt>
                <c:pt idx="118">
                  <c:v>7.3726851851851852E-3</c:v>
                </c:pt>
                <c:pt idx="119">
                  <c:v>7.3842592592592588E-3</c:v>
                </c:pt>
                <c:pt idx="120">
                  <c:v>7.3958333333333333E-3</c:v>
                </c:pt>
                <c:pt idx="121">
                  <c:v>7.4074074074074068E-3</c:v>
                </c:pt>
                <c:pt idx="122">
                  <c:v>7.4189814814814813E-3</c:v>
                </c:pt>
                <c:pt idx="123">
                  <c:v>7.4305555555555548E-3</c:v>
                </c:pt>
                <c:pt idx="124">
                  <c:v>7.4421296296296301E-3</c:v>
                </c:pt>
                <c:pt idx="125">
                  <c:v>7.4537037037037028E-3</c:v>
                </c:pt>
                <c:pt idx="126">
                  <c:v>7.4652777777777781E-3</c:v>
                </c:pt>
                <c:pt idx="127">
                  <c:v>7.4768518518518526E-3</c:v>
                </c:pt>
                <c:pt idx="128">
                  <c:v>7.4884259259259262E-3</c:v>
                </c:pt>
                <c:pt idx="129">
                  <c:v>7.5000000000000006E-3</c:v>
                </c:pt>
                <c:pt idx="130">
                  <c:v>7.5115740740740742E-3</c:v>
                </c:pt>
                <c:pt idx="131">
                  <c:v>7.5231481481481486E-3</c:v>
                </c:pt>
                <c:pt idx="132">
                  <c:v>7.5347222222222222E-3</c:v>
                </c:pt>
                <c:pt idx="133">
                  <c:v>7.5462962962962966E-3</c:v>
                </c:pt>
                <c:pt idx="134">
                  <c:v>7.5578703703703702E-3</c:v>
                </c:pt>
                <c:pt idx="135">
                  <c:v>7.5694444444444446E-3</c:v>
                </c:pt>
                <c:pt idx="136">
                  <c:v>7.5810185185185182E-3</c:v>
                </c:pt>
                <c:pt idx="137">
                  <c:v>7.5925925925925926E-3</c:v>
                </c:pt>
                <c:pt idx="138">
                  <c:v>7.6041666666666662E-3</c:v>
                </c:pt>
                <c:pt idx="139">
                  <c:v>7.6157407407407406E-3</c:v>
                </c:pt>
                <c:pt idx="140">
                  <c:v>7.6273148148148142E-3</c:v>
                </c:pt>
                <c:pt idx="141">
                  <c:v>7.6388888888888886E-3</c:v>
                </c:pt>
                <c:pt idx="142">
                  <c:v>7.6504629629629639E-3</c:v>
                </c:pt>
                <c:pt idx="143">
                  <c:v>7.6620370370370366E-3</c:v>
                </c:pt>
                <c:pt idx="144">
                  <c:v>7.673611111111112E-3</c:v>
                </c:pt>
                <c:pt idx="145">
                  <c:v>7.6851851851851847E-3</c:v>
                </c:pt>
                <c:pt idx="146">
                  <c:v>7.69675925925926E-3</c:v>
                </c:pt>
                <c:pt idx="147">
                  <c:v>7.7083333333333327E-3</c:v>
                </c:pt>
                <c:pt idx="148">
                  <c:v>7.719907407407408E-3</c:v>
                </c:pt>
                <c:pt idx="149">
                  <c:v>7.7314814814814815E-3</c:v>
                </c:pt>
                <c:pt idx="150">
                  <c:v>7.743055555555556E-3</c:v>
                </c:pt>
                <c:pt idx="151">
                  <c:v>7.7546296296296295E-3</c:v>
                </c:pt>
                <c:pt idx="152">
                  <c:v>7.766203703703704E-3</c:v>
                </c:pt>
                <c:pt idx="153">
                  <c:v>7.7777777777777776E-3</c:v>
                </c:pt>
                <c:pt idx="154">
                  <c:v>7.789351851851852E-3</c:v>
                </c:pt>
                <c:pt idx="155">
                  <c:v>7.8009259259259256E-3</c:v>
                </c:pt>
                <c:pt idx="156">
                  <c:v>7.8125E-3</c:v>
                </c:pt>
                <c:pt idx="157">
                  <c:v>7.8240740740740753E-3</c:v>
                </c:pt>
                <c:pt idx="158">
                  <c:v>7.8356481481481489E-3</c:v>
                </c:pt>
                <c:pt idx="159">
                  <c:v>7.8472222222222224E-3</c:v>
                </c:pt>
                <c:pt idx="160">
                  <c:v>7.858796296296296E-3</c:v>
                </c:pt>
                <c:pt idx="161">
                  <c:v>7.8703703703703713E-3</c:v>
                </c:pt>
                <c:pt idx="162">
                  <c:v>7.8819444444444449E-3</c:v>
                </c:pt>
                <c:pt idx="163">
                  <c:v>7.8935185185185185E-3</c:v>
                </c:pt>
                <c:pt idx="164">
                  <c:v>7.905092592592592E-3</c:v>
                </c:pt>
                <c:pt idx="165">
                  <c:v>7.9166666666666673E-3</c:v>
                </c:pt>
                <c:pt idx="166">
                  <c:v>7.9282407407407409E-3</c:v>
                </c:pt>
                <c:pt idx="167">
                  <c:v>7.9398148148148145E-3</c:v>
                </c:pt>
                <c:pt idx="168">
                  <c:v>7.951388888888888E-3</c:v>
                </c:pt>
                <c:pt idx="169">
                  <c:v>7.9629629629629634E-3</c:v>
                </c:pt>
                <c:pt idx="170">
                  <c:v>7.9745370370370369E-3</c:v>
                </c:pt>
                <c:pt idx="171">
                  <c:v>7.9861111111111105E-3</c:v>
                </c:pt>
                <c:pt idx="172">
                  <c:v>7.9976851851851858E-3</c:v>
                </c:pt>
                <c:pt idx="173">
                  <c:v>8.0092592592592594E-3</c:v>
                </c:pt>
                <c:pt idx="174">
                  <c:v>8.0208333333333347E-3</c:v>
                </c:pt>
                <c:pt idx="175">
                  <c:v>8.0324074074074065E-3</c:v>
                </c:pt>
                <c:pt idx="176">
                  <c:v>8.0439814814814818E-3</c:v>
                </c:pt>
                <c:pt idx="177">
                  <c:v>8.0555555555555554E-3</c:v>
                </c:pt>
                <c:pt idx="178">
                  <c:v>8.0671296296296307E-3</c:v>
                </c:pt>
                <c:pt idx="179">
                  <c:v>8.0787037037037025E-3</c:v>
                </c:pt>
                <c:pt idx="180">
                  <c:v>8.0902777777777778E-3</c:v>
                </c:pt>
                <c:pt idx="181">
                  <c:v>8.1018518518518514E-3</c:v>
                </c:pt>
                <c:pt idx="182">
                  <c:v>8.1134259259259267E-3</c:v>
                </c:pt>
                <c:pt idx="183">
                  <c:v>8.1250000000000003E-3</c:v>
                </c:pt>
                <c:pt idx="184">
                  <c:v>8.1365740740740738E-3</c:v>
                </c:pt>
                <c:pt idx="185">
                  <c:v>8.1481481481481474E-3</c:v>
                </c:pt>
                <c:pt idx="186">
                  <c:v>8.1597222222222227E-3</c:v>
                </c:pt>
                <c:pt idx="187">
                  <c:v>8.1712962962962963E-3</c:v>
                </c:pt>
                <c:pt idx="188">
                  <c:v>8.1828703703703699E-3</c:v>
                </c:pt>
                <c:pt idx="189">
                  <c:v>8.1944444444444452E-3</c:v>
                </c:pt>
                <c:pt idx="190">
                  <c:v>8.2060185185185187E-3</c:v>
                </c:pt>
                <c:pt idx="191">
                  <c:v>8.2175925925925923E-3</c:v>
                </c:pt>
                <c:pt idx="192">
                  <c:v>8.2291666666666659E-3</c:v>
                </c:pt>
                <c:pt idx="193">
                  <c:v>8.2407407407407412E-3</c:v>
                </c:pt>
                <c:pt idx="194">
                  <c:v>8.2523148148148148E-3</c:v>
                </c:pt>
                <c:pt idx="195">
                  <c:v>8.2638888888888883E-3</c:v>
                </c:pt>
                <c:pt idx="196">
                  <c:v>8.2754629629629619E-3</c:v>
                </c:pt>
                <c:pt idx="197">
                  <c:v>8.2870370370370372E-3</c:v>
                </c:pt>
                <c:pt idx="198">
                  <c:v>8.2986111111111108E-3</c:v>
                </c:pt>
                <c:pt idx="199">
                  <c:v>8.3101851851851861E-3</c:v>
                </c:pt>
                <c:pt idx="200">
                  <c:v>8.3217592592592579E-3</c:v>
                </c:pt>
                <c:pt idx="201">
                  <c:v>8.3333333333333332E-3</c:v>
                </c:pt>
                <c:pt idx="202">
                  <c:v>8.3449074074074085E-3</c:v>
                </c:pt>
                <c:pt idx="203">
                  <c:v>8.3564814814814821E-3</c:v>
                </c:pt>
                <c:pt idx="204">
                  <c:v>8.3680555555555557E-3</c:v>
                </c:pt>
                <c:pt idx="205">
                  <c:v>8.3796296296296292E-3</c:v>
                </c:pt>
                <c:pt idx="206">
                  <c:v>8.3912037037037045E-3</c:v>
                </c:pt>
                <c:pt idx="207">
                  <c:v>8.4027777777777781E-3</c:v>
                </c:pt>
                <c:pt idx="208">
                  <c:v>8.4143518518518517E-3</c:v>
                </c:pt>
                <c:pt idx="209">
                  <c:v>8.4259259259259253E-3</c:v>
                </c:pt>
                <c:pt idx="210">
                  <c:v>8.4375000000000006E-3</c:v>
                </c:pt>
                <c:pt idx="211">
                  <c:v>8.4490740740740741E-3</c:v>
                </c:pt>
                <c:pt idx="212">
                  <c:v>8.4606481481481477E-3</c:v>
                </c:pt>
                <c:pt idx="213">
                  <c:v>8.4722222222222213E-3</c:v>
                </c:pt>
                <c:pt idx="214">
                  <c:v>8.4837962962962966E-3</c:v>
                </c:pt>
                <c:pt idx="215">
                  <c:v>8.4953703703703701E-3</c:v>
                </c:pt>
                <c:pt idx="216">
                  <c:v>8.5069444444444437E-3</c:v>
                </c:pt>
                <c:pt idx="217">
                  <c:v>8.518518518518519E-3</c:v>
                </c:pt>
                <c:pt idx="218">
                  <c:v>8.5300925925925926E-3</c:v>
                </c:pt>
                <c:pt idx="219">
                  <c:v>8.5416666666666679E-3</c:v>
                </c:pt>
                <c:pt idx="220">
                  <c:v>8.5532407407407397E-3</c:v>
                </c:pt>
                <c:pt idx="221">
                  <c:v>8.564814814814815E-3</c:v>
                </c:pt>
                <c:pt idx="222">
                  <c:v>8.5763888888888886E-3</c:v>
                </c:pt>
                <c:pt idx="223">
                  <c:v>8.5879629629629639E-3</c:v>
                </c:pt>
                <c:pt idx="224">
                  <c:v>8.5995370370370375E-3</c:v>
                </c:pt>
                <c:pt idx="225">
                  <c:v>8.611111111111111E-3</c:v>
                </c:pt>
                <c:pt idx="226">
                  <c:v>8.6226851851851846E-3</c:v>
                </c:pt>
                <c:pt idx="227">
                  <c:v>8.6342592592592599E-3</c:v>
                </c:pt>
                <c:pt idx="228">
                  <c:v>8.6458333333333335E-3</c:v>
                </c:pt>
                <c:pt idx="229">
                  <c:v>8.6574074074074071E-3</c:v>
                </c:pt>
                <c:pt idx="230">
                  <c:v>8.6689814814814806E-3</c:v>
                </c:pt>
                <c:pt idx="231">
                  <c:v>8.6805555555555559E-3</c:v>
                </c:pt>
                <c:pt idx="232">
                  <c:v>8.6921296296296295E-3</c:v>
                </c:pt>
                <c:pt idx="233">
                  <c:v>8.7037037037037031E-3</c:v>
                </c:pt>
                <c:pt idx="234">
                  <c:v>8.7152777777777784E-3</c:v>
                </c:pt>
                <c:pt idx="235">
                  <c:v>8.726851851851852E-3</c:v>
                </c:pt>
                <c:pt idx="236">
                  <c:v>8.7384259259259255E-3</c:v>
                </c:pt>
                <c:pt idx="237">
                  <c:v>8.7499999999999991E-3</c:v>
                </c:pt>
                <c:pt idx="238">
                  <c:v>8.7615740740740744E-3</c:v>
                </c:pt>
                <c:pt idx="239">
                  <c:v>8.773148148148148E-3</c:v>
                </c:pt>
                <c:pt idx="240">
                  <c:v>8.7847222222222233E-3</c:v>
                </c:pt>
                <c:pt idx="241">
                  <c:v>8.7962962962962951E-3</c:v>
                </c:pt>
                <c:pt idx="242">
                  <c:v>8.8078703703703704E-3</c:v>
                </c:pt>
                <c:pt idx="243">
                  <c:v>8.819444444444444E-3</c:v>
                </c:pt>
                <c:pt idx="244">
                  <c:v>8.8310185185185193E-3</c:v>
                </c:pt>
                <c:pt idx="245">
                  <c:v>8.8425925925925929E-3</c:v>
                </c:pt>
                <c:pt idx="246">
                  <c:v>8.8541666666666664E-3</c:v>
                </c:pt>
                <c:pt idx="247">
                  <c:v>8.8657407407407417E-3</c:v>
                </c:pt>
                <c:pt idx="248">
                  <c:v>8.8773148148148153E-3</c:v>
                </c:pt>
                <c:pt idx="249">
                  <c:v>8.8888888888888889E-3</c:v>
                </c:pt>
                <c:pt idx="250">
                  <c:v>8.9004629629629625E-3</c:v>
                </c:pt>
                <c:pt idx="251">
                  <c:v>8.9120370370370378E-3</c:v>
                </c:pt>
                <c:pt idx="252">
                  <c:v>8.9236111111111113E-3</c:v>
                </c:pt>
                <c:pt idx="253">
                  <c:v>8.9351851851851849E-3</c:v>
                </c:pt>
                <c:pt idx="254">
                  <c:v>8.9467592592592585E-3</c:v>
                </c:pt>
                <c:pt idx="255">
                  <c:v>8.9583333333333338E-3</c:v>
                </c:pt>
                <c:pt idx="256">
                  <c:v>8.9699074074074073E-3</c:v>
                </c:pt>
                <c:pt idx="257">
                  <c:v>8.9814814814814809E-3</c:v>
                </c:pt>
                <c:pt idx="258">
                  <c:v>8.9930555555555545E-3</c:v>
                </c:pt>
                <c:pt idx="259">
                  <c:v>9.0046296296296298E-3</c:v>
                </c:pt>
                <c:pt idx="260">
                  <c:v>9.0162037037037034E-3</c:v>
                </c:pt>
                <c:pt idx="261">
                  <c:v>9.0277777777777769E-3</c:v>
                </c:pt>
                <c:pt idx="262">
                  <c:v>9.0393518518518522E-3</c:v>
                </c:pt>
                <c:pt idx="263">
                  <c:v>9.0509259259259258E-3</c:v>
                </c:pt>
                <c:pt idx="264">
                  <c:v>9.0625000000000011E-3</c:v>
                </c:pt>
                <c:pt idx="265">
                  <c:v>9.0740740740740747E-3</c:v>
                </c:pt>
                <c:pt idx="266">
                  <c:v>9.0856481481481483E-3</c:v>
                </c:pt>
                <c:pt idx="267">
                  <c:v>9.0972222222222218E-3</c:v>
                </c:pt>
                <c:pt idx="268">
                  <c:v>9.1087962962962971E-3</c:v>
                </c:pt>
                <c:pt idx="269">
                  <c:v>9.1203703703703707E-3</c:v>
                </c:pt>
                <c:pt idx="270">
                  <c:v>9.1319444444444443E-3</c:v>
                </c:pt>
                <c:pt idx="271">
                  <c:v>9.1435185185185178E-3</c:v>
                </c:pt>
                <c:pt idx="272">
                  <c:v>9.1550925925925931E-3</c:v>
                </c:pt>
                <c:pt idx="273">
                  <c:v>9.1666666666666667E-3</c:v>
                </c:pt>
                <c:pt idx="274">
                  <c:v>9.1782407407407403E-3</c:v>
                </c:pt>
                <c:pt idx="275">
                  <c:v>9.1898148148148139E-3</c:v>
                </c:pt>
                <c:pt idx="276">
                  <c:v>9.2013888888888892E-3</c:v>
                </c:pt>
                <c:pt idx="277">
                  <c:v>9.2129629629629627E-3</c:v>
                </c:pt>
                <c:pt idx="278">
                  <c:v>9.2245370370370363E-3</c:v>
                </c:pt>
                <c:pt idx="279">
                  <c:v>9.2361111111111116E-3</c:v>
                </c:pt>
                <c:pt idx="280">
                  <c:v>9.2476851851851852E-3</c:v>
                </c:pt>
                <c:pt idx="281">
                  <c:v>9.2592592592592605E-3</c:v>
                </c:pt>
                <c:pt idx="282">
                  <c:v>9.2708333333333323E-3</c:v>
                </c:pt>
                <c:pt idx="283">
                  <c:v>9.2824074074074076E-3</c:v>
                </c:pt>
                <c:pt idx="284">
                  <c:v>9.2939814814814812E-3</c:v>
                </c:pt>
                <c:pt idx="285">
                  <c:v>9.3055555555555565E-3</c:v>
                </c:pt>
                <c:pt idx="286">
                  <c:v>9.3171296296296301E-3</c:v>
                </c:pt>
                <c:pt idx="287">
                  <c:v>9.3287037037037036E-3</c:v>
                </c:pt>
                <c:pt idx="288">
                  <c:v>9.3402777777777772E-3</c:v>
                </c:pt>
                <c:pt idx="289">
                  <c:v>9.3518518518518525E-3</c:v>
                </c:pt>
                <c:pt idx="290">
                  <c:v>9.3634259259259261E-3</c:v>
                </c:pt>
                <c:pt idx="291">
                  <c:v>9.3749999999999997E-3</c:v>
                </c:pt>
                <c:pt idx="292">
                  <c:v>9.386574074074075E-3</c:v>
                </c:pt>
                <c:pt idx="293">
                  <c:v>9.3981481481481485E-3</c:v>
                </c:pt>
                <c:pt idx="294">
                  <c:v>9.4097222222222221E-3</c:v>
                </c:pt>
                <c:pt idx="295">
                  <c:v>9.4212962962962957E-3</c:v>
                </c:pt>
                <c:pt idx="296">
                  <c:v>9.432870370370371E-3</c:v>
                </c:pt>
                <c:pt idx="297">
                  <c:v>9.4444444444444445E-3</c:v>
                </c:pt>
                <c:pt idx="298">
                  <c:v>9.4560185185185181E-3</c:v>
                </c:pt>
                <c:pt idx="299">
                  <c:v>9.4675925925925917E-3</c:v>
                </c:pt>
                <c:pt idx="300">
                  <c:v>9.479166666666667E-3</c:v>
                </c:pt>
              </c:numCache>
            </c:numRef>
          </c:cat>
          <c:val>
            <c:numRef>
              <c:f>'2 Phase Treatment (2)'!$F$2:$F$302</c:f>
              <c:numCache>
                <c:formatCode>0.0000</c:formatCode>
                <c:ptCount val="3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3.0918875000000003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FA-45C2-981E-FB0B5CC2F1C4}"/>
            </c:ext>
          </c:extLst>
        </c:ser>
        <c:ser>
          <c:idx val="3"/>
          <c:order val="3"/>
          <c:tx>
            <c:strRef>
              <c:f>'2 Phase Treatment (2)'!$G$1</c:f>
              <c:strCache>
                <c:ptCount val="1"/>
                <c:pt idx="0">
                  <c:v>Min Peaks Chart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72"/>
              <c:layout>
                <c:manualLayout>
                  <c:x val="-1.799775028121485E-2"/>
                  <c:y val="3.43921636417058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8FA-45C2-981E-FB0B5CC2F1C4}"/>
                </c:ext>
              </c:extLst>
            </c:dLbl>
            <c:dLbl>
              <c:idx val="74"/>
              <c:layout>
                <c:manualLayout>
                  <c:x val="-2.5196850393700787E-2"/>
                  <c:y val="3.439216364170579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FA-45C2-981E-FB0B5CC2F1C4}"/>
                </c:ext>
              </c:extLst>
            </c:dLbl>
            <c:dLbl>
              <c:idx val="79"/>
              <c:layout>
                <c:manualLayout>
                  <c:x val="-2.6996625421822271E-2"/>
                  <c:y val="7.06950030412841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8FA-45C2-981E-FB0B5CC2F1C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 Phase Treatment (2)'!$C$2:$C$302</c:f>
              <c:numCache>
                <c:formatCode>h:mm:ss;@</c:formatCode>
                <c:ptCount val="301"/>
                <c:pt idx="0">
                  <c:v>6.006944444444445E-3</c:v>
                </c:pt>
                <c:pt idx="1">
                  <c:v>6.0185185185185185E-3</c:v>
                </c:pt>
                <c:pt idx="2">
                  <c:v>6.030092592592593E-3</c:v>
                </c:pt>
                <c:pt idx="3">
                  <c:v>6.0416666666666665E-3</c:v>
                </c:pt>
                <c:pt idx="4">
                  <c:v>6.053240740740741E-3</c:v>
                </c:pt>
                <c:pt idx="5">
                  <c:v>6.0648148148148145E-3</c:v>
                </c:pt>
                <c:pt idx="6">
                  <c:v>6.076388888888889E-3</c:v>
                </c:pt>
                <c:pt idx="7">
                  <c:v>6.0879629629629634E-3</c:v>
                </c:pt>
                <c:pt idx="8">
                  <c:v>6.099537037037037E-3</c:v>
                </c:pt>
                <c:pt idx="9">
                  <c:v>6.1111111111111114E-3</c:v>
                </c:pt>
                <c:pt idx="10">
                  <c:v>6.122685185185185E-3</c:v>
                </c:pt>
                <c:pt idx="11">
                  <c:v>6.1342592592592594E-3</c:v>
                </c:pt>
                <c:pt idx="12">
                  <c:v>6.145833333333333E-3</c:v>
                </c:pt>
                <c:pt idx="13">
                  <c:v>6.1574074074074074E-3</c:v>
                </c:pt>
                <c:pt idx="14">
                  <c:v>6.168981481481481E-3</c:v>
                </c:pt>
                <c:pt idx="15">
                  <c:v>6.1805555555555555E-3</c:v>
                </c:pt>
                <c:pt idx="16">
                  <c:v>6.192129629629629E-3</c:v>
                </c:pt>
                <c:pt idx="17">
                  <c:v>6.2037037037037035E-3</c:v>
                </c:pt>
                <c:pt idx="18">
                  <c:v>6.215277777777777E-3</c:v>
                </c:pt>
                <c:pt idx="19">
                  <c:v>6.2268518518518523E-3</c:v>
                </c:pt>
                <c:pt idx="20">
                  <c:v>6.238425925925925E-3</c:v>
                </c:pt>
                <c:pt idx="21">
                  <c:v>6.2500000000000003E-3</c:v>
                </c:pt>
                <c:pt idx="22">
                  <c:v>6.2615740740740748E-3</c:v>
                </c:pt>
                <c:pt idx="23">
                  <c:v>6.2731481481481484E-3</c:v>
                </c:pt>
                <c:pt idx="24">
                  <c:v>6.2847222222222228E-3</c:v>
                </c:pt>
                <c:pt idx="25">
                  <c:v>6.2962962962962964E-3</c:v>
                </c:pt>
                <c:pt idx="26">
                  <c:v>6.3078703703703708E-3</c:v>
                </c:pt>
                <c:pt idx="27">
                  <c:v>6.3194444444444444E-3</c:v>
                </c:pt>
                <c:pt idx="28">
                  <c:v>6.3310185185185188E-3</c:v>
                </c:pt>
                <c:pt idx="29">
                  <c:v>6.3425925925925924E-3</c:v>
                </c:pt>
                <c:pt idx="30">
                  <c:v>6.3541666666666668E-3</c:v>
                </c:pt>
                <c:pt idx="31">
                  <c:v>6.3657407407407404E-3</c:v>
                </c:pt>
                <c:pt idx="32">
                  <c:v>6.3773148148148148E-3</c:v>
                </c:pt>
                <c:pt idx="33">
                  <c:v>6.3888888888888884E-3</c:v>
                </c:pt>
                <c:pt idx="34">
                  <c:v>6.4004629629629628E-3</c:v>
                </c:pt>
                <c:pt idx="35">
                  <c:v>6.4120370370370364E-3</c:v>
                </c:pt>
                <c:pt idx="36">
                  <c:v>6.4236111111111108E-3</c:v>
                </c:pt>
                <c:pt idx="37">
                  <c:v>6.4351851851851861E-3</c:v>
                </c:pt>
                <c:pt idx="38">
                  <c:v>6.4467592592592588E-3</c:v>
                </c:pt>
                <c:pt idx="39">
                  <c:v>6.4583333333333342E-3</c:v>
                </c:pt>
                <c:pt idx="40">
                  <c:v>6.4699074074074069E-3</c:v>
                </c:pt>
                <c:pt idx="41">
                  <c:v>6.4814814814814822E-3</c:v>
                </c:pt>
                <c:pt idx="42">
                  <c:v>6.4930555555555557E-3</c:v>
                </c:pt>
                <c:pt idx="43">
                  <c:v>6.5046296296296302E-3</c:v>
                </c:pt>
                <c:pt idx="44">
                  <c:v>6.5162037037037037E-3</c:v>
                </c:pt>
                <c:pt idx="45">
                  <c:v>6.5277777777777782E-3</c:v>
                </c:pt>
                <c:pt idx="46">
                  <c:v>6.5393518518518517E-3</c:v>
                </c:pt>
                <c:pt idx="47">
                  <c:v>6.5509259259259262E-3</c:v>
                </c:pt>
                <c:pt idx="48">
                  <c:v>6.5624999999999998E-3</c:v>
                </c:pt>
                <c:pt idx="49">
                  <c:v>6.5740740740740742E-3</c:v>
                </c:pt>
                <c:pt idx="50">
                  <c:v>6.5856481481481478E-3</c:v>
                </c:pt>
                <c:pt idx="51">
                  <c:v>6.5972222222222222E-3</c:v>
                </c:pt>
                <c:pt idx="52">
                  <c:v>6.6087962962962966E-3</c:v>
                </c:pt>
                <c:pt idx="53">
                  <c:v>6.6203703703703702E-3</c:v>
                </c:pt>
                <c:pt idx="54">
                  <c:v>6.6319444444444446E-3</c:v>
                </c:pt>
                <c:pt idx="55">
                  <c:v>6.6435185185185182E-3</c:v>
                </c:pt>
                <c:pt idx="56">
                  <c:v>6.6550925925925927E-3</c:v>
                </c:pt>
                <c:pt idx="57">
                  <c:v>6.6666666666666662E-3</c:v>
                </c:pt>
                <c:pt idx="58">
                  <c:v>6.6782407407407407E-3</c:v>
                </c:pt>
                <c:pt idx="59">
                  <c:v>6.6898148148148142E-3</c:v>
                </c:pt>
                <c:pt idx="60">
                  <c:v>6.7013888888888895E-3</c:v>
                </c:pt>
                <c:pt idx="61">
                  <c:v>6.7129629629629622E-3</c:v>
                </c:pt>
                <c:pt idx="62">
                  <c:v>6.7245370370370375E-3</c:v>
                </c:pt>
                <c:pt idx="63">
                  <c:v>6.7361111111111103E-3</c:v>
                </c:pt>
                <c:pt idx="64">
                  <c:v>6.7476851851851856E-3</c:v>
                </c:pt>
                <c:pt idx="65">
                  <c:v>6.7592592592592583E-3</c:v>
                </c:pt>
                <c:pt idx="66">
                  <c:v>6.7708333333333336E-3</c:v>
                </c:pt>
                <c:pt idx="67">
                  <c:v>6.782407407407408E-3</c:v>
                </c:pt>
                <c:pt idx="68">
                  <c:v>6.7939814814814816E-3</c:v>
                </c:pt>
                <c:pt idx="69">
                  <c:v>6.805555555555556E-3</c:v>
                </c:pt>
                <c:pt idx="70">
                  <c:v>6.8171296296296296E-3</c:v>
                </c:pt>
                <c:pt idx="71">
                  <c:v>6.828703703703704E-3</c:v>
                </c:pt>
                <c:pt idx="72">
                  <c:v>6.8402777777777776E-3</c:v>
                </c:pt>
                <c:pt idx="73">
                  <c:v>6.851851851851852E-3</c:v>
                </c:pt>
                <c:pt idx="74">
                  <c:v>6.8634259259259256E-3</c:v>
                </c:pt>
                <c:pt idx="75">
                  <c:v>6.875E-3</c:v>
                </c:pt>
                <c:pt idx="76">
                  <c:v>6.8865740740740736E-3</c:v>
                </c:pt>
                <c:pt idx="77">
                  <c:v>6.898148148148148E-3</c:v>
                </c:pt>
                <c:pt idx="78">
                  <c:v>6.9097222222222216E-3</c:v>
                </c:pt>
                <c:pt idx="79">
                  <c:v>6.9212962962962961E-3</c:v>
                </c:pt>
                <c:pt idx="80">
                  <c:v>6.9328703703703696E-3</c:v>
                </c:pt>
                <c:pt idx="81">
                  <c:v>6.9444444444444441E-3</c:v>
                </c:pt>
                <c:pt idx="82">
                  <c:v>6.9560185185185194E-3</c:v>
                </c:pt>
                <c:pt idx="83">
                  <c:v>6.9675925925925929E-3</c:v>
                </c:pt>
                <c:pt idx="84">
                  <c:v>6.9791666666666674E-3</c:v>
                </c:pt>
                <c:pt idx="85">
                  <c:v>6.9907407407407409E-3</c:v>
                </c:pt>
                <c:pt idx="86">
                  <c:v>7.0023148148148154E-3</c:v>
                </c:pt>
                <c:pt idx="87">
                  <c:v>7.013888888888889E-3</c:v>
                </c:pt>
                <c:pt idx="88">
                  <c:v>7.0254629629629634E-3</c:v>
                </c:pt>
                <c:pt idx="89">
                  <c:v>7.037037037037037E-3</c:v>
                </c:pt>
                <c:pt idx="90">
                  <c:v>7.0486111111111114E-3</c:v>
                </c:pt>
                <c:pt idx="91">
                  <c:v>7.060185185185185E-3</c:v>
                </c:pt>
                <c:pt idx="92">
                  <c:v>7.0717592592592594E-3</c:v>
                </c:pt>
                <c:pt idx="93">
                  <c:v>7.083333333333333E-3</c:v>
                </c:pt>
                <c:pt idx="94">
                  <c:v>7.0949074074074074E-3</c:v>
                </c:pt>
                <c:pt idx="95">
                  <c:v>7.106481481481481E-3</c:v>
                </c:pt>
                <c:pt idx="96">
                  <c:v>7.1180555555555554E-3</c:v>
                </c:pt>
                <c:pt idx="97">
                  <c:v>7.1296296296296299E-3</c:v>
                </c:pt>
                <c:pt idx="98">
                  <c:v>7.1412037037037034E-3</c:v>
                </c:pt>
                <c:pt idx="99">
                  <c:v>7.1527777777777779E-3</c:v>
                </c:pt>
                <c:pt idx="100">
                  <c:v>7.1643518518518514E-3</c:v>
                </c:pt>
                <c:pt idx="101">
                  <c:v>7.1759259259259267E-3</c:v>
                </c:pt>
                <c:pt idx="102">
                  <c:v>7.1874999999999994E-3</c:v>
                </c:pt>
                <c:pt idx="103">
                  <c:v>7.1990740740740747E-3</c:v>
                </c:pt>
                <c:pt idx="104">
                  <c:v>7.2106481481481475E-3</c:v>
                </c:pt>
                <c:pt idx="105">
                  <c:v>7.2222222222222228E-3</c:v>
                </c:pt>
                <c:pt idx="106">
                  <c:v>7.2337962962962955E-3</c:v>
                </c:pt>
                <c:pt idx="107">
                  <c:v>7.2453703703703708E-3</c:v>
                </c:pt>
                <c:pt idx="108">
                  <c:v>7.2569444444444443E-3</c:v>
                </c:pt>
                <c:pt idx="109">
                  <c:v>7.2685185185185188E-3</c:v>
                </c:pt>
                <c:pt idx="110">
                  <c:v>7.2800925925925923E-3</c:v>
                </c:pt>
                <c:pt idx="111">
                  <c:v>7.2916666666666668E-3</c:v>
                </c:pt>
                <c:pt idx="112">
                  <c:v>7.3032407407407412E-3</c:v>
                </c:pt>
                <c:pt idx="113">
                  <c:v>7.3148148148148148E-3</c:v>
                </c:pt>
                <c:pt idx="114">
                  <c:v>7.3263888888888892E-3</c:v>
                </c:pt>
                <c:pt idx="115">
                  <c:v>7.3379629629629628E-3</c:v>
                </c:pt>
                <c:pt idx="116">
                  <c:v>7.3495370370370372E-3</c:v>
                </c:pt>
                <c:pt idx="117">
                  <c:v>7.3611111111111108E-3</c:v>
                </c:pt>
                <c:pt idx="118">
                  <c:v>7.3726851851851852E-3</c:v>
                </c:pt>
                <c:pt idx="119">
                  <c:v>7.3842592592592588E-3</c:v>
                </c:pt>
                <c:pt idx="120">
                  <c:v>7.3958333333333333E-3</c:v>
                </c:pt>
                <c:pt idx="121">
                  <c:v>7.4074074074074068E-3</c:v>
                </c:pt>
                <c:pt idx="122">
                  <c:v>7.4189814814814813E-3</c:v>
                </c:pt>
                <c:pt idx="123">
                  <c:v>7.4305555555555548E-3</c:v>
                </c:pt>
                <c:pt idx="124">
                  <c:v>7.4421296296296301E-3</c:v>
                </c:pt>
                <c:pt idx="125">
                  <c:v>7.4537037037037028E-3</c:v>
                </c:pt>
                <c:pt idx="126">
                  <c:v>7.4652777777777781E-3</c:v>
                </c:pt>
                <c:pt idx="127">
                  <c:v>7.4768518518518526E-3</c:v>
                </c:pt>
                <c:pt idx="128">
                  <c:v>7.4884259259259262E-3</c:v>
                </c:pt>
                <c:pt idx="129">
                  <c:v>7.5000000000000006E-3</c:v>
                </c:pt>
                <c:pt idx="130">
                  <c:v>7.5115740740740742E-3</c:v>
                </c:pt>
                <c:pt idx="131">
                  <c:v>7.5231481481481486E-3</c:v>
                </c:pt>
                <c:pt idx="132">
                  <c:v>7.5347222222222222E-3</c:v>
                </c:pt>
                <c:pt idx="133">
                  <c:v>7.5462962962962966E-3</c:v>
                </c:pt>
                <c:pt idx="134">
                  <c:v>7.5578703703703702E-3</c:v>
                </c:pt>
                <c:pt idx="135">
                  <c:v>7.5694444444444446E-3</c:v>
                </c:pt>
                <c:pt idx="136">
                  <c:v>7.5810185185185182E-3</c:v>
                </c:pt>
                <c:pt idx="137">
                  <c:v>7.5925925925925926E-3</c:v>
                </c:pt>
                <c:pt idx="138">
                  <c:v>7.6041666666666662E-3</c:v>
                </c:pt>
                <c:pt idx="139">
                  <c:v>7.6157407407407406E-3</c:v>
                </c:pt>
                <c:pt idx="140">
                  <c:v>7.6273148148148142E-3</c:v>
                </c:pt>
                <c:pt idx="141">
                  <c:v>7.6388888888888886E-3</c:v>
                </c:pt>
                <c:pt idx="142">
                  <c:v>7.6504629629629639E-3</c:v>
                </c:pt>
                <c:pt idx="143">
                  <c:v>7.6620370370370366E-3</c:v>
                </c:pt>
                <c:pt idx="144">
                  <c:v>7.673611111111112E-3</c:v>
                </c:pt>
                <c:pt idx="145">
                  <c:v>7.6851851851851847E-3</c:v>
                </c:pt>
                <c:pt idx="146">
                  <c:v>7.69675925925926E-3</c:v>
                </c:pt>
                <c:pt idx="147">
                  <c:v>7.7083333333333327E-3</c:v>
                </c:pt>
                <c:pt idx="148">
                  <c:v>7.719907407407408E-3</c:v>
                </c:pt>
                <c:pt idx="149">
                  <c:v>7.7314814814814815E-3</c:v>
                </c:pt>
                <c:pt idx="150">
                  <c:v>7.743055555555556E-3</c:v>
                </c:pt>
                <c:pt idx="151">
                  <c:v>7.7546296296296295E-3</c:v>
                </c:pt>
                <c:pt idx="152">
                  <c:v>7.766203703703704E-3</c:v>
                </c:pt>
                <c:pt idx="153">
                  <c:v>7.7777777777777776E-3</c:v>
                </c:pt>
                <c:pt idx="154">
                  <c:v>7.789351851851852E-3</c:v>
                </c:pt>
                <c:pt idx="155">
                  <c:v>7.8009259259259256E-3</c:v>
                </c:pt>
                <c:pt idx="156">
                  <c:v>7.8125E-3</c:v>
                </c:pt>
                <c:pt idx="157">
                  <c:v>7.8240740740740753E-3</c:v>
                </c:pt>
                <c:pt idx="158">
                  <c:v>7.8356481481481489E-3</c:v>
                </c:pt>
                <c:pt idx="159">
                  <c:v>7.8472222222222224E-3</c:v>
                </c:pt>
                <c:pt idx="160">
                  <c:v>7.858796296296296E-3</c:v>
                </c:pt>
                <c:pt idx="161">
                  <c:v>7.8703703703703713E-3</c:v>
                </c:pt>
                <c:pt idx="162">
                  <c:v>7.8819444444444449E-3</c:v>
                </c:pt>
                <c:pt idx="163">
                  <c:v>7.8935185185185185E-3</c:v>
                </c:pt>
                <c:pt idx="164">
                  <c:v>7.905092592592592E-3</c:v>
                </c:pt>
                <c:pt idx="165">
                  <c:v>7.9166666666666673E-3</c:v>
                </c:pt>
                <c:pt idx="166">
                  <c:v>7.9282407407407409E-3</c:v>
                </c:pt>
                <c:pt idx="167">
                  <c:v>7.9398148148148145E-3</c:v>
                </c:pt>
                <c:pt idx="168">
                  <c:v>7.951388888888888E-3</c:v>
                </c:pt>
                <c:pt idx="169">
                  <c:v>7.9629629629629634E-3</c:v>
                </c:pt>
                <c:pt idx="170">
                  <c:v>7.9745370370370369E-3</c:v>
                </c:pt>
                <c:pt idx="171">
                  <c:v>7.9861111111111105E-3</c:v>
                </c:pt>
                <c:pt idx="172">
                  <c:v>7.9976851851851858E-3</c:v>
                </c:pt>
                <c:pt idx="173">
                  <c:v>8.0092592592592594E-3</c:v>
                </c:pt>
                <c:pt idx="174">
                  <c:v>8.0208333333333347E-3</c:v>
                </c:pt>
                <c:pt idx="175">
                  <c:v>8.0324074074074065E-3</c:v>
                </c:pt>
                <c:pt idx="176">
                  <c:v>8.0439814814814818E-3</c:v>
                </c:pt>
                <c:pt idx="177">
                  <c:v>8.0555555555555554E-3</c:v>
                </c:pt>
                <c:pt idx="178">
                  <c:v>8.0671296296296307E-3</c:v>
                </c:pt>
                <c:pt idx="179">
                  <c:v>8.0787037037037025E-3</c:v>
                </c:pt>
                <c:pt idx="180">
                  <c:v>8.0902777777777778E-3</c:v>
                </c:pt>
                <c:pt idx="181">
                  <c:v>8.1018518518518514E-3</c:v>
                </c:pt>
                <c:pt idx="182">
                  <c:v>8.1134259259259267E-3</c:v>
                </c:pt>
                <c:pt idx="183">
                  <c:v>8.1250000000000003E-3</c:v>
                </c:pt>
                <c:pt idx="184">
                  <c:v>8.1365740740740738E-3</c:v>
                </c:pt>
                <c:pt idx="185">
                  <c:v>8.1481481481481474E-3</c:v>
                </c:pt>
                <c:pt idx="186">
                  <c:v>8.1597222222222227E-3</c:v>
                </c:pt>
                <c:pt idx="187">
                  <c:v>8.1712962962962963E-3</c:v>
                </c:pt>
                <c:pt idx="188">
                  <c:v>8.1828703703703699E-3</c:v>
                </c:pt>
                <c:pt idx="189">
                  <c:v>8.1944444444444452E-3</c:v>
                </c:pt>
                <c:pt idx="190">
                  <c:v>8.2060185185185187E-3</c:v>
                </c:pt>
                <c:pt idx="191">
                  <c:v>8.2175925925925923E-3</c:v>
                </c:pt>
                <c:pt idx="192">
                  <c:v>8.2291666666666659E-3</c:v>
                </c:pt>
                <c:pt idx="193">
                  <c:v>8.2407407407407412E-3</c:v>
                </c:pt>
                <c:pt idx="194">
                  <c:v>8.2523148148148148E-3</c:v>
                </c:pt>
                <c:pt idx="195">
                  <c:v>8.2638888888888883E-3</c:v>
                </c:pt>
                <c:pt idx="196">
                  <c:v>8.2754629629629619E-3</c:v>
                </c:pt>
                <c:pt idx="197">
                  <c:v>8.2870370370370372E-3</c:v>
                </c:pt>
                <c:pt idx="198">
                  <c:v>8.2986111111111108E-3</c:v>
                </c:pt>
                <c:pt idx="199">
                  <c:v>8.3101851851851861E-3</c:v>
                </c:pt>
                <c:pt idx="200">
                  <c:v>8.3217592592592579E-3</c:v>
                </c:pt>
                <c:pt idx="201">
                  <c:v>8.3333333333333332E-3</c:v>
                </c:pt>
                <c:pt idx="202">
                  <c:v>8.3449074074074085E-3</c:v>
                </c:pt>
                <c:pt idx="203">
                  <c:v>8.3564814814814821E-3</c:v>
                </c:pt>
                <c:pt idx="204">
                  <c:v>8.3680555555555557E-3</c:v>
                </c:pt>
                <c:pt idx="205">
                  <c:v>8.3796296296296292E-3</c:v>
                </c:pt>
                <c:pt idx="206">
                  <c:v>8.3912037037037045E-3</c:v>
                </c:pt>
                <c:pt idx="207">
                  <c:v>8.4027777777777781E-3</c:v>
                </c:pt>
                <c:pt idx="208">
                  <c:v>8.4143518518518517E-3</c:v>
                </c:pt>
                <c:pt idx="209">
                  <c:v>8.4259259259259253E-3</c:v>
                </c:pt>
                <c:pt idx="210">
                  <c:v>8.4375000000000006E-3</c:v>
                </c:pt>
                <c:pt idx="211">
                  <c:v>8.4490740740740741E-3</c:v>
                </c:pt>
                <c:pt idx="212">
                  <c:v>8.4606481481481477E-3</c:v>
                </c:pt>
                <c:pt idx="213">
                  <c:v>8.4722222222222213E-3</c:v>
                </c:pt>
                <c:pt idx="214">
                  <c:v>8.4837962962962966E-3</c:v>
                </c:pt>
                <c:pt idx="215">
                  <c:v>8.4953703703703701E-3</c:v>
                </c:pt>
                <c:pt idx="216">
                  <c:v>8.5069444444444437E-3</c:v>
                </c:pt>
                <c:pt idx="217">
                  <c:v>8.518518518518519E-3</c:v>
                </c:pt>
                <c:pt idx="218">
                  <c:v>8.5300925925925926E-3</c:v>
                </c:pt>
                <c:pt idx="219">
                  <c:v>8.5416666666666679E-3</c:v>
                </c:pt>
                <c:pt idx="220">
                  <c:v>8.5532407407407397E-3</c:v>
                </c:pt>
                <c:pt idx="221">
                  <c:v>8.564814814814815E-3</c:v>
                </c:pt>
                <c:pt idx="222">
                  <c:v>8.5763888888888886E-3</c:v>
                </c:pt>
                <c:pt idx="223">
                  <c:v>8.5879629629629639E-3</c:v>
                </c:pt>
                <c:pt idx="224">
                  <c:v>8.5995370370370375E-3</c:v>
                </c:pt>
                <c:pt idx="225">
                  <c:v>8.611111111111111E-3</c:v>
                </c:pt>
                <c:pt idx="226">
                  <c:v>8.6226851851851846E-3</c:v>
                </c:pt>
                <c:pt idx="227">
                  <c:v>8.6342592592592599E-3</c:v>
                </c:pt>
                <c:pt idx="228">
                  <c:v>8.6458333333333335E-3</c:v>
                </c:pt>
                <c:pt idx="229">
                  <c:v>8.6574074074074071E-3</c:v>
                </c:pt>
                <c:pt idx="230">
                  <c:v>8.6689814814814806E-3</c:v>
                </c:pt>
                <c:pt idx="231">
                  <c:v>8.6805555555555559E-3</c:v>
                </c:pt>
                <c:pt idx="232">
                  <c:v>8.6921296296296295E-3</c:v>
                </c:pt>
                <c:pt idx="233">
                  <c:v>8.7037037037037031E-3</c:v>
                </c:pt>
                <c:pt idx="234">
                  <c:v>8.7152777777777784E-3</c:v>
                </c:pt>
                <c:pt idx="235">
                  <c:v>8.726851851851852E-3</c:v>
                </c:pt>
                <c:pt idx="236">
                  <c:v>8.7384259259259255E-3</c:v>
                </c:pt>
                <c:pt idx="237">
                  <c:v>8.7499999999999991E-3</c:v>
                </c:pt>
                <c:pt idx="238">
                  <c:v>8.7615740740740744E-3</c:v>
                </c:pt>
                <c:pt idx="239">
                  <c:v>8.773148148148148E-3</c:v>
                </c:pt>
                <c:pt idx="240">
                  <c:v>8.7847222222222233E-3</c:v>
                </c:pt>
                <c:pt idx="241">
                  <c:v>8.7962962962962951E-3</c:v>
                </c:pt>
                <c:pt idx="242">
                  <c:v>8.8078703703703704E-3</c:v>
                </c:pt>
                <c:pt idx="243">
                  <c:v>8.819444444444444E-3</c:v>
                </c:pt>
                <c:pt idx="244">
                  <c:v>8.8310185185185193E-3</c:v>
                </c:pt>
                <c:pt idx="245">
                  <c:v>8.8425925925925929E-3</c:v>
                </c:pt>
                <c:pt idx="246">
                  <c:v>8.8541666666666664E-3</c:v>
                </c:pt>
                <c:pt idx="247">
                  <c:v>8.8657407407407417E-3</c:v>
                </c:pt>
                <c:pt idx="248">
                  <c:v>8.8773148148148153E-3</c:v>
                </c:pt>
                <c:pt idx="249">
                  <c:v>8.8888888888888889E-3</c:v>
                </c:pt>
                <c:pt idx="250">
                  <c:v>8.9004629629629625E-3</c:v>
                </c:pt>
                <c:pt idx="251">
                  <c:v>8.9120370370370378E-3</c:v>
                </c:pt>
                <c:pt idx="252">
                  <c:v>8.9236111111111113E-3</c:v>
                </c:pt>
                <c:pt idx="253">
                  <c:v>8.9351851851851849E-3</c:v>
                </c:pt>
                <c:pt idx="254">
                  <c:v>8.9467592592592585E-3</c:v>
                </c:pt>
                <c:pt idx="255">
                  <c:v>8.9583333333333338E-3</c:v>
                </c:pt>
                <c:pt idx="256">
                  <c:v>8.9699074074074073E-3</c:v>
                </c:pt>
                <c:pt idx="257">
                  <c:v>8.9814814814814809E-3</c:v>
                </c:pt>
                <c:pt idx="258">
                  <c:v>8.9930555555555545E-3</c:v>
                </c:pt>
                <c:pt idx="259">
                  <c:v>9.0046296296296298E-3</c:v>
                </c:pt>
                <c:pt idx="260">
                  <c:v>9.0162037037037034E-3</c:v>
                </c:pt>
                <c:pt idx="261">
                  <c:v>9.0277777777777769E-3</c:v>
                </c:pt>
                <c:pt idx="262">
                  <c:v>9.0393518518518522E-3</c:v>
                </c:pt>
                <c:pt idx="263">
                  <c:v>9.0509259259259258E-3</c:v>
                </c:pt>
                <c:pt idx="264">
                  <c:v>9.0625000000000011E-3</c:v>
                </c:pt>
                <c:pt idx="265">
                  <c:v>9.0740740740740747E-3</c:v>
                </c:pt>
                <c:pt idx="266">
                  <c:v>9.0856481481481483E-3</c:v>
                </c:pt>
                <c:pt idx="267">
                  <c:v>9.0972222222222218E-3</c:v>
                </c:pt>
                <c:pt idx="268">
                  <c:v>9.1087962962962971E-3</c:v>
                </c:pt>
                <c:pt idx="269">
                  <c:v>9.1203703703703707E-3</c:v>
                </c:pt>
                <c:pt idx="270">
                  <c:v>9.1319444444444443E-3</c:v>
                </c:pt>
                <c:pt idx="271">
                  <c:v>9.1435185185185178E-3</c:v>
                </c:pt>
                <c:pt idx="272">
                  <c:v>9.1550925925925931E-3</c:v>
                </c:pt>
                <c:pt idx="273">
                  <c:v>9.1666666666666667E-3</c:v>
                </c:pt>
                <c:pt idx="274">
                  <c:v>9.1782407407407403E-3</c:v>
                </c:pt>
                <c:pt idx="275">
                  <c:v>9.1898148148148139E-3</c:v>
                </c:pt>
                <c:pt idx="276">
                  <c:v>9.2013888888888892E-3</c:v>
                </c:pt>
                <c:pt idx="277">
                  <c:v>9.2129629629629627E-3</c:v>
                </c:pt>
                <c:pt idx="278">
                  <c:v>9.2245370370370363E-3</c:v>
                </c:pt>
                <c:pt idx="279">
                  <c:v>9.2361111111111116E-3</c:v>
                </c:pt>
                <c:pt idx="280">
                  <c:v>9.2476851851851852E-3</c:v>
                </c:pt>
                <c:pt idx="281">
                  <c:v>9.2592592592592605E-3</c:v>
                </c:pt>
                <c:pt idx="282">
                  <c:v>9.2708333333333323E-3</c:v>
                </c:pt>
                <c:pt idx="283">
                  <c:v>9.2824074074074076E-3</c:v>
                </c:pt>
                <c:pt idx="284">
                  <c:v>9.2939814814814812E-3</c:v>
                </c:pt>
                <c:pt idx="285">
                  <c:v>9.3055555555555565E-3</c:v>
                </c:pt>
                <c:pt idx="286">
                  <c:v>9.3171296296296301E-3</c:v>
                </c:pt>
                <c:pt idx="287">
                  <c:v>9.3287037037037036E-3</c:v>
                </c:pt>
                <c:pt idx="288">
                  <c:v>9.3402777777777772E-3</c:v>
                </c:pt>
                <c:pt idx="289">
                  <c:v>9.3518518518518525E-3</c:v>
                </c:pt>
                <c:pt idx="290">
                  <c:v>9.3634259259259261E-3</c:v>
                </c:pt>
                <c:pt idx="291">
                  <c:v>9.3749999999999997E-3</c:v>
                </c:pt>
                <c:pt idx="292">
                  <c:v>9.386574074074075E-3</c:v>
                </c:pt>
                <c:pt idx="293">
                  <c:v>9.3981481481481485E-3</c:v>
                </c:pt>
                <c:pt idx="294">
                  <c:v>9.4097222222222221E-3</c:v>
                </c:pt>
                <c:pt idx="295">
                  <c:v>9.4212962962962957E-3</c:v>
                </c:pt>
                <c:pt idx="296">
                  <c:v>9.432870370370371E-3</c:v>
                </c:pt>
                <c:pt idx="297">
                  <c:v>9.4444444444444445E-3</c:v>
                </c:pt>
                <c:pt idx="298">
                  <c:v>9.4560185185185181E-3</c:v>
                </c:pt>
                <c:pt idx="299">
                  <c:v>9.4675925925925917E-3</c:v>
                </c:pt>
                <c:pt idx="300">
                  <c:v>9.479166666666667E-3</c:v>
                </c:pt>
              </c:numCache>
            </c:numRef>
          </c:cat>
          <c:val>
            <c:numRef>
              <c:f>'2 Phase Treatment (2)'!$G$2:$G$302</c:f>
              <c:numCache>
                <c:formatCode>0.0000</c:formatCode>
                <c:ptCount val="3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-0.63034800000000002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-0.28233865000000002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-1.3112602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-1.8635482000000001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0.62553613999999991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1.8889494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1.0340689000000001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1.5333867000000001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1.6468558999999998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-9.3191004999999993E-2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1.4350240999999999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2.5396239999999999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1.8662654000000001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1.6695644000000001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-0.14616108</c:v>
                </c:pt>
                <c:pt idx="166">
                  <c:v>-0.14616108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0.84494550000000002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0.17158665000000001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0.78442215999999998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2.4034222999999999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1.1399849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0.88276049999999995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0.98109885999999991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1.3139774000000002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1.805742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1.8360037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0.58014363000000002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0.97354549999999995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8FA-45C2-981E-FB0B5CC2F1C4}"/>
            </c:ext>
          </c:extLst>
        </c:ser>
        <c:ser>
          <c:idx val="4"/>
          <c:order val="4"/>
          <c:tx>
            <c:strRef>
              <c:f>'2 Phase Treatment (2)'!$H$1</c:f>
              <c:strCache>
                <c:ptCount val="1"/>
                <c:pt idx="0">
                  <c:v>Max Peaks Chart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'2 Phase Treatment (2)'!$C$2:$C$302</c:f>
              <c:numCache>
                <c:formatCode>h:mm:ss;@</c:formatCode>
                <c:ptCount val="301"/>
                <c:pt idx="0">
                  <c:v>6.006944444444445E-3</c:v>
                </c:pt>
                <c:pt idx="1">
                  <c:v>6.0185185185185185E-3</c:v>
                </c:pt>
                <c:pt idx="2">
                  <c:v>6.030092592592593E-3</c:v>
                </c:pt>
                <c:pt idx="3">
                  <c:v>6.0416666666666665E-3</c:v>
                </c:pt>
                <c:pt idx="4">
                  <c:v>6.053240740740741E-3</c:v>
                </c:pt>
                <c:pt idx="5">
                  <c:v>6.0648148148148145E-3</c:v>
                </c:pt>
                <c:pt idx="6">
                  <c:v>6.076388888888889E-3</c:v>
                </c:pt>
                <c:pt idx="7">
                  <c:v>6.0879629629629634E-3</c:v>
                </c:pt>
                <c:pt idx="8">
                  <c:v>6.099537037037037E-3</c:v>
                </c:pt>
                <c:pt idx="9">
                  <c:v>6.1111111111111114E-3</c:v>
                </c:pt>
                <c:pt idx="10">
                  <c:v>6.122685185185185E-3</c:v>
                </c:pt>
                <c:pt idx="11">
                  <c:v>6.1342592592592594E-3</c:v>
                </c:pt>
                <c:pt idx="12">
                  <c:v>6.145833333333333E-3</c:v>
                </c:pt>
                <c:pt idx="13">
                  <c:v>6.1574074074074074E-3</c:v>
                </c:pt>
                <c:pt idx="14">
                  <c:v>6.168981481481481E-3</c:v>
                </c:pt>
                <c:pt idx="15">
                  <c:v>6.1805555555555555E-3</c:v>
                </c:pt>
                <c:pt idx="16">
                  <c:v>6.192129629629629E-3</c:v>
                </c:pt>
                <c:pt idx="17">
                  <c:v>6.2037037037037035E-3</c:v>
                </c:pt>
                <c:pt idx="18">
                  <c:v>6.215277777777777E-3</c:v>
                </c:pt>
                <c:pt idx="19">
                  <c:v>6.2268518518518523E-3</c:v>
                </c:pt>
                <c:pt idx="20">
                  <c:v>6.238425925925925E-3</c:v>
                </c:pt>
                <c:pt idx="21">
                  <c:v>6.2500000000000003E-3</c:v>
                </c:pt>
                <c:pt idx="22">
                  <c:v>6.2615740740740748E-3</c:v>
                </c:pt>
                <c:pt idx="23">
                  <c:v>6.2731481481481484E-3</c:v>
                </c:pt>
                <c:pt idx="24">
                  <c:v>6.2847222222222228E-3</c:v>
                </c:pt>
                <c:pt idx="25">
                  <c:v>6.2962962962962964E-3</c:v>
                </c:pt>
                <c:pt idx="26">
                  <c:v>6.3078703703703708E-3</c:v>
                </c:pt>
                <c:pt idx="27">
                  <c:v>6.3194444444444444E-3</c:v>
                </c:pt>
                <c:pt idx="28">
                  <c:v>6.3310185185185188E-3</c:v>
                </c:pt>
                <c:pt idx="29">
                  <c:v>6.3425925925925924E-3</c:v>
                </c:pt>
                <c:pt idx="30">
                  <c:v>6.3541666666666668E-3</c:v>
                </c:pt>
                <c:pt idx="31">
                  <c:v>6.3657407407407404E-3</c:v>
                </c:pt>
                <c:pt idx="32">
                  <c:v>6.3773148148148148E-3</c:v>
                </c:pt>
                <c:pt idx="33">
                  <c:v>6.3888888888888884E-3</c:v>
                </c:pt>
                <c:pt idx="34">
                  <c:v>6.4004629629629628E-3</c:v>
                </c:pt>
                <c:pt idx="35">
                  <c:v>6.4120370370370364E-3</c:v>
                </c:pt>
                <c:pt idx="36">
                  <c:v>6.4236111111111108E-3</c:v>
                </c:pt>
                <c:pt idx="37">
                  <c:v>6.4351851851851861E-3</c:v>
                </c:pt>
                <c:pt idx="38">
                  <c:v>6.4467592592592588E-3</c:v>
                </c:pt>
                <c:pt idx="39">
                  <c:v>6.4583333333333342E-3</c:v>
                </c:pt>
                <c:pt idx="40">
                  <c:v>6.4699074074074069E-3</c:v>
                </c:pt>
                <c:pt idx="41">
                  <c:v>6.4814814814814822E-3</c:v>
                </c:pt>
                <c:pt idx="42">
                  <c:v>6.4930555555555557E-3</c:v>
                </c:pt>
                <c:pt idx="43">
                  <c:v>6.5046296296296302E-3</c:v>
                </c:pt>
                <c:pt idx="44">
                  <c:v>6.5162037037037037E-3</c:v>
                </c:pt>
                <c:pt idx="45">
                  <c:v>6.5277777777777782E-3</c:v>
                </c:pt>
                <c:pt idx="46">
                  <c:v>6.5393518518518517E-3</c:v>
                </c:pt>
                <c:pt idx="47">
                  <c:v>6.5509259259259262E-3</c:v>
                </c:pt>
                <c:pt idx="48">
                  <c:v>6.5624999999999998E-3</c:v>
                </c:pt>
                <c:pt idx="49">
                  <c:v>6.5740740740740742E-3</c:v>
                </c:pt>
                <c:pt idx="50">
                  <c:v>6.5856481481481478E-3</c:v>
                </c:pt>
                <c:pt idx="51">
                  <c:v>6.5972222222222222E-3</c:v>
                </c:pt>
                <c:pt idx="52">
                  <c:v>6.6087962962962966E-3</c:v>
                </c:pt>
                <c:pt idx="53">
                  <c:v>6.6203703703703702E-3</c:v>
                </c:pt>
                <c:pt idx="54">
                  <c:v>6.6319444444444446E-3</c:v>
                </c:pt>
                <c:pt idx="55">
                  <c:v>6.6435185185185182E-3</c:v>
                </c:pt>
                <c:pt idx="56">
                  <c:v>6.6550925925925927E-3</c:v>
                </c:pt>
                <c:pt idx="57">
                  <c:v>6.6666666666666662E-3</c:v>
                </c:pt>
                <c:pt idx="58">
                  <c:v>6.6782407407407407E-3</c:v>
                </c:pt>
                <c:pt idx="59">
                  <c:v>6.6898148148148142E-3</c:v>
                </c:pt>
                <c:pt idx="60">
                  <c:v>6.7013888888888895E-3</c:v>
                </c:pt>
                <c:pt idx="61">
                  <c:v>6.7129629629629622E-3</c:v>
                </c:pt>
                <c:pt idx="62">
                  <c:v>6.7245370370370375E-3</c:v>
                </c:pt>
                <c:pt idx="63">
                  <c:v>6.7361111111111103E-3</c:v>
                </c:pt>
                <c:pt idx="64">
                  <c:v>6.7476851851851856E-3</c:v>
                </c:pt>
                <c:pt idx="65">
                  <c:v>6.7592592592592583E-3</c:v>
                </c:pt>
                <c:pt idx="66">
                  <c:v>6.7708333333333336E-3</c:v>
                </c:pt>
                <c:pt idx="67">
                  <c:v>6.782407407407408E-3</c:v>
                </c:pt>
                <c:pt idx="68">
                  <c:v>6.7939814814814816E-3</c:v>
                </c:pt>
                <c:pt idx="69">
                  <c:v>6.805555555555556E-3</c:v>
                </c:pt>
                <c:pt idx="70">
                  <c:v>6.8171296296296296E-3</c:v>
                </c:pt>
                <c:pt idx="71">
                  <c:v>6.828703703703704E-3</c:v>
                </c:pt>
                <c:pt idx="72">
                  <c:v>6.8402777777777776E-3</c:v>
                </c:pt>
                <c:pt idx="73">
                  <c:v>6.851851851851852E-3</c:v>
                </c:pt>
                <c:pt idx="74">
                  <c:v>6.8634259259259256E-3</c:v>
                </c:pt>
                <c:pt idx="75">
                  <c:v>6.875E-3</c:v>
                </c:pt>
                <c:pt idx="76">
                  <c:v>6.8865740740740736E-3</c:v>
                </c:pt>
                <c:pt idx="77">
                  <c:v>6.898148148148148E-3</c:v>
                </c:pt>
                <c:pt idx="78">
                  <c:v>6.9097222222222216E-3</c:v>
                </c:pt>
                <c:pt idx="79">
                  <c:v>6.9212962962962961E-3</c:v>
                </c:pt>
                <c:pt idx="80">
                  <c:v>6.9328703703703696E-3</c:v>
                </c:pt>
                <c:pt idx="81">
                  <c:v>6.9444444444444441E-3</c:v>
                </c:pt>
                <c:pt idx="82">
                  <c:v>6.9560185185185194E-3</c:v>
                </c:pt>
                <c:pt idx="83">
                  <c:v>6.9675925925925929E-3</c:v>
                </c:pt>
                <c:pt idx="84">
                  <c:v>6.9791666666666674E-3</c:v>
                </c:pt>
                <c:pt idx="85">
                  <c:v>6.9907407407407409E-3</c:v>
                </c:pt>
                <c:pt idx="86">
                  <c:v>7.0023148148148154E-3</c:v>
                </c:pt>
                <c:pt idx="87">
                  <c:v>7.013888888888889E-3</c:v>
                </c:pt>
                <c:pt idx="88">
                  <c:v>7.0254629629629634E-3</c:v>
                </c:pt>
                <c:pt idx="89">
                  <c:v>7.037037037037037E-3</c:v>
                </c:pt>
                <c:pt idx="90">
                  <c:v>7.0486111111111114E-3</c:v>
                </c:pt>
                <c:pt idx="91">
                  <c:v>7.060185185185185E-3</c:v>
                </c:pt>
                <c:pt idx="92">
                  <c:v>7.0717592592592594E-3</c:v>
                </c:pt>
                <c:pt idx="93">
                  <c:v>7.083333333333333E-3</c:v>
                </c:pt>
                <c:pt idx="94">
                  <c:v>7.0949074074074074E-3</c:v>
                </c:pt>
                <c:pt idx="95">
                  <c:v>7.106481481481481E-3</c:v>
                </c:pt>
                <c:pt idx="96">
                  <c:v>7.1180555555555554E-3</c:v>
                </c:pt>
                <c:pt idx="97">
                  <c:v>7.1296296296296299E-3</c:v>
                </c:pt>
                <c:pt idx="98">
                  <c:v>7.1412037037037034E-3</c:v>
                </c:pt>
                <c:pt idx="99">
                  <c:v>7.1527777777777779E-3</c:v>
                </c:pt>
                <c:pt idx="100">
                  <c:v>7.1643518518518514E-3</c:v>
                </c:pt>
                <c:pt idx="101">
                  <c:v>7.1759259259259267E-3</c:v>
                </c:pt>
                <c:pt idx="102">
                  <c:v>7.1874999999999994E-3</c:v>
                </c:pt>
                <c:pt idx="103">
                  <c:v>7.1990740740740747E-3</c:v>
                </c:pt>
                <c:pt idx="104">
                  <c:v>7.2106481481481475E-3</c:v>
                </c:pt>
                <c:pt idx="105">
                  <c:v>7.2222222222222228E-3</c:v>
                </c:pt>
                <c:pt idx="106">
                  <c:v>7.2337962962962955E-3</c:v>
                </c:pt>
                <c:pt idx="107">
                  <c:v>7.2453703703703708E-3</c:v>
                </c:pt>
                <c:pt idx="108">
                  <c:v>7.2569444444444443E-3</c:v>
                </c:pt>
                <c:pt idx="109">
                  <c:v>7.2685185185185188E-3</c:v>
                </c:pt>
                <c:pt idx="110">
                  <c:v>7.2800925925925923E-3</c:v>
                </c:pt>
                <c:pt idx="111">
                  <c:v>7.2916666666666668E-3</c:v>
                </c:pt>
                <c:pt idx="112">
                  <c:v>7.3032407407407412E-3</c:v>
                </c:pt>
                <c:pt idx="113">
                  <c:v>7.3148148148148148E-3</c:v>
                </c:pt>
                <c:pt idx="114">
                  <c:v>7.3263888888888892E-3</c:v>
                </c:pt>
                <c:pt idx="115">
                  <c:v>7.3379629629629628E-3</c:v>
                </c:pt>
                <c:pt idx="116">
                  <c:v>7.3495370370370372E-3</c:v>
                </c:pt>
                <c:pt idx="117">
                  <c:v>7.3611111111111108E-3</c:v>
                </c:pt>
                <c:pt idx="118">
                  <c:v>7.3726851851851852E-3</c:v>
                </c:pt>
                <c:pt idx="119">
                  <c:v>7.3842592592592588E-3</c:v>
                </c:pt>
                <c:pt idx="120">
                  <c:v>7.3958333333333333E-3</c:v>
                </c:pt>
                <c:pt idx="121">
                  <c:v>7.4074074074074068E-3</c:v>
                </c:pt>
                <c:pt idx="122">
                  <c:v>7.4189814814814813E-3</c:v>
                </c:pt>
                <c:pt idx="123">
                  <c:v>7.4305555555555548E-3</c:v>
                </c:pt>
                <c:pt idx="124">
                  <c:v>7.4421296296296301E-3</c:v>
                </c:pt>
                <c:pt idx="125">
                  <c:v>7.4537037037037028E-3</c:v>
                </c:pt>
                <c:pt idx="126">
                  <c:v>7.4652777777777781E-3</c:v>
                </c:pt>
                <c:pt idx="127">
                  <c:v>7.4768518518518526E-3</c:v>
                </c:pt>
                <c:pt idx="128">
                  <c:v>7.4884259259259262E-3</c:v>
                </c:pt>
                <c:pt idx="129">
                  <c:v>7.5000000000000006E-3</c:v>
                </c:pt>
                <c:pt idx="130">
                  <c:v>7.5115740740740742E-3</c:v>
                </c:pt>
                <c:pt idx="131">
                  <c:v>7.5231481481481486E-3</c:v>
                </c:pt>
                <c:pt idx="132">
                  <c:v>7.5347222222222222E-3</c:v>
                </c:pt>
                <c:pt idx="133">
                  <c:v>7.5462962962962966E-3</c:v>
                </c:pt>
                <c:pt idx="134">
                  <c:v>7.5578703703703702E-3</c:v>
                </c:pt>
                <c:pt idx="135">
                  <c:v>7.5694444444444446E-3</c:v>
                </c:pt>
                <c:pt idx="136">
                  <c:v>7.5810185185185182E-3</c:v>
                </c:pt>
                <c:pt idx="137">
                  <c:v>7.5925925925925926E-3</c:v>
                </c:pt>
                <c:pt idx="138">
                  <c:v>7.6041666666666662E-3</c:v>
                </c:pt>
                <c:pt idx="139">
                  <c:v>7.6157407407407406E-3</c:v>
                </c:pt>
                <c:pt idx="140">
                  <c:v>7.6273148148148142E-3</c:v>
                </c:pt>
                <c:pt idx="141">
                  <c:v>7.6388888888888886E-3</c:v>
                </c:pt>
                <c:pt idx="142">
                  <c:v>7.6504629629629639E-3</c:v>
                </c:pt>
                <c:pt idx="143">
                  <c:v>7.6620370370370366E-3</c:v>
                </c:pt>
                <c:pt idx="144">
                  <c:v>7.673611111111112E-3</c:v>
                </c:pt>
                <c:pt idx="145">
                  <c:v>7.6851851851851847E-3</c:v>
                </c:pt>
                <c:pt idx="146">
                  <c:v>7.69675925925926E-3</c:v>
                </c:pt>
                <c:pt idx="147">
                  <c:v>7.7083333333333327E-3</c:v>
                </c:pt>
                <c:pt idx="148">
                  <c:v>7.719907407407408E-3</c:v>
                </c:pt>
                <c:pt idx="149">
                  <c:v>7.7314814814814815E-3</c:v>
                </c:pt>
                <c:pt idx="150">
                  <c:v>7.743055555555556E-3</c:v>
                </c:pt>
                <c:pt idx="151">
                  <c:v>7.7546296296296295E-3</c:v>
                </c:pt>
                <c:pt idx="152">
                  <c:v>7.766203703703704E-3</c:v>
                </c:pt>
                <c:pt idx="153">
                  <c:v>7.7777777777777776E-3</c:v>
                </c:pt>
                <c:pt idx="154">
                  <c:v>7.789351851851852E-3</c:v>
                </c:pt>
                <c:pt idx="155">
                  <c:v>7.8009259259259256E-3</c:v>
                </c:pt>
                <c:pt idx="156">
                  <c:v>7.8125E-3</c:v>
                </c:pt>
                <c:pt idx="157">
                  <c:v>7.8240740740740753E-3</c:v>
                </c:pt>
                <c:pt idx="158">
                  <c:v>7.8356481481481489E-3</c:v>
                </c:pt>
                <c:pt idx="159">
                  <c:v>7.8472222222222224E-3</c:v>
                </c:pt>
                <c:pt idx="160">
                  <c:v>7.858796296296296E-3</c:v>
                </c:pt>
                <c:pt idx="161">
                  <c:v>7.8703703703703713E-3</c:v>
                </c:pt>
                <c:pt idx="162">
                  <c:v>7.8819444444444449E-3</c:v>
                </c:pt>
                <c:pt idx="163">
                  <c:v>7.8935185185185185E-3</c:v>
                </c:pt>
                <c:pt idx="164">
                  <c:v>7.905092592592592E-3</c:v>
                </c:pt>
                <c:pt idx="165">
                  <c:v>7.9166666666666673E-3</c:v>
                </c:pt>
                <c:pt idx="166">
                  <c:v>7.9282407407407409E-3</c:v>
                </c:pt>
                <c:pt idx="167">
                  <c:v>7.9398148148148145E-3</c:v>
                </c:pt>
                <c:pt idx="168">
                  <c:v>7.951388888888888E-3</c:v>
                </c:pt>
                <c:pt idx="169">
                  <c:v>7.9629629629629634E-3</c:v>
                </c:pt>
                <c:pt idx="170">
                  <c:v>7.9745370370370369E-3</c:v>
                </c:pt>
                <c:pt idx="171">
                  <c:v>7.9861111111111105E-3</c:v>
                </c:pt>
                <c:pt idx="172">
                  <c:v>7.9976851851851858E-3</c:v>
                </c:pt>
                <c:pt idx="173">
                  <c:v>8.0092592592592594E-3</c:v>
                </c:pt>
                <c:pt idx="174">
                  <c:v>8.0208333333333347E-3</c:v>
                </c:pt>
                <c:pt idx="175">
                  <c:v>8.0324074074074065E-3</c:v>
                </c:pt>
                <c:pt idx="176">
                  <c:v>8.0439814814814818E-3</c:v>
                </c:pt>
                <c:pt idx="177">
                  <c:v>8.0555555555555554E-3</c:v>
                </c:pt>
                <c:pt idx="178">
                  <c:v>8.0671296296296307E-3</c:v>
                </c:pt>
                <c:pt idx="179">
                  <c:v>8.0787037037037025E-3</c:v>
                </c:pt>
                <c:pt idx="180">
                  <c:v>8.0902777777777778E-3</c:v>
                </c:pt>
                <c:pt idx="181">
                  <c:v>8.1018518518518514E-3</c:v>
                </c:pt>
                <c:pt idx="182">
                  <c:v>8.1134259259259267E-3</c:v>
                </c:pt>
                <c:pt idx="183">
                  <c:v>8.1250000000000003E-3</c:v>
                </c:pt>
                <c:pt idx="184">
                  <c:v>8.1365740740740738E-3</c:v>
                </c:pt>
                <c:pt idx="185">
                  <c:v>8.1481481481481474E-3</c:v>
                </c:pt>
                <c:pt idx="186">
                  <c:v>8.1597222222222227E-3</c:v>
                </c:pt>
                <c:pt idx="187">
                  <c:v>8.1712962962962963E-3</c:v>
                </c:pt>
                <c:pt idx="188">
                  <c:v>8.1828703703703699E-3</c:v>
                </c:pt>
                <c:pt idx="189">
                  <c:v>8.1944444444444452E-3</c:v>
                </c:pt>
                <c:pt idx="190">
                  <c:v>8.2060185185185187E-3</c:v>
                </c:pt>
                <c:pt idx="191">
                  <c:v>8.2175925925925923E-3</c:v>
                </c:pt>
                <c:pt idx="192">
                  <c:v>8.2291666666666659E-3</c:v>
                </c:pt>
                <c:pt idx="193">
                  <c:v>8.2407407407407412E-3</c:v>
                </c:pt>
                <c:pt idx="194">
                  <c:v>8.2523148148148148E-3</c:v>
                </c:pt>
                <c:pt idx="195">
                  <c:v>8.2638888888888883E-3</c:v>
                </c:pt>
                <c:pt idx="196">
                  <c:v>8.2754629629629619E-3</c:v>
                </c:pt>
                <c:pt idx="197">
                  <c:v>8.2870370370370372E-3</c:v>
                </c:pt>
                <c:pt idx="198">
                  <c:v>8.2986111111111108E-3</c:v>
                </c:pt>
                <c:pt idx="199">
                  <c:v>8.3101851851851861E-3</c:v>
                </c:pt>
                <c:pt idx="200">
                  <c:v>8.3217592592592579E-3</c:v>
                </c:pt>
                <c:pt idx="201">
                  <c:v>8.3333333333333332E-3</c:v>
                </c:pt>
                <c:pt idx="202">
                  <c:v>8.3449074074074085E-3</c:v>
                </c:pt>
                <c:pt idx="203">
                  <c:v>8.3564814814814821E-3</c:v>
                </c:pt>
                <c:pt idx="204">
                  <c:v>8.3680555555555557E-3</c:v>
                </c:pt>
                <c:pt idx="205">
                  <c:v>8.3796296296296292E-3</c:v>
                </c:pt>
                <c:pt idx="206">
                  <c:v>8.3912037037037045E-3</c:v>
                </c:pt>
                <c:pt idx="207">
                  <c:v>8.4027777777777781E-3</c:v>
                </c:pt>
                <c:pt idx="208">
                  <c:v>8.4143518518518517E-3</c:v>
                </c:pt>
                <c:pt idx="209">
                  <c:v>8.4259259259259253E-3</c:v>
                </c:pt>
                <c:pt idx="210">
                  <c:v>8.4375000000000006E-3</c:v>
                </c:pt>
                <c:pt idx="211">
                  <c:v>8.4490740740740741E-3</c:v>
                </c:pt>
                <c:pt idx="212">
                  <c:v>8.4606481481481477E-3</c:v>
                </c:pt>
                <c:pt idx="213">
                  <c:v>8.4722222222222213E-3</c:v>
                </c:pt>
                <c:pt idx="214">
                  <c:v>8.4837962962962966E-3</c:v>
                </c:pt>
                <c:pt idx="215">
                  <c:v>8.4953703703703701E-3</c:v>
                </c:pt>
                <c:pt idx="216">
                  <c:v>8.5069444444444437E-3</c:v>
                </c:pt>
                <c:pt idx="217">
                  <c:v>8.518518518518519E-3</c:v>
                </c:pt>
                <c:pt idx="218">
                  <c:v>8.5300925925925926E-3</c:v>
                </c:pt>
                <c:pt idx="219">
                  <c:v>8.5416666666666679E-3</c:v>
                </c:pt>
                <c:pt idx="220">
                  <c:v>8.5532407407407397E-3</c:v>
                </c:pt>
                <c:pt idx="221">
                  <c:v>8.564814814814815E-3</c:v>
                </c:pt>
                <c:pt idx="222">
                  <c:v>8.5763888888888886E-3</c:v>
                </c:pt>
                <c:pt idx="223">
                  <c:v>8.5879629629629639E-3</c:v>
                </c:pt>
                <c:pt idx="224">
                  <c:v>8.5995370370370375E-3</c:v>
                </c:pt>
                <c:pt idx="225">
                  <c:v>8.611111111111111E-3</c:v>
                </c:pt>
                <c:pt idx="226">
                  <c:v>8.6226851851851846E-3</c:v>
                </c:pt>
                <c:pt idx="227">
                  <c:v>8.6342592592592599E-3</c:v>
                </c:pt>
                <c:pt idx="228">
                  <c:v>8.6458333333333335E-3</c:v>
                </c:pt>
                <c:pt idx="229">
                  <c:v>8.6574074074074071E-3</c:v>
                </c:pt>
                <c:pt idx="230">
                  <c:v>8.6689814814814806E-3</c:v>
                </c:pt>
                <c:pt idx="231">
                  <c:v>8.6805555555555559E-3</c:v>
                </c:pt>
                <c:pt idx="232">
                  <c:v>8.6921296296296295E-3</c:v>
                </c:pt>
                <c:pt idx="233">
                  <c:v>8.7037037037037031E-3</c:v>
                </c:pt>
                <c:pt idx="234">
                  <c:v>8.7152777777777784E-3</c:v>
                </c:pt>
                <c:pt idx="235">
                  <c:v>8.726851851851852E-3</c:v>
                </c:pt>
                <c:pt idx="236">
                  <c:v>8.7384259259259255E-3</c:v>
                </c:pt>
                <c:pt idx="237">
                  <c:v>8.7499999999999991E-3</c:v>
                </c:pt>
                <c:pt idx="238">
                  <c:v>8.7615740740740744E-3</c:v>
                </c:pt>
                <c:pt idx="239">
                  <c:v>8.773148148148148E-3</c:v>
                </c:pt>
                <c:pt idx="240">
                  <c:v>8.7847222222222233E-3</c:v>
                </c:pt>
                <c:pt idx="241">
                  <c:v>8.7962962962962951E-3</c:v>
                </c:pt>
                <c:pt idx="242">
                  <c:v>8.8078703703703704E-3</c:v>
                </c:pt>
                <c:pt idx="243">
                  <c:v>8.819444444444444E-3</c:v>
                </c:pt>
                <c:pt idx="244">
                  <c:v>8.8310185185185193E-3</c:v>
                </c:pt>
                <c:pt idx="245">
                  <c:v>8.8425925925925929E-3</c:v>
                </c:pt>
                <c:pt idx="246">
                  <c:v>8.8541666666666664E-3</c:v>
                </c:pt>
                <c:pt idx="247">
                  <c:v>8.8657407407407417E-3</c:v>
                </c:pt>
                <c:pt idx="248">
                  <c:v>8.8773148148148153E-3</c:v>
                </c:pt>
                <c:pt idx="249">
                  <c:v>8.8888888888888889E-3</c:v>
                </c:pt>
                <c:pt idx="250">
                  <c:v>8.9004629629629625E-3</c:v>
                </c:pt>
                <c:pt idx="251">
                  <c:v>8.9120370370370378E-3</c:v>
                </c:pt>
                <c:pt idx="252">
                  <c:v>8.9236111111111113E-3</c:v>
                </c:pt>
                <c:pt idx="253">
                  <c:v>8.9351851851851849E-3</c:v>
                </c:pt>
                <c:pt idx="254">
                  <c:v>8.9467592592592585E-3</c:v>
                </c:pt>
                <c:pt idx="255">
                  <c:v>8.9583333333333338E-3</c:v>
                </c:pt>
                <c:pt idx="256">
                  <c:v>8.9699074074074073E-3</c:v>
                </c:pt>
                <c:pt idx="257">
                  <c:v>8.9814814814814809E-3</c:v>
                </c:pt>
                <c:pt idx="258">
                  <c:v>8.9930555555555545E-3</c:v>
                </c:pt>
                <c:pt idx="259">
                  <c:v>9.0046296296296298E-3</c:v>
                </c:pt>
                <c:pt idx="260">
                  <c:v>9.0162037037037034E-3</c:v>
                </c:pt>
                <c:pt idx="261">
                  <c:v>9.0277777777777769E-3</c:v>
                </c:pt>
                <c:pt idx="262">
                  <c:v>9.0393518518518522E-3</c:v>
                </c:pt>
                <c:pt idx="263">
                  <c:v>9.0509259259259258E-3</c:v>
                </c:pt>
                <c:pt idx="264">
                  <c:v>9.0625000000000011E-3</c:v>
                </c:pt>
                <c:pt idx="265">
                  <c:v>9.0740740740740747E-3</c:v>
                </c:pt>
                <c:pt idx="266">
                  <c:v>9.0856481481481483E-3</c:v>
                </c:pt>
                <c:pt idx="267">
                  <c:v>9.0972222222222218E-3</c:v>
                </c:pt>
                <c:pt idx="268">
                  <c:v>9.1087962962962971E-3</c:v>
                </c:pt>
                <c:pt idx="269">
                  <c:v>9.1203703703703707E-3</c:v>
                </c:pt>
                <c:pt idx="270">
                  <c:v>9.1319444444444443E-3</c:v>
                </c:pt>
                <c:pt idx="271">
                  <c:v>9.1435185185185178E-3</c:v>
                </c:pt>
                <c:pt idx="272">
                  <c:v>9.1550925925925931E-3</c:v>
                </c:pt>
                <c:pt idx="273">
                  <c:v>9.1666666666666667E-3</c:v>
                </c:pt>
                <c:pt idx="274">
                  <c:v>9.1782407407407403E-3</c:v>
                </c:pt>
                <c:pt idx="275">
                  <c:v>9.1898148148148139E-3</c:v>
                </c:pt>
                <c:pt idx="276">
                  <c:v>9.2013888888888892E-3</c:v>
                </c:pt>
                <c:pt idx="277">
                  <c:v>9.2129629629629627E-3</c:v>
                </c:pt>
                <c:pt idx="278">
                  <c:v>9.2245370370370363E-3</c:v>
                </c:pt>
                <c:pt idx="279">
                  <c:v>9.2361111111111116E-3</c:v>
                </c:pt>
                <c:pt idx="280">
                  <c:v>9.2476851851851852E-3</c:v>
                </c:pt>
                <c:pt idx="281">
                  <c:v>9.2592592592592605E-3</c:v>
                </c:pt>
                <c:pt idx="282">
                  <c:v>9.2708333333333323E-3</c:v>
                </c:pt>
                <c:pt idx="283">
                  <c:v>9.2824074074074076E-3</c:v>
                </c:pt>
                <c:pt idx="284">
                  <c:v>9.2939814814814812E-3</c:v>
                </c:pt>
                <c:pt idx="285">
                  <c:v>9.3055555555555565E-3</c:v>
                </c:pt>
                <c:pt idx="286">
                  <c:v>9.3171296296296301E-3</c:v>
                </c:pt>
                <c:pt idx="287">
                  <c:v>9.3287037037037036E-3</c:v>
                </c:pt>
                <c:pt idx="288">
                  <c:v>9.3402777777777772E-3</c:v>
                </c:pt>
                <c:pt idx="289">
                  <c:v>9.3518518518518525E-3</c:v>
                </c:pt>
                <c:pt idx="290">
                  <c:v>9.3634259259259261E-3</c:v>
                </c:pt>
                <c:pt idx="291">
                  <c:v>9.3749999999999997E-3</c:v>
                </c:pt>
                <c:pt idx="292">
                  <c:v>9.386574074074075E-3</c:v>
                </c:pt>
                <c:pt idx="293">
                  <c:v>9.3981481481481485E-3</c:v>
                </c:pt>
                <c:pt idx="294">
                  <c:v>9.4097222222222221E-3</c:v>
                </c:pt>
                <c:pt idx="295">
                  <c:v>9.4212962962962957E-3</c:v>
                </c:pt>
                <c:pt idx="296">
                  <c:v>9.432870370370371E-3</c:v>
                </c:pt>
                <c:pt idx="297">
                  <c:v>9.4444444444444445E-3</c:v>
                </c:pt>
                <c:pt idx="298">
                  <c:v>9.4560185185185181E-3</c:v>
                </c:pt>
                <c:pt idx="299">
                  <c:v>9.4675925925925917E-3</c:v>
                </c:pt>
                <c:pt idx="300">
                  <c:v>9.479166666666667E-3</c:v>
                </c:pt>
              </c:numCache>
            </c:numRef>
          </c:cat>
          <c:val>
            <c:numRef>
              <c:f>'2 Phase Treatment (2)'!$H$2:$H$302</c:f>
              <c:numCache>
                <c:formatCode>0.0000</c:formatCode>
                <c:ptCount val="301"/>
                <c:pt idx="0">
                  <c:v>2.0629662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-1.7561E-2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0.20942584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-0.8043648000000001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1.5409642000000001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2.4412616000000003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0.86005209999999999</c:v>
                </c:pt>
                <c:pt idx="79">
                  <c:v>#N/A</c:v>
                </c:pt>
                <c:pt idx="80">
                  <c:v>1.9570504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2.5093623999999997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2.3580540000000001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2.2521140000000002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2.7817175000000001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2.6757774000000003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3.0918875000000003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1.8662654000000001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0.86762965000000003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1.1399849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1.2005082499999999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2.1991679999999998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2.6304090000000002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2.6001469999999998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1.5258092000000001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1.4426017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1.8133195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2.3277923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2.3731606999999997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2.6001469999999998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2.0781213000000003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2.3126373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1.6695644000000001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8FA-45C2-981E-FB0B5CC2F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993599"/>
        <c:axId val="1185118239"/>
      </c:lineChart>
      <c:catAx>
        <c:axId val="1724993599"/>
        <c:scaling>
          <c:orientation val="minMax"/>
        </c:scaling>
        <c:delete val="0"/>
        <c:axPos val="b"/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118239"/>
        <c:crosses val="autoZero"/>
        <c:auto val="1"/>
        <c:lblAlgn val="ctr"/>
        <c:lblOffset val="100"/>
        <c:noMultiLvlLbl val="0"/>
      </c:catAx>
      <c:valAx>
        <c:axId val="118511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993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321922112268928"/>
          <c:y val="0.79513779527559059"/>
          <c:w val="0.40898356996713991"/>
          <c:h val="3.22428790844643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 Phase Pre-Treatment (2N)'!$D$1</c:f>
              <c:strCache>
                <c:ptCount val="1"/>
                <c:pt idx="0">
                  <c:v>Pre-Treatment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78"/>
              <c:layout>
                <c:manualLayout>
                  <c:x val="-3.7795275590551181E-2"/>
                  <c:y val="-0.1165512212302254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F40-4AF3-ADAC-06FF80A161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 Phase Pre-Treatment (2N)'!$C$2:$C$302</c:f>
              <c:numCache>
                <c:formatCode>h:mm:ss;@</c:formatCode>
                <c:ptCount val="301"/>
                <c:pt idx="0">
                  <c:v>5.5555555555555556E-4</c:v>
                </c:pt>
                <c:pt idx="1">
                  <c:v>5.6712962962962967E-4</c:v>
                </c:pt>
                <c:pt idx="2">
                  <c:v>5.7870370370370378E-4</c:v>
                </c:pt>
                <c:pt idx="3">
                  <c:v>5.9027777777777778E-4</c:v>
                </c:pt>
                <c:pt idx="4">
                  <c:v>6.018518518518519E-4</c:v>
                </c:pt>
                <c:pt idx="5">
                  <c:v>6.134259259259259E-4</c:v>
                </c:pt>
                <c:pt idx="6">
                  <c:v>6.2500000000000001E-4</c:v>
                </c:pt>
                <c:pt idx="7">
                  <c:v>6.3657407407407402E-4</c:v>
                </c:pt>
                <c:pt idx="8">
                  <c:v>6.4814814814814813E-4</c:v>
                </c:pt>
                <c:pt idx="9">
                  <c:v>6.5972222222222224E-4</c:v>
                </c:pt>
                <c:pt idx="10">
                  <c:v>6.7129629629629635E-4</c:v>
                </c:pt>
                <c:pt idx="11">
                  <c:v>6.8287037037037036E-4</c:v>
                </c:pt>
                <c:pt idx="12">
                  <c:v>6.9444444444444447E-4</c:v>
                </c:pt>
                <c:pt idx="13">
                  <c:v>7.0601851851851847E-4</c:v>
                </c:pt>
                <c:pt idx="14">
                  <c:v>7.175925925925927E-4</c:v>
                </c:pt>
                <c:pt idx="15">
                  <c:v>7.291666666666667E-4</c:v>
                </c:pt>
                <c:pt idx="16">
                  <c:v>7.407407407407407E-4</c:v>
                </c:pt>
                <c:pt idx="17">
                  <c:v>7.5231481481481482E-4</c:v>
                </c:pt>
                <c:pt idx="18">
                  <c:v>7.6388888888888893E-4</c:v>
                </c:pt>
                <c:pt idx="19">
                  <c:v>7.7546296296296293E-4</c:v>
                </c:pt>
                <c:pt idx="20">
                  <c:v>7.8703703703703705E-4</c:v>
                </c:pt>
                <c:pt idx="21">
                  <c:v>7.9861111111111105E-4</c:v>
                </c:pt>
                <c:pt idx="22">
                  <c:v>8.1018518518518527E-4</c:v>
                </c:pt>
                <c:pt idx="23">
                  <c:v>8.2175925925925927E-4</c:v>
                </c:pt>
                <c:pt idx="24">
                  <c:v>8.3333333333333328E-4</c:v>
                </c:pt>
                <c:pt idx="25">
                  <c:v>8.4490740740740728E-4</c:v>
                </c:pt>
                <c:pt idx="26">
                  <c:v>8.564814814814815E-4</c:v>
                </c:pt>
                <c:pt idx="27">
                  <c:v>8.6805555555555551E-4</c:v>
                </c:pt>
                <c:pt idx="28">
                  <c:v>8.7962962962962962E-4</c:v>
                </c:pt>
                <c:pt idx="29">
                  <c:v>8.9120370370370373E-4</c:v>
                </c:pt>
                <c:pt idx="30">
                  <c:v>9.0277777777777784E-4</c:v>
                </c:pt>
                <c:pt idx="31">
                  <c:v>9.1435185185185185E-4</c:v>
                </c:pt>
                <c:pt idx="32">
                  <c:v>9.2592592592592585E-4</c:v>
                </c:pt>
                <c:pt idx="33">
                  <c:v>9.3750000000000007E-4</c:v>
                </c:pt>
                <c:pt idx="34">
                  <c:v>9.4907407407407408E-4</c:v>
                </c:pt>
                <c:pt idx="35">
                  <c:v>9.6064814814814808E-4</c:v>
                </c:pt>
                <c:pt idx="36">
                  <c:v>9.7222222222222219E-4</c:v>
                </c:pt>
                <c:pt idx="37">
                  <c:v>9.8379629629629642E-4</c:v>
                </c:pt>
                <c:pt idx="38">
                  <c:v>9.9537037037037042E-4</c:v>
                </c:pt>
                <c:pt idx="39">
                  <c:v>1.0069444444444444E-3</c:v>
                </c:pt>
                <c:pt idx="40">
                  <c:v>1.0185185185185184E-3</c:v>
                </c:pt>
                <c:pt idx="41">
                  <c:v>1.0300925925925926E-3</c:v>
                </c:pt>
                <c:pt idx="42">
                  <c:v>1.0416666666666667E-3</c:v>
                </c:pt>
                <c:pt idx="43">
                  <c:v>1.0532407407407407E-3</c:v>
                </c:pt>
                <c:pt idx="44">
                  <c:v>1.0648148148148149E-3</c:v>
                </c:pt>
                <c:pt idx="45">
                  <c:v>1.0763888888888889E-3</c:v>
                </c:pt>
                <c:pt idx="46">
                  <c:v>1.0879629629629629E-3</c:v>
                </c:pt>
                <c:pt idx="47">
                  <c:v>1.0995370370370369E-3</c:v>
                </c:pt>
                <c:pt idx="48">
                  <c:v>1.1111111111111111E-3</c:v>
                </c:pt>
                <c:pt idx="49">
                  <c:v>1.1226851851851851E-3</c:v>
                </c:pt>
                <c:pt idx="50">
                  <c:v>1.1342592592592593E-3</c:v>
                </c:pt>
                <c:pt idx="51">
                  <c:v>1.1458333333333333E-3</c:v>
                </c:pt>
                <c:pt idx="52">
                  <c:v>1.1574074074074076E-3</c:v>
                </c:pt>
                <c:pt idx="53">
                  <c:v>1.1689814814814816E-3</c:v>
                </c:pt>
                <c:pt idx="54">
                  <c:v>1.1805555555555556E-3</c:v>
                </c:pt>
                <c:pt idx="55">
                  <c:v>1.1921296296296296E-3</c:v>
                </c:pt>
                <c:pt idx="56">
                  <c:v>1.2037037037037038E-3</c:v>
                </c:pt>
                <c:pt idx="57">
                  <c:v>1.2152777777777778E-3</c:v>
                </c:pt>
                <c:pt idx="58">
                  <c:v>1.2268518518518518E-3</c:v>
                </c:pt>
                <c:pt idx="59">
                  <c:v>1.238425925925926E-3</c:v>
                </c:pt>
                <c:pt idx="60">
                  <c:v>1.25E-3</c:v>
                </c:pt>
                <c:pt idx="61">
                  <c:v>1.261574074074074E-3</c:v>
                </c:pt>
                <c:pt idx="62">
                  <c:v>1.273148148148148E-3</c:v>
                </c:pt>
                <c:pt idx="63">
                  <c:v>1.2847222222222223E-3</c:v>
                </c:pt>
                <c:pt idx="64">
                  <c:v>1.2962962962962963E-3</c:v>
                </c:pt>
                <c:pt idx="65">
                  <c:v>1.3078703703703703E-3</c:v>
                </c:pt>
                <c:pt idx="66">
                  <c:v>1.3194444444444445E-3</c:v>
                </c:pt>
                <c:pt idx="67">
                  <c:v>1.3310185185185185E-3</c:v>
                </c:pt>
                <c:pt idx="68">
                  <c:v>1.3425925925925927E-3</c:v>
                </c:pt>
                <c:pt idx="69">
                  <c:v>1.3541666666666667E-3</c:v>
                </c:pt>
                <c:pt idx="70">
                  <c:v>1.3657407407407407E-3</c:v>
                </c:pt>
                <c:pt idx="71">
                  <c:v>1.3773148148148149E-3</c:v>
                </c:pt>
                <c:pt idx="72">
                  <c:v>1.3888888888888889E-3</c:v>
                </c:pt>
                <c:pt idx="73">
                  <c:v>1.4004629629629629E-3</c:v>
                </c:pt>
                <c:pt idx="74">
                  <c:v>1.4120370370370369E-3</c:v>
                </c:pt>
                <c:pt idx="75">
                  <c:v>1.423611111111111E-3</c:v>
                </c:pt>
                <c:pt idx="76">
                  <c:v>1.4351851851851854E-3</c:v>
                </c:pt>
                <c:pt idx="77">
                  <c:v>1.4467592592592594E-3</c:v>
                </c:pt>
                <c:pt idx="78">
                  <c:v>1.4583333333333334E-3</c:v>
                </c:pt>
                <c:pt idx="79">
                  <c:v>1.4699074074074074E-3</c:v>
                </c:pt>
                <c:pt idx="80">
                  <c:v>1.4814814814814814E-3</c:v>
                </c:pt>
                <c:pt idx="81">
                  <c:v>1.4930555555555554E-3</c:v>
                </c:pt>
                <c:pt idx="82">
                  <c:v>1.5046296296296296E-3</c:v>
                </c:pt>
                <c:pt idx="83">
                  <c:v>1.5162037037037036E-3</c:v>
                </c:pt>
                <c:pt idx="84">
                  <c:v>1.5277777777777779E-3</c:v>
                </c:pt>
                <c:pt idx="85">
                  <c:v>1.5393518518518519E-3</c:v>
                </c:pt>
                <c:pt idx="86">
                  <c:v>1.5509259259259259E-3</c:v>
                </c:pt>
                <c:pt idx="87">
                  <c:v>1.5625000000000001E-3</c:v>
                </c:pt>
                <c:pt idx="88">
                  <c:v>1.5740740740740741E-3</c:v>
                </c:pt>
                <c:pt idx="89">
                  <c:v>1.5856481481481481E-3</c:v>
                </c:pt>
                <c:pt idx="90">
                  <c:v>1.5972222222222221E-3</c:v>
                </c:pt>
                <c:pt idx="91">
                  <c:v>1.6087962962962965E-3</c:v>
                </c:pt>
                <c:pt idx="92">
                  <c:v>1.6203703703703705E-3</c:v>
                </c:pt>
                <c:pt idx="93">
                  <c:v>1.6319444444444445E-3</c:v>
                </c:pt>
                <c:pt idx="94">
                  <c:v>1.6435185185185185E-3</c:v>
                </c:pt>
                <c:pt idx="95">
                  <c:v>1.6550925925925926E-3</c:v>
                </c:pt>
                <c:pt idx="96">
                  <c:v>1.6666666666666666E-3</c:v>
                </c:pt>
                <c:pt idx="97">
                  <c:v>1.6782407407407406E-3</c:v>
                </c:pt>
                <c:pt idx="98">
                  <c:v>1.6898148148148146E-3</c:v>
                </c:pt>
                <c:pt idx="99">
                  <c:v>1.701388888888889E-3</c:v>
                </c:pt>
                <c:pt idx="100">
                  <c:v>1.712962962962963E-3</c:v>
                </c:pt>
                <c:pt idx="101">
                  <c:v>1.724537037037037E-3</c:v>
                </c:pt>
                <c:pt idx="102">
                  <c:v>1.736111111111111E-3</c:v>
                </c:pt>
                <c:pt idx="103">
                  <c:v>1.7476851851851852E-3</c:v>
                </c:pt>
                <c:pt idx="104">
                  <c:v>1.7592592592592592E-3</c:v>
                </c:pt>
                <c:pt idx="105">
                  <c:v>1.7708333333333332E-3</c:v>
                </c:pt>
                <c:pt idx="106">
                  <c:v>1.7824074074074075E-3</c:v>
                </c:pt>
                <c:pt idx="107">
                  <c:v>1.7939814814814817E-3</c:v>
                </c:pt>
                <c:pt idx="108">
                  <c:v>1.8055555555555557E-3</c:v>
                </c:pt>
                <c:pt idx="109">
                  <c:v>1.8171296296296297E-3</c:v>
                </c:pt>
                <c:pt idx="110">
                  <c:v>1.8287037037037037E-3</c:v>
                </c:pt>
                <c:pt idx="111">
                  <c:v>1.8402777777777777E-3</c:v>
                </c:pt>
                <c:pt idx="112">
                  <c:v>1.8518518518518517E-3</c:v>
                </c:pt>
                <c:pt idx="113">
                  <c:v>1.8634259259259257E-3</c:v>
                </c:pt>
                <c:pt idx="114">
                  <c:v>1.8750000000000001E-3</c:v>
                </c:pt>
                <c:pt idx="115">
                  <c:v>1.8865740740740742E-3</c:v>
                </c:pt>
                <c:pt idx="116">
                  <c:v>1.8981481481481482E-3</c:v>
                </c:pt>
                <c:pt idx="117">
                  <c:v>1.9097222222222222E-3</c:v>
                </c:pt>
                <c:pt idx="118">
                  <c:v>1.9212962962962962E-3</c:v>
                </c:pt>
                <c:pt idx="119">
                  <c:v>1.9328703703703704E-3</c:v>
                </c:pt>
                <c:pt idx="120">
                  <c:v>1.9444444444444444E-3</c:v>
                </c:pt>
                <c:pt idx="121">
                  <c:v>1.9560185185185188E-3</c:v>
                </c:pt>
                <c:pt idx="122">
                  <c:v>1.9675925925925928E-3</c:v>
                </c:pt>
                <c:pt idx="123">
                  <c:v>1.9791666666666668E-3</c:v>
                </c:pt>
                <c:pt idx="124">
                  <c:v>1.9907407407407408E-3</c:v>
                </c:pt>
                <c:pt idx="125">
                  <c:v>2.0023148148148148E-3</c:v>
                </c:pt>
                <c:pt idx="126">
                  <c:v>2.0138888888888888E-3</c:v>
                </c:pt>
                <c:pt idx="127">
                  <c:v>2.0254629629629629E-3</c:v>
                </c:pt>
                <c:pt idx="128">
                  <c:v>2.0370370370370369E-3</c:v>
                </c:pt>
                <c:pt idx="129">
                  <c:v>2.0486111111111113E-3</c:v>
                </c:pt>
                <c:pt idx="130">
                  <c:v>2.0601851851851853E-3</c:v>
                </c:pt>
                <c:pt idx="131">
                  <c:v>2.0717592592592593E-3</c:v>
                </c:pt>
                <c:pt idx="132">
                  <c:v>2.0833333333333333E-3</c:v>
                </c:pt>
                <c:pt idx="133">
                  <c:v>2.0949074074074073E-3</c:v>
                </c:pt>
                <c:pt idx="134">
                  <c:v>2.1064814814814813E-3</c:v>
                </c:pt>
                <c:pt idx="135">
                  <c:v>2.1180555555555553E-3</c:v>
                </c:pt>
                <c:pt idx="136">
                  <c:v>2.1296296296296298E-3</c:v>
                </c:pt>
                <c:pt idx="137">
                  <c:v>2.1412037037037038E-3</c:v>
                </c:pt>
                <c:pt idx="138">
                  <c:v>2.1527777777777778E-3</c:v>
                </c:pt>
                <c:pt idx="139">
                  <c:v>2.1643518518518518E-3</c:v>
                </c:pt>
                <c:pt idx="140">
                  <c:v>2.1759259259259258E-3</c:v>
                </c:pt>
                <c:pt idx="141">
                  <c:v>2.1874999999999998E-3</c:v>
                </c:pt>
                <c:pt idx="142">
                  <c:v>2.1990740740740738E-3</c:v>
                </c:pt>
                <c:pt idx="143">
                  <c:v>2.2106481481481482E-3</c:v>
                </c:pt>
                <c:pt idx="144">
                  <c:v>2.2222222222222222E-3</c:v>
                </c:pt>
                <c:pt idx="145">
                  <c:v>2.2337962962962962E-3</c:v>
                </c:pt>
                <c:pt idx="146">
                  <c:v>2.2453703703703702E-3</c:v>
                </c:pt>
                <c:pt idx="147">
                  <c:v>2.2569444444444442E-3</c:v>
                </c:pt>
                <c:pt idx="148">
                  <c:v>2.2685185185185187E-3</c:v>
                </c:pt>
                <c:pt idx="149">
                  <c:v>2.2800925925925927E-3</c:v>
                </c:pt>
                <c:pt idx="150">
                  <c:v>2.2916666666666667E-3</c:v>
                </c:pt>
                <c:pt idx="151">
                  <c:v>2.3032407407407407E-3</c:v>
                </c:pt>
                <c:pt idx="152">
                  <c:v>2.3148148148148151E-3</c:v>
                </c:pt>
                <c:pt idx="153">
                  <c:v>2.3263888888888891E-3</c:v>
                </c:pt>
                <c:pt idx="154">
                  <c:v>2.3379629629629631E-3</c:v>
                </c:pt>
                <c:pt idx="155">
                  <c:v>2.3495370370370371E-3</c:v>
                </c:pt>
                <c:pt idx="156">
                  <c:v>2.3611111111111111E-3</c:v>
                </c:pt>
                <c:pt idx="157">
                  <c:v>2.3726851851851851E-3</c:v>
                </c:pt>
                <c:pt idx="158">
                  <c:v>2.3842592592592591E-3</c:v>
                </c:pt>
                <c:pt idx="159">
                  <c:v>2.3958333333333336E-3</c:v>
                </c:pt>
                <c:pt idx="160">
                  <c:v>2.4074074074074076E-3</c:v>
                </c:pt>
                <c:pt idx="161">
                  <c:v>2.4189814814814816E-3</c:v>
                </c:pt>
                <c:pt idx="162">
                  <c:v>2.4305555555555556E-3</c:v>
                </c:pt>
                <c:pt idx="163">
                  <c:v>2.4421296296296296E-3</c:v>
                </c:pt>
                <c:pt idx="164">
                  <c:v>2.4537037037037036E-3</c:v>
                </c:pt>
                <c:pt idx="165">
                  <c:v>2.4652777777777776E-3</c:v>
                </c:pt>
                <c:pt idx="166">
                  <c:v>2.476851851851852E-3</c:v>
                </c:pt>
                <c:pt idx="167">
                  <c:v>2.488425925925926E-3</c:v>
                </c:pt>
                <c:pt idx="168">
                  <c:v>2.5000000000000001E-3</c:v>
                </c:pt>
                <c:pt idx="169">
                  <c:v>2.5115740740740741E-3</c:v>
                </c:pt>
                <c:pt idx="170">
                  <c:v>2.5231481481481481E-3</c:v>
                </c:pt>
                <c:pt idx="171">
                  <c:v>2.5347222222222221E-3</c:v>
                </c:pt>
                <c:pt idx="172">
                  <c:v>2.5462962962962961E-3</c:v>
                </c:pt>
                <c:pt idx="173">
                  <c:v>2.5578703703703701E-3</c:v>
                </c:pt>
                <c:pt idx="174">
                  <c:v>2.5694444444444445E-3</c:v>
                </c:pt>
                <c:pt idx="175">
                  <c:v>2.5810185185185185E-3</c:v>
                </c:pt>
                <c:pt idx="176">
                  <c:v>2.5925925925925925E-3</c:v>
                </c:pt>
                <c:pt idx="177">
                  <c:v>2.6041666666666665E-3</c:v>
                </c:pt>
                <c:pt idx="178">
                  <c:v>2.6157407407407405E-3</c:v>
                </c:pt>
                <c:pt idx="179">
                  <c:v>2.6273148148148145E-3</c:v>
                </c:pt>
                <c:pt idx="180">
                  <c:v>2.638888888888889E-3</c:v>
                </c:pt>
                <c:pt idx="181">
                  <c:v>2.650462962962963E-3</c:v>
                </c:pt>
                <c:pt idx="182">
                  <c:v>2.662037037037037E-3</c:v>
                </c:pt>
                <c:pt idx="183">
                  <c:v>2.673611111111111E-3</c:v>
                </c:pt>
                <c:pt idx="184">
                  <c:v>2.6851851851851854E-3</c:v>
                </c:pt>
                <c:pt idx="185">
                  <c:v>2.6967592592592594E-3</c:v>
                </c:pt>
                <c:pt idx="186">
                  <c:v>2.7083333333333334E-3</c:v>
                </c:pt>
                <c:pt idx="187">
                  <c:v>2.7199074074074074E-3</c:v>
                </c:pt>
                <c:pt idx="188">
                  <c:v>2.7314814814814814E-3</c:v>
                </c:pt>
                <c:pt idx="189">
                  <c:v>2.7430555555555559E-3</c:v>
                </c:pt>
                <c:pt idx="190">
                  <c:v>2.7546296296296299E-3</c:v>
                </c:pt>
                <c:pt idx="191">
                  <c:v>2.7662037037037039E-3</c:v>
                </c:pt>
                <c:pt idx="192">
                  <c:v>2.7777777777777779E-3</c:v>
                </c:pt>
                <c:pt idx="193">
                  <c:v>2.7893518518518519E-3</c:v>
                </c:pt>
                <c:pt idx="194">
                  <c:v>2.8009259259259259E-3</c:v>
                </c:pt>
                <c:pt idx="195">
                  <c:v>2.8124999999999999E-3</c:v>
                </c:pt>
                <c:pt idx="196">
                  <c:v>2.8240740740740739E-3</c:v>
                </c:pt>
                <c:pt idx="197">
                  <c:v>2.8356481481481479E-3</c:v>
                </c:pt>
                <c:pt idx="198">
                  <c:v>2.8472222222222219E-3</c:v>
                </c:pt>
                <c:pt idx="199">
                  <c:v>2.8587962962962959E-3</c:v>
                </c:pt>
                <c:pt idx="200">
                  <c:v>2.8703703703703708E-3</c:v>
                </c:pt>
                <c:pt idx="201">
                  <c:v>2.8819444444444448E-3</c:v>
                </c:pt>
                <c:pt idx="202">
                  <c:v>2.8935185185185188E-3</c:v>
                </c:pt>
                <c:pt idx="203">
                  <c:v>2.9050925925925928E-3</c:v>
                </c:pt>
                <c:pt idx="204">
                  <c:v>2.9166666666666668E-3</c:v>
                </c:pt>
                <c:pt idx="205">
                  <c:v>2.9282407407407408E-3</c:v>
                </c:pt>
                <c:pt idx="206">
                  <c:v>2.9398148148148148E-3</c:v>
                </c:pt>
                <c:pt idx="207">
                  <c:v>2.9513888888888888E-3</c:v>
                </c:pt>
                <c:pt idx="208">
                  <c:v>2.9629629629629628E-3</c:v>
                </c:pt>
                <c:pt idx="209">
                  <c:v>2.9745370370370368E-3</c:v>
                </c:pt>
                <c:pt idx="210">
                  <c:v>2.9861111111111108E-3</c:v>
                </c:pt>
                <c:pt idx="211">
                  <c:v>2.9976851851851848E-3</c:v>
                </c:pt>
                <c:pt idx="212">
                  <c:v>3.0092592592592593E-3</c:v>
                </c:pt>
                <c:pt idx="213">
                  <c:v>3.0208333333333333E-3</c:v>
                </c:pt>
                <c:pt idx="214">
                  <c:v>3.0324074074074073E-3</c:v>
                </c:pt>
                <c:pt idx="215">
                  <c:v>3.0439814814814817E-3</c:v>
                </c:pt>
                <c:pt idx="216">
                  <c:v>3.0555555555555557E-3</c:v>
                </c:pt>
                <c:pt idx="217">
                  <c:v>3.0671296296296297E-3</c:v>
                </c:pt>
                <c:pt idx="218">
                  <c:v>3.0787037037037037E-3</c:v>
                </c:pt>
                <c:pt idx="219">
                  <c:v>3.0902777777777777E-3</c:v>
                </c:pt>
                <c:pt idx="220">
                  <c:v>3.1018518518518517E-3</c:v>
                </c:pt>
                <c:pt idx="221">
                  <c:v>3.1134259259259262E-3</c:v>
                </c:pt>
                <c:pt idx="222">
                  <c:v>3.1250000000000002E-3</c:v>
                </c:pt>
                <c:pt idx="223">
                  <c:v>3.1365740740740742E-3</c:v>
                </c:pt>
                <c:pt idx="224">
                  <c:v>3.1481481481481482E-3</c:v>
                </c:pt>
                <c:pt idx="225">
                  <c:v>3.1597222222222222E-3</c:v>
                </c:pt>
                <c:pt idx="226">
                  <c:v>3.1712962962962962E-3</c:v>
                </c:pt>
                <c:pt idx="227">
                  <c:v>3.1828703703703702E-3</c:v>
                </c:pt>
                <c:pt idx="228">
                  <c:v>3.1944444444444442E-3</c:v>
                </c:pt>
                <c:pt idx="229">
                  <c:v>3.2060185185185182E-3</c:v>
                </c:pt>
                <c:pt idx="230">
                  <c:v>3.2175925925925931E-3</c:v>
                </c:pt>
                <c:pt idx="231">
                  <c:v>3.2291666666666671E-3</c:v>
                </c:pt>
                <c:pt idx="232">
                  <c:v>3.2407407407407411E-3</c:v>
                </c:pt>
                <c:pt idx="233">
                  <c:v>3.2523148148148151E-3</c:v>
                </c:pt>
                <c:pt idx="234">
                  <c:v>3.2638888888888891E-3</c:v>
                </c:pt>
                <c:pt idx="235">
                  <c:v>3.2754629629629631E-3</c:v>
                </c:pt>
                <c:pt idx="236">
                  <c:v>3.2870370370370371E-3</c:v>
                </c:pt>
                <c:pt idx="237">
                  <c:v>3.2986111111111111E-3</c:v>
                </c:pt>
                <c:pt idx="238">
                  <c:v>3.3101851851851851E-3</c:v>
                </c:pt>
                <c:pt idx="239">
                  <c:v>3.3217592592592591E-3</c:v>
                </c:pt>
                <c:pt idx="240">
                  <c:v>3.3333333333333331E-3</c:v>
                </c:pt>
                <c:pt idx="241">
                  <c:v>3.3449074074074071E-3</c:v>
                </c:pt>
                <c:pt idx="242">
                  <c:v>3.3564814814814811E-3</c:v>
                </c:pt>
                <c:pt idx="243">
                  <c:v>3.3680555555555551E-3</c:v>
                </c:pt>
                <c:pt idx="244">
                  <c:v>3.3796296296296291E-3</c:v>
                </c:pt>
                <c:pt idx="245">
                  <c:v>3.391203703703704E-3</c:v>
                </c:pt>
                <c:pt idx="246">
                  <c:v>3.402777777777778E-3</c:v>
                </c:pt>
                <c:pt idx="247">
                  <c:v>3.414351851851852E-3</c:v>
                </c:pt>
                <c:pt idx="248">
                  <c:v>3.425925925925926E-3</c:v>
                </c:pt>
                <c:pt idx="249">
                  <c:v>3.4375E-3</c:v>
                </c:pt>
                <c:pt idx="250">
                  <c:v>3.449074074074074E-3</c:v>
                </c:pt>
                <c:pt idx="251">
                  <c:v>3.460648148148148E-3</c:v>
                </c:pt>
                <c:pt idx="252">
                  <c:v>3.472222222222222E-3</c:v>
                </c:pt>
                <c:pt idx="253">
                  <c:v>3.4837962962962965E-3</c:v>
                </c:pt>
                <c:pt idx="254">
                  <c:v>3.4953703703703705E-3</c:v>
                </c:pt>
                <c:pt idx="255">
                  <c:v>3.5069444444444445E-3</c:v>
                </c:pt>
                <c:pt idx="256">
                  <c:v>3.5185185185185185E-3</c:v>
                </c:pt>
                <c:pt idx="257">
                  <c:v>3.5300925925925925E-3</c:v>
                </c:pt>
                <c:pt idx="258">
                  <c:v>3.5416666666666665E-3</c:v>
                </c:pt>
                <c:pt idx="259">
                  <c:v>3.5532407407407405E-3</c:v>
                </c:pt>
                <c:pt idx="260">
                  <c:v>3.5648148148148149E-3</c:v>
                </c:pt>
                <c:pt idx="261">
                  <c:v>3.5763888888888889E-3</c:v>
                </c:pt>
                <c:pt idx="262">
                  <c:v>3.5879629629629634E-3</c:v>
                </c:pt>
                <c:pt idx="263">
                  <c:v>3.5995370370370374E-3</c:v>
                </c:pt>
                <c:pt idx="264">
                  <c:v>3.6111111111111114E-3</c:v>
                </c:pt>
                <c:pt idx="265">
                  <c:v>3.6226851851851854E-3</c:v>
                </c:pt>
                <c:pt idx="266">
                  <c:v>3.6342592592592594E-3</c:v>
                </c:pt>
                <c:pt idx="267">
                  <c:v>3.6458333333333334E-3</c:v>
                </c:pt>
                <c:pt idx="268">
                  <c:v>3.6574074074074074E-3</c:v>
                </c:pt>
                <c:pt idx="269">
                  <c:v>3.6689814814814814E-3</c:v>
                </c:pt>
                <c:pt idx="270">
                  <c:v>3.6805555555555554E-3</c:v>
                </c:pt>
                <c:pt idx="271">
                  <c:v>3.6921296296296294E-3</c:v>
                </c:pt>
                <c:pt idx="272">
                  <c:v>3.7037037037037034E-3</c:v>
                </c:pt>
                <c:pt idx="273">
                  <c:v>3.7152777777777774E-3</c:v>
                </c:pt>
                <c:pt idx="274">
                  <c:v>3.7268518518518514E-3</c:v>
                </c:pt>
                <c:pt idx="275">
                  <c:v>3.7384259259259263E-3</c:v>
                </c:pt>
                <c:pt idx="276">
                  <c:v>3.7500000000000003E-3</c:v>
                </c:pt>
                <c:pt idx="277">
                  <c:v>3.7615740740740743E-3</c:v>
                </c:pt>
                <c:pt idx="278">
                  <c:v>3.7731481481481483E-3</c:v>
                </c:pt>
                <c:pt idx="279">
                  <c:v>3.7847222222222223E-3</c:v>
                </c:pt>
                <c:pt idx="280">
                  <c:v>3.7962962962962963E-3</c:v>
                </c:pt>
                <c:pt idx="281">
                  <c:v>3.8078703703703703E-3</c:v>
                </c:pt>
                <c:pt idx="282">
                  <c:v>3.8194444444444443E-3</c:v>
                </c:pt>
                <c:pt idx="283">
                  <c:v>3.8310185185185183E-3</c:v>
                </c:pt>
                <c:pt idx="284">
                  <c:v>3.8425925925925923E-3</c:v>
                </c:pt>
                <c:pt idx="285">
                  <c:v>3.8541666666666663E-3</c:v>
                </c:pt>
                <c:pt idx="286">
                  <c:v>3.8657407407407408E-3</c:v>
                </c:pt>
                <c:pt idx="287">
                  <c:v>3.8773148148148148E-3</c:v>
                </c:pt>
                <c:pt idx="288">
                  <c:v>3.8888888888888888E-3</c:v>
                </c:pt>
                <c:pt idx="289">
                  <c:v>3.9004629629629628E-3</c:v>
                </c:pt>
                <c:pt idx="290">
                  <c:v>3.9120370370370377E-3</c:v>
                </c:pt>
                <c:pt idx="291">
                  <c:v>3.9236111111111112E-3</c:v>
                </c:pt>
                <c:pt idx="292">
                  <c:v>3.9351851851851857E-3</c:v>
                </c:pt>
                <c:pt idx="293">
                  <c:v>3.9467592592592592E-3</c:v>
                </c:pt>
                <c:pt idx="294">
                  <c:v>3.9583333333333337E-3</c:v>
                </c:pt>
                <c:pt idx="295">
                  <c:v>3.9699074074074072E-3</c:v>
                </c:pt>
                <c:pt idx="296">
                  <c:v>3.9814814814814817E-3</c:v>
                </c:pt>
                <c:pt idx="297">
                  <c:v>3.9930555555555552E-3</c:v>
                </c:pt>
                <c:pt idx="298">
                  <c:v>4.0046296296296297E-3</c:v>
                </c:pt>
                <c:pt idx="299">
                  <c:v>4.0162037037037033E-3</c:v>
                </c:pt>
                <c:pt idx="300">
                  <c:v>4.0277777777777777E-3</c:v>
                </c:pt>
              </c:numCache>
            </c:numRef>
          </c:cat>
          <c:val>
            <c:numRef>
              <c:f>'1 Phase Pre-Treatment (2N)'!$D$2:$D$302</c:f>
              <c:numCache>
                <c:formatCode>General</c:formatCode>
                <c:ptCount val="301"/>
                <c:pt idx="0">
                  <c:v>-0.30502279999999998</c:v>
                </c:pt>
                <c:pt idx="1">
                  <c:v>-0.41096292000000001</c:v>
                </c:pt>
                <c:pt idx="2">
                  <c:v>-0.69842470000000001</c:v>
                </c:pt>
                <c:pt idx="3">
                  <c:v>-0.93296489999999999</c:v>
                </c:pt>
                <c:pt idx="4">
                  <c:v>-1.2658676999999998</c:v>
                </c:pt>
                <c:pt idx="5">
                  <c:v>-1.4474379000000002</c:v>
                </c:pt>
                <c:pt idx="6">
                  <c:v>-1.8408397000000001</c:v>
                </c:pt>
                <c:pt idx="7">
                  <c:v>-2.3325800000000001</c:v>
                </c:pt>
                <c:pt idx="8">
                  <c:v>-2.5746735999999997</c:v>
                </c:pt>
                <c:pt idx="9">
                  <c:v>-2.9151537999999997</c:v>
                </c:pt>
                <c:pt idx="10">
                  <c:v>-2.8167911999999999</c:v>
                </c:pt>
                <c:pt idx="11">
                  <c:v>-2.8470528000000002</c:v>
                </c:pt>
                <c:pt idx="12">
                  <c:v>-2.5973818</c:v>
                </c:pt>
                <c:pt idx="13">
                  <c:v>-2.6579051999999996</c:v>
                </c:pt>
                <c:pt idx="14">
                  <c:v>-2.3628416999999997</c:v>
                </c:pt>
                <c:pt idx="15">
                  <c:v>-1.9694398</c:v>
                </c:pt>
                <c:pt idx="16">
                  <c:v>-1.4776993999999999</c:v>
                </c:pt>
                <c:pt idx="17">
                  <c:v>-1.7349239000000001</c:v>
                </c:pt>
                <c:pt idx="18">
                  <c:v>-1.6062995999999998</c:v>
                </c:pt>
                <c:pt idx="19">
                  <c:v>-1.2885761000000002</c:v>
                </c:pt>
                <c:pt idx="20">
                  <c:v>-1.00861914</c:v>
                </c:pt>
                <c:pt idx="21">
                  <c:v>-0.66816299999999995</c:v>
                </c:pt>
                <c:pt idx="22">
                  <c:v>-0.60008638000000003</c:v>
                </c:pt>
                <c:pt idx="23">
                  <c:v>-0.50930127999999997</c:v>
                </c:pt>
                <c:pt idx="24">
                  <c:v>-0.12345269</c:v>
                </c:pt>
                <c:pt idx="25">
                  <c:v>0.30776422000000003</c:v>
                </c:pt>
                <c:pt idx="26">
                  <c:v>0.45151933999999999</c:v>
                </c:pt>
                <c:pt idx="27">
                  <c:v>0.42881094000000003</c:v>
                </c:pt>
                <c:pt idx="28">
                  <c:v>0.33802589999999999</c:v>
                </c:pt>
                <c:pt idx="29">
                  <c:v>0.16400910000000002</c:v>
                </c:pt>
                <c:pt idx="30">
                  <c:v>-6.2929316999999999E-2</c:v>
                </c:pt>
                <c:pt idx="31">
                  <c:v>9.5932429999999999E-2</c:v>
                </c:pt>
                <c:pt idx="32">
                  <c:v>0.30021091999999999</c:v>
                </c:pt>
                <c:pt idx="33">
                  <c:v>0.55743523000000006</c:v>
                </c:pt>
                <c:pt idx="34">
                  <c:v>7.322405500000001E-2</c:v>
                </c:pt>
                <c:pt idx="35">
                  <c:v>-3.2667638999999998E-2</c:v>
                </c:pt>
                <c:pt idx="36">
                  <c:v>-0.10834605999999999</c:v>
                </c:pt>
                <c:pt idx="37">
                  <c:v>-3.2667638999999998E-2</c:v>
                </c:pt>
                <c:pt idx="38">
                  <c:v>2.7855737000000002E-2</c:v>
                </c:pt>
                <c:pt idx="39">
                  <c:v>-0.16886944000000001</c:v>
                </c:pt>
                <c:pt idx="40">
                  <c:v>-0.56227132999999996</c:v>
                </c:pt>
                <c:pt idx="41">
                  <c:v>-0.79678730000000009</c:v>
                </c:pt>
                <c:pt idx="42">
                  <c:v>-0.78165649999999998</c:v>
                </c:pt>
                <c:pt idx="43">
                  <c:v>-0.67574053999999995</c:v>
                </c:pt>
                <c:pt idx="44">
                  <c:v>-0.68331810000000004</c:v>
                </c:pt>
                <c:pt idx="45">
                  <c:v>-0.28233865000000002</c:v>
                </c:pt>
                <c:pt idx="46">
                  <c:v>0.15645578999999998</c:v>
                </c:pt>
                <c:pt idx="47">
                  <c:v>0.51206693000000003</c:v>
                </c:pt>
                <c:pt idx="48">
                  <c:v>0.86005209999999999</c:v>
                </c:pt>
                <c:pt idx="49">
                  <c:v>1.1021456000000001</c:v>
                </c:pt>
                <c:pt idx="50">
                  <c:v>0.91302220000000001</c:v>
                </c:pt>
                <c:pt idx="51">
                  <c:v>0.67092865999999995</c:v>
                </c:pt>
                <c:pt idx="52">
                  <c:v>0.67848200000000003</c:v>
                </c:pt>
                <c:pt idx="53">
                  <c:v>0.40610260000000004</c:v>
                </c:pt>
                <c:pt idx="54">
                  <c:v>5.1473640000000006E-3</c:v>
                </c:pt>
                <c:pt idx="55">
                  <c:v>-0.28991620000000001</c:v>
                </c:pt>
                <c:pt idx="56">
                  <c:v>-8.5637699999999997E-2</c:v>
                </c:pt>
                <c:pt idx="57">
                  <c:v>-0.11589939</c:v>
                </c:pt>
                <c:pt idx="58">
                  <c:v>-0.35043955000000004</c:v>
                </c:pt>
                <c:pt idx="59">
                  <c:v>-0.21423776</c:v>
                </c:pt>
                <c:pt idx="60">
                  <c:v>0.11864079</c:v>
                </c:pt>
                <c:pt idx="61">
                  <c:v>0.41368015000000002</c:v>
                </c:pt>
                <c:pt idx="62">
                  <c:v>0.34557923999999995</c:v>
                </c:pt>
                <c:pt idx="63">
                  <c:v>0.36073429999999995</c:v>
                </c:pt>
                <c:pt idx="64">
                  <c:v>0.52717358000000003</c:v>
                </c:pt>
                <c:pt idx="65">
                  <c:v>0.76926709999999998</c:v>
                </c:pt>
                <c:pt idx="66">
                  <c:v>0.98867640000000012</c:v>
                </c:pt>
                <c:pt idx="67">
                  <c:v>1.0643306399999999</c:v>
                </c:pt>
                <c:pt idx="68">
                  <c:v>0.96599229999999991</c:v>
                </c:pt>
                <c:pt idx="69">
                  <c:v>0.98109885999999991</c:v>
                </c:pt>
                <c:pt idx="70">
                  <c:v>1.1626690000000002</c:v>
                </c:pt>
                <c:pt idx="71">
                  <c:v>1.2156390400000001</c:v>
                </c:pt>
                <c:pt idx="72">
                  <c:v>1.2080858000000001</c:v>
                </c:pt>
                <c:pt idx="73">
                  <c:v>1.0038072600000001</c:v>
                </c:pt>
                <c:pt idx="74">
                  <c:v>0.68605950000000004</c:v>
                </c:pt>
                <c:pt idx="75">
                  <c:v>0.7768446</c:v>
                </c:pt>
                <c:pt idx="76">
                  <c:v>0.96599229999999991</c:v>
                </c:pt>
                <c:pt idx="77">
                  <c:v>0.86762965000000003</c:v>
                </c:pt>
                <c:pt idx="78">
                  <c:v>0.86005209999999999</c:v>
                </c:pt>
                <c:pt idx="79">
                  <c:v>0.92815300000000001</c:v>
                </c:pt>
                <c:pt idx="80">
                  <c:v>0.61040536000000001</c:v>
                </c:pt>
                <c:pt idx="81">
                  <c:v>0.38341842999999998</c:v>
                </c:pt>
                <c:pt idx="82">
                  <c:v>0.35315678000000006</c:v>
                </c:pt>
                <c:pt idx="83">
                  <c:v>0.45907266000000002</c:v>
                </c:pt>
                <c:pt idx="84">
                  <c:v>0.56501277000000005</c:v>
                </c:pt>
                <c:pt idx="85">
                  <c:v>0.53475110000000003</c:v>
                </c:pt>
                <c:pt idx="86">
                  <c:v>0.69363705999999992</c:v>
                </c:pt>
                <c:pt idx="87">
                  <c:v>0.94328389999999995</c:v>
                </c:pt>
                <c:pt idx="88">
                  <c:v>1.0567773</c:v>
                </c:pt>
                <c:pt idx="89">
                  <c:v>1.0265156600000001</c:v>
                </c:pt>
                <c:pt idx="90">
                  <c:v>1.0643306399999999</c:v>
                </c:pt>
                <c:pt idx="91">
                  <c:v>1.0340689000000001</c:v>
                </c:pt>
                <c:pt idx="92">
                  <c:v>1.0491998</c:v>
                </c:pt>
                <c:pt idx="93">
                  <c:v>1.2686091999999998</c:v>
                </c:pt>
                <c:pt idx="94">
                  <c:v>1.3291325000000001</c:v>
                </c:pt>
                <c:pt idx="95">
                  <c:v>1.4350240999999999</c:v>
                </c:pt>
                <c:pt idx="96">
                  <c:v>1.1475624</c:v>
                </c:pt>
                <c:pt idx="97">
                  <c:v>0.82223710000000005</c:v>
                </c:pt>
                <c:pt idx="98">
                  <c:v>0.82223710000000005</c:v>
                </c:pt>
                <c:pt idx="99">
                  <c:v>1.0794615000000001</c:v>
                </c:pt>
                <c:pt idx="100">
                  <c:v>1.3972092</c:v>
                </c:pt>
                <c:pt idx="101">
                  <c:v>1.6014876999999998</c:v>
                </c:pt>
                <c:pt idx="102">
                  <c:v>1.6846952000000002</c:v>
                </c:pt>
                <c:pt idx="103">
                  <c:v>1.805742</c:v>
                </c:pt>
                <c:pt idx="104">
                  <c:v>1.9192111000000001</c:v>
                </c:pt>
                <c:pt idx="105">
                  <c:v>2.0478353999999999</c:v>
                </c:pt>
                <c:pt idx="106">
                  <c:v>2.1386447999999998</c:v>
                </c:pt>
                <c:pt idx="107">
                  <c:v>2.2370072999999997</c:v>
                </c:pt>
                <c:pt idx="108">
                  <c:v>2.2067456000000001</c:v>
                </c:pt>
                <c:pt idx="109">
                  <c:v>2.1840373</c:v>
                </c:pt>
                <c:pt idx="110">
                  <c:v>2.2975308000000001</c:v>
                </c:pt>
                <c:pt idx="111">
                  <c:v>2.3883158</c:v>
                </c:pt>
                <c:pt idx="112">
                  <c:v>2.3656072999999997</c:v>
                </c:pt>
                <c:pt idx="113">
                  <c:v>2.4261308000000001</c:v>
                </c:pt>
                <c:pt idx="114">
                  <c:v>2.4109997999999999</c:v>
                </c:pt>
                <c:pt idx="115">
                  <c:v>2.3731606999999997</c:v>
                </c:pt>
                <c:pt idx="116">
                  <c:v>2.1386447999999998</c:v>
                </c:pt>
                <c:pt idx="117">
                  <c:v>1.7527961999999999</c:v>
                </c:pt>
                <c:pt idx="118">
                  <c:v>1.4652858999999998</c:v>
                </c:pt>
                <c:pt idx="119">
                  <c:v>1.0491998</c:v>
                </c:pt>
                <c:pt idx="120">
                  <c:v>0.99625394000000012</c:v>
                </c:pt>
                <c:pt idx="121">
                  <c:v>1.2156390400000001</c:v>
                </c:pt>
                <c:pt idx="122">
                  <c:v>1.4426017</c:v>
                </c:pt>
                <c:pt idx="123">
                  <c:v>1.6241718999999999</c:v>
                </c:pt>
                <c:pt idx="124">
                  <c:v>1.5333867000000001</c:v>
                </c:pt>
                <c:pt idx="125">
                  <c:v>1.3593942000000001</c:v>
                </c:pt>
                <c:pt idx="126">
                  <c:v>1.1853774000000001</c:v>
                </c:pt>
                <c:pt idx="127">
                  <c:v>1.3745008000000001</c:v>
                </c:pt>
                <c:pt idx="128">
                  <c:v>1.7830577000000001</c:v>
                </c:pt>
                <c:pt idx="129">
                  <c:v>2.1689064999999998</c:v>
                </c:pt>
                <c:pt idx="130">
                  <c:v>2.433684</c:v>
                </c:pt>
                <c:pt idx="131">
                  <c:v>2.6001469999999998</c:v>
                </c:pt>
                <c:pt idx="132">
                  <c:v>2.5547308000000002</c:v>
                </c:pt>
                <c:pt idx="133">
                  <c:v>2.1991679999999998</c:v>
                </c:pt>
                <c:pt idx="134">
                  <c:v>1.7225344</c:v>
                </c:pt>
                <c:pt idx="135">
                  <c:v>1.5182559000000002</c:v>
                </c:pt>
                <c:pt idx="136">
                  <c:v>1.5636483999999999</c:v>
                </c:pt>
                <c:pt idx="137">
                  <c:v>1.6846952000000002</c:v>
                </c:pt>
                <c:pt idx="138">
                  <c:v>1.8889494</c:v>
                </c:pt>
                <c:pt idx="139">
                  <c:v>1.8133195</c:v>
                </c:pt>
                <c:pt idx="140">
                  <c:v>1.6620109999999999</c:v>
                </c:pt>
                <c:pt idx="141">
                  <c:v>1.2761624</c:v>
                </c:pt>
                <c:pt idx="142">
                  <c:v>0.97354549999999995</c:v>
                </c:pt>
                <c:pt idx="143">
                  <c:v>0.52717358000000003</c:v>
                </c:pt>
                <c:pt idx="144">
                  <c:v>0.51962025000000001</c:v>
                </c:pt>
                <c:pt idx="145">
                  <c:v>0.45907266000000002</c:v>
                </c:pt>
                <c:pt idx="146">
                  <c:v>5.8117420000000003E-2</c:v>
                </c:pt>
                <c:pt idx="147">
                  <c:v>-0.13103023</c:v>
                </c:pt>
                <c:pt idx="148">
                  <c:v>-0.25965450000000001</c:v>
                </c:pt>
                <c:pt idx="149">
                  <c:v>-0.56982465000000004</c:v>
                </c:pt>
                <c:pt idx="150">
                  <c:v>-0.61521715999999993</c:v>
                </c:pt>
                <c:pt idx="151">
                  <c:v>-0.17642275999999998</c:v>
                </c:pt>
                <c:pt idx="152">
                  <c:v>0.33047260000000001</c:v>
                </c:pt>
                <c:pt idx="153">
                  <c:v>0.70119039999999999</c:v>
                </c:pt>
                <c:pt idx="154">
                  <c:v>1.2534540999999999</c:v>
                </c:pt>
                <c:pt idx="155">
                  <c:v>1.4123399999999999</c:v>
                </c:pt>
                <c:pt idx="156">
                  <c:v>1.0643306399999999</c:v>
                </c:pt>
                <c:pt idx="157">
                  <c:v>1.1475624</c:v>
                </c:pt>
                <c:pt idx="158">
                  <c:v>1.4728633999999998</c:v>
                </c:pt>
                <c:pt idx="159">
                  <c:v>1.9494729</c:v>
                </c:pt>
                <c:pt idx="160">
                  <c:v>2.1764839999999999</c:v>
                </c:pt>
                <c:pt idx="161">
                  <c:v>2.214299</c:v>
                </c:pt>
                <c:pt idx="162">
                  <c:v>2.4488391000000003</c:v>
                </c:pt>
                <c:pt idx="163">
                  <c:v>2.7211940000000001</c:v>
                </c:pt>
                <c:pt idx="164">
                  <c:v>2.796824</c:v>
                </c:pt>
                <c:pt idx="165">
                  <c:v>2.577439</c:v>
                </c:pt>
                <c:pt idx="166">
                  <c:v>2.6379624000000002</c:v>
                </c:pt>
                <c:pt idx="167">
                  <c:v>2.5093623999999997</c:v>
                </c:pt>
                <c:pt idx="168">
                  <c:v>2.6304090000000002</c:v>
                </c:pt>
                <c:pt idx="169">
                  <c:v>2.7665623999999998</c:v>
                </c:pt>
                <c:pt idx="170">
                  <c:v>2.9254483999999996</c:v>
                </c:pt>
                <c:pt idx="171">
                  <c:v>3.0691790000000001</c:v>
                </c:pt>
                <c:pt idx="172">
                  <c:v>3.0389175000000002</c:v>
                </c:pt>
                <c:pt idx="173">
                  <c:v>2.8270856000000002</c:v>
                </c:pt>
                <c:pt idx="174">
                  <c:v>2.4791007999999999</c:v>
                </c:pt>
                <c:pt idx="175">
                  <c:v>2.002443</c:v>
                </c:pt>
                <c:pt idx="176">
                  <c:v>1.7603494</c:v>
                </c:pt>
                <c:pt idx="177">
                  <c:v>2.0251513000000001</c:v>
                </c:pt>
                <c:pt idx="178">
                  <c:v>2.6455155000000001</c:v>
                </c:pt>
                <c:pt idx="179">
                  <c:v>3.3188499999999999</c:v>
                </c:pt>
                <c:pt idx="180">
                  <c:v>3.8484540000000003</c:v>
                </c:pt>
                <c:pt idx="181">
                  <c:v>4.0905475999999998</c:v>
                </c:pt>
                <c:pt idx="182">
                  <c:v>4.0375775000000003</c:v>
                </c:pt>
                <c:pt idx="183">
                  <c:v>4.0905475999999998</c:v>
                </c:pt>
                <c:pt idx="184">
                  <c:v>4.4082951999999995</c:v>
                </c:pt>
                <c:pt idx="185">
                  <c:v>3.9922089999999999</c:v>
                </c:pt>
                <c:pt idx="186">
                  <c:v>3.8030615000000001</c:v>
                </c:pt>
                <c:pt idx="187">
                  <c:v>3.8938465999999998</c:v>
                </c:pt>
                <c:pt idx="188">
                  <c:v>4.1359399999999997</c:v>
                </c:pt>
                <c:pt idx="189">
                  <c:v>4.3704559999999999</c:v>
                </c:pt>
                <c:pt idx="190">
                  <c:v>4.4839491999999996</c:v>
                </c:pt>
                <c:pt idx="191">
                  <c:v>4.4536877000000006</c:v>
                </c:pt>
                <c:pt idx="192">
                  <c:v>4.3553492</c:v>
                </c:pt>
                <c:pt idx="193">
                  <c:v>4.3250877000000001</c:v>
                </c:pt>
                <c:pt idx="194">
                  <c:v>4.4234260000000001</c:v>
                </c:pt>
                <c:pt idx="195">
                  <c:v>4.5217641999999998</c:v>
                </c:pt>
                <c:pt idx="196">
                  <c:v>4.5066576999999999</c:v>
                </c:pt>
                <c:pt idx="197">
                  <c:v>4.3326409999999997</c:v>
                </c:pt>
                <c:pt idx="198">
                  <c:v>3.9392389999999997</c:v>
                </c:pt>
                <c:pt idx="199">
                  <c:v>3.8030615000000001</c:v>
                </c:pt>
                <c:pt idx="200">
                  <c:v>4.0829941999999999</c:v>
                </c:pt>
                <c:pt idx="201">
                  <c:v>4.1586240000000005</c:v>
                </c:pt>
                <c:pt idx="202">
                  <c:v>4.3856109999999999</c:v>
                </c:pt>
                <c:pt idx="203">
                  <c:v>4.249409</c:v>
                </c:pt>
                <c:pt idx="204">
                  <c:v>4.7260426999999998</c:v>
                </c:pt>
                <c:pt idx="205">
                  <c:v>4.5822877000000002</c:v>
                </c:pt>
                <c:pt idx="206">
                  <c:v>4.4234260000000001</c:v>
                </c:pt>
                <c:pt idx="207">
                  <c:v>4.4385566999999995</c:v>
                </c:pt>
                <c:pt idx="208">
                  <c:v>4.4158726999999995</c:v>
                </c:pt>
                <c:pt idx="209">
                  <c:v>4.1813326000000002</c:v>
                </c:pt>
                <c:pt idx="210">
                  <c:v>4.3553492</c:v>
                </c:pt>
                <c:pt idx="211">
                  <c:v>4.1586240000000005</c:v>
                </c:pt>
                <c:pt idx="212">
                  <c:v>3.8938465999999998</c:v>
                </c:pt>
                <c:pt idx="213">
                  <c:v>3.7803772000000002</c:v>
                </c:pt>
                <c:pt idx="214">
                  <c:v>3.8409007000000002</c:v>
                </c:pt>
                <c:pt idx="215">
                  <c:v>3.9619472999999998</c:v>
                </c:pt>
                <c:pt idx="216">
                  <c:v>4.0300240000000001</c:v>
                </c:pt>
                <c:pt idx="217">
                  <c:v>3.8938465999999998</c:v>
                </c:pt>
                <c:pt idx="218">
                  <c:v>3.7349606</c:v>
                </c:pt>
                <c:pt idx="219">
                  <c:v>3.5382595999999999</c:v>
                </c:pt>
                <c:pt idx="220">
                  <c:v>3.1448575999999999</c:v>
                </c:pt>
                <c:pt idx="221">
                  <c:v>2.5244689999999999</c:v>
                </c:pt>
                <c:pt idx="222">
                  <c:v>2.2823757000000002</c:v>
                </c:pt>
                <c:pt idx="223">
                  <c:v>2.4715232999999999</c:v>
                </c:pt>
                <c:pt idx="224">
                  <c:v>2.5017850000000004</c:v>
                </c:pt>
                <c:pt idx="225">
                  <c:v>2.6152540000000002</c:v>
                </c:pt>
                <c:pt idx="226">
                  <c:v>2.8497940000000002</c:v>
                </c:pt>
                <c:pt idx="227">
                  <c:v>3.0540726</c:v>
                </c:pt>
                <c:pt idx="228">
                  <c:v>3.1978035</c:v>
                </c:pt>
                <c:pt idx="229">
                  <c:v>3.3112725999999997</c:v>
                </c:pt>
                <c:pt idx="230">
                  <c:v>3.3491120000000003</c:v>
                </c:pt>
                <c:pt idx="231">
                  <c:v>4.0829941999999999</c:v>
                </c:pt>
                <c:pt idx="232">
                  <c:v>4.8924821999999999</c:v>
                </c:pt>
                <c:pt idx="233">
                  <c:v>2.8725025</c:v>
                </c:pt>
                <c:pt idx="234">
                  <c:v>2.1386447999999998</c:v>
                </c:pt>
                <c:pt idx="235">
                  <c:v>3.3642425999999999</c:v>
                </c:pt>
                <c:pt idx="236">
                  <c:v>4.0678389999999993</c:v>
                </c:pt>
                <c:pt idx="237">
                  <c:v>4.0375775000000003</c:v>
                </c:pt>
                <c:pt idx="238">
                  <c:v>3.833323</c:v>
                </c:pt>
                <c:pt idx="239">
                  <c:v>3.5685210000000001</c:v>
                </c:pt>
                <c:pt idx="240">
                  <c:v>3.5609435999999999</c:v>
                </c:pt>
                <c:pt idx="241">
                  <c:v>3.5912055000000001</c:v>
                </c:pt>
                <c:pt idx="242">
                  <c:v>3.6063359999999998</c:v>
                </c:pt>
                <c:pt idx="243">
                  <c:v>3.6517285999999998</c:v>
                </c:pt>
                <c:pt idx="244">
                  <c:v>3.6668836999999996</c:v>
                </c:pt>
                <c:pt idx="245">
                  <c:v>3.6668836999999996</c:v>
                </c:pt>
                <c:pt idx="246">
                  <c:v>3.6365979999999998</c:v>
                </c:pt>
                <c:pt idx="247">
                  <c:v>3.583628</c:v>
                </c:pt>
                <c:pt idx="248">
                  <c:v>3.4323195000000002</c:v>
                </c:pt>
                <c:pt idx="249">
                  <c:v>3.2507493999999997</c:v>
                </c:pt>
                <c:pt idx="250">
                  <c:v>3.1751192000000001</c:v>
                </c:pt>
                <c:pt idx="251">
                  <c:v>3.0011025</c:v>
                </c:pt>
                <c:pt idx="252">
                  <c:v>2.9178710000000003</c:v>
                </c:pt>
                <c:pt idx="253">
                  <c:v>3.061626</c:v>
                </c:pt>
                <c:pt idx="254">
                  <c:v>3.0691790000000001</c:v>
                </c:pt>
                <c:pt idx="255">
                  <c:v>3.1826726000000001</c:v>
                </c:pt>
                <c:pt idx="256">
                  <c:v>2.8270856000000002</c:v>
                </c:pt>
                <c:pt idx="257">
                  <c:v>2.6455155000000001</c:v>
                </c:pt>
                <c:pt idx="258">
                  <c:v>2.6606706000000004</c:v>
                </c:pt>
                <c:pt idx="259">
                  <c:v>2.6757774000000003</c:v>
                </c:pt>
                <c:pt idx="260">
                  <c:v>2.9783939999999998</c:v>
                </c:pt>
                <c:pt idx="261">
                  <c:v>3.1221490000000003</c:v>
                </c:pt>
                <c:pt idx="262">
                  <c:v>3.1978035</c:v>
                </c:pt>
                <c:pt idx="263">
                  <c:v>3.5155510000000003</c:v>
                </c:pt>
                <c:pt idx="264">
                  <c:v>3.2885884999999999</c:v>
                </c:pt>
                <c:pt idx="265">
                  <c:v>2.8270856000000002</c:v>
                </c:pt>
                <c:pt idx="266">
                  <c:v>2.6228315000000002</c:v>
                </c:pt>
                <c:pt idx="267">
                  <c:v>3.228065</c:v>
                </c:pt>
                <c:pt idx="268">
                  <c:v>3.228065</c:v>
                </c:pt>
                <c:pt idx="269">
                  <c:v>3.2659044999999995</c:v>
                </c:pt>
                <c:pt idx="270">
                  <c:v>3.2659044999999995</c:v>
                </c:pt>
                <c:pt idx="271">
                  <c:v>2.9783939999999998</c:v>
                </c:pt>
                <c:pt idx="272">
                  <c:v>3.1070185000000001</c:v>
                </c:pt>
                <c:pt idx="273">
                  <c:v>3.3264275999999997</c:v>
                </c:pt>
                <c:pt idx="274">
                  <c:v>3.2507493999999997</c:v>
                </c:pt>
                <c:pt idx="275">
                  <c:v>3.190226</c:v>
                </c:pt>
                <c:pt idx="276">
                  <c:v>3.1145960000000001</c:v>
                </c:pt>
                <c:pt idx="277">
                  <c:v>3.0313639999999999</c:v>
                </c:pt>
                <c:pt idx="278">
                  <c:v>3.0843340000000001</c:v>
                </c:pt>
                <c:pt idx="279">
                  <c:v>3.1751192000000001</c:v>
                </c:pt>
                <c:pt idx="280">
                  <c:v>3.159964</c:v>
                </c:pt>
                <c:pt idx="281">
                  <c:v>3.061626</c:v>
                </c:pt>
                <c:pt idx="282">
                  <c:v>3.0691790000000001</c:v>
                </c:pt>
                <c:pt idx="283">
                  <c:v>3.0994410000000001</c:v>
                </c:pt>
                <c:pt idx="284">
                  <c:v>3.159964</c:v>
                </c:pt>
                <c:pt idx="285">
                  <c:v>3.1145960000000001</c:v>
                </c:pt>
                <c:pt idx="286">
                  <c:v>3.0464950000000002</c:v>
                </c:pt>
                <c:pt idx="287">
                  <c:v>3.0918875000000003</c:v>
                </c:pt>
                <c:pt idx="288">
                  <c:v>2.9330260000000004</c:v>
                </c:pt>
                <c:pt idx="289">
                  <c:v>2.743878</c:v>
                </c:pt>
                <c:pt idx="290">
                  <c:v>2.6984856000000002</c:v>
                </c:pt>
                <c:pt idx="291">
                  <c:v>2.796824</c:v>
                </c:pt>
                <c:pt idx="292">
                  <c:v>2.9330260000000004</c:v>
                </c:pt>
                <c:pt idx="293">
                  <c:v>3.061626</c:v>
                </c:pt>
                <c:pt idx="294">
                  <c:v>3.0011025</c:v>
                </c:pt>
                <c:pt idx="295">
                  <c:v>2.8800555999999999</c:v>
                </c:pt>
                <c:pt idx="296">
                  <c:v>2.5698858000000002</c:v>
                </c:pt>
                <c:pt idx="297">
                  <c:v>1.7754802000000001</c:v>
                </c:pt>
                <c:pt idx="298">
                  <c:v>1.5560708999999999</c:v>
                </c:pt>
                <c:pt idx="299">
                  <c:v>2.4412616000000003</c:v>
                </c:pt>
                <c:pt idx="300">
                  <c:v>2.7892706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40-4AF3-ADAC-06FF80A1613D}"/>
            </c:ext>
          </c:extLst>
        </c:ser>
        <c:ser>
          <c:idx val="1"/>
          <c:order val="1"/>
          <c:tx>
            <c:strRef>
              <c:f>'1 Phase Pre-Treatment (2N)'!$E$1</c:f>
              <c:strCache>
                <c:ptCount val="1"/>
                <c:pt idx="0">
                  <c:v>Peak Min Chart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'1 Phase Pre-Treatment (2N)'!$C$2:$C$302</c:f>
              <c:numCache>
                <c:formatCode>h:mm:ss;@</c:formatCode>
                <c:ptCount val="301"/>
                <c:pt idx="0">
                  <c:v>5.5555555555555556E-4</c:v>
                </c:pt>
                <c:pt idx="1">
                  <c:v>5.6712962962962967E-4</c:v>
                </c:pt>
                <c:pt idx="2">
                  <c:v>5.7870370370370378E-4</c:v>
                </c:pt>
                <c:pt idx="3">
                  <c:v>5.9027777777777778E-4</c:v>
                </c:pt>
                <c:pt idx="4">
                  <c:v>6.018518518518519E-4</c:v>
                </c:pt>
                <c:pt idx="5">
                  <c:v>6.134259259259259E-4</c:v>
                </c:pt>
                <c:pt idx="6">
                  <c:v>6.2500000000000001E-4</c:v>
                </c:pt>
                <c:pt idx="7">
                  <c:v>6.3657407407407402E-4</c:v>
                </c:pt>
                <c:pt idx="8">
                  <c:v>6.4814814814814813E-4</c:v>
                </c:pt>
                <c:pt idx="9">
                  <c:v>6.5972222222222224E-4</c:v>
                </c:pt>
                <c:pt idx="10">
                  <c:v>6.7129629629629635E-4</c:v>
                </c:pt>
                <c:pt idx="11">
                  <c:v>6.8287037037037036E-4</c:v>
                </c:pt>
                <c:pt idx="12">
                  <c:v>6.9444444444444447E-4</c:v>
                </c:pt>
                <c:pt idx="13">
                  <c:v>7.0601851851851847E-4</c:v>
                </c:pt>
                <c:pt idx="14">
                  <c:v>7.175925925925927E-4</c:v>
                </c:pt>
                <c:pt idx="15">
                  <c:v>7.291666666666667E-4</c:v>
                </c:pt>
                <c:pt idx="16">
                  <c:v>7.407407407407407E-4</c:v>
                </c:pt>
                <c:pt idx="17">
                  <c:v>7.5231481481481482E-4</c:v>
                </c:pt>
                <c:pt idx="18">
                  <c:v>7.6388888888888893E-4</c:v>
                </c:pt>
                <c:pt idx="19">
                  <c:v>7.7546296296296293E-4</c:v>
                </c:pt>
                <c:pt idx="20">
                  <c:v>7.8703703703703705E-4</c:v>
                </c:pt>
                <c:pt idx="21">
                  <c:v>7.9861111111111105E-4</c:v>
                </c:pt>
                <c:pt idx="22">
                  <c:v>8.1018518518518527E-4</c:v>
                </c:pt>
                <c:pt idx="23">
                  <c:v>8.2175925925925927E-4</c:v>
                </c:pt>
                <c:pt idx="24">
                  <c:v>8.3333333333333328E-4</c:v>
                </c:pt>
                <c:pt idx="25">
                  <c:v>8.4490740740740728E-4</c:v>
                </c:pt>
                <c:pt idx="26">
                  <c:v>8.564814814814815E-4</c:v>
                </c:pt>
                <c:pt idx="27">
                  <c:v>8.6805555555555551E-4</c:v>
                </c:pt>
                <c:pt idx="28">
                  <c:v>8.7962962962962962E-4</c:v>
                </c:pt>
                <c:pt idx="29">
                  <c:v>8.9120370370370373E-4</c:v>
                </c:pt>
                <c:pt idx="30">
                  <c:v>9.0277777777777784E-4</c:v>
                </c:pt>
                <c:pt idx="31">
                  <c:v>9.1435185185185185E-4</c:v>
                </c:pt>
                <c:pt idx="32">
                  <c:v>9.2592592592592585E-4</c:v>
                </c:pt>
                <c:pt idx="33">
                  <c:v>9.3750000000000007E-4</c:v>
                </c:pt>
                <c:pt idx="34">
                  <c:v>9.4907407407407408E-4</c:v>
                </c:pt>
                <c:pt idx="35">
                  <c:v>9.6064814814814808E-4</c:v>
                </c:pt>
                <c:pt idx="36">
                  <c:v>9.7222222222222219E-4</c:v>
                </c:pt>
                <c:pt idx="37">
                  <c:v>9.8379629629629642E-4</c:v>
                </c:pt>
                <c:pt idx="38">
                  <c:v>9.9537037037037042E-4</c:v>
                </c:pt>
                <c:pt idx="39">
                  <c:v>1.0069444444444444E-3</c:v>
                </c:pt>
                <c:pt idx="40">
                  <c:v>1.0185185185185184E-3</c:v>
                </c:pt>
                <c:pt idx="41">
                  <c:v>1.0300925925925926E-3</c:v>
                </c:pt>
                <c:pt idx="42">
                  <c:v>1.0416666666666667E-3</c:v>
                </c:pt>
                <c:pt idx="43">
                  <c:v>1.0532407407407407E-3</c:v>
                </c:pt>
                <c:pt idx="44">
                  <c:v>1.0648148148148149E-3</c:v>
                </c:pt>
                <c:pt idx="45">
                  <c:v>1.0763888888888889E-3</c:v>
                </c:pt>
                <c:pt idx="46">
                  <c:v>1.0879629629629629E-3</c:v>
                </c:pt>
                <c:pt idx="47">
                  <c:v>1.0995370370370369E-3</c:v>
                </c:pt>
                <c:pt idx="48">
                  <c:v>1.1111111111111111E-3</c:v>
                </c:pt>
                <c:pt idx="49">
                  <c:v>1.1226851851851851E-3</c:v>
                </c:pt>
                <c:pt idx="50">
                  <c:v>1.1342592592592593E-3</c:v>
                </c:pt>
                <c:pt idx="51">
                  <c:v>1.1458333333333333E-3</c:v>
                </c:pt>
                <c:pt idx="52">
                  <c:v>1.1574074074074076E-3</c:v>
                </c:pt>
                <c:pt idx="53">
                  <c:v>1.1689814814814816E-3</c:v>
                </c:pt>
                <c:pt idx="54">
                  <c:v>1.1805555555555556E-3</c:v>
                </c:pt>
                <c:pt idx="55">
                  <c:v>1.1921296296296296E-3</c:v>
                </c:pt>
                <c:pt idx="56">
                  <c:v>1.2037037037037038E-3</c:v>
                </c:pt>
                <c:pt idx="57">
                  <c:v>1.2152777777777778E-3</c:v>
                </c:pt>
                <c:pt idx="58">
                  <c:v>1.2268518518518518E-3</c:v>
                </c:pt>
                <c:pt idx="59">
                  <c:v>1.238425925925926E-3</c:v>
                </c:pt>
                <c:pt idx="60">
                  <c:v>1.25E-3</c:v>
                </c:pt>
                <c:pt idx="61">
                  <c:v>1.261574074074074E-3</c:v>
                </c:pt>
                <c:pt idx="62">
                  <c:v>1.273148148148148E-3</c:v>
                </c:pt>
                <c:pt idx="63">
                  <c:v>1.2847222222222223E-3</c:v>
                </c:pt>
                <c:pt idx="64">
                  <c:v>1.2962962962962963E-3</c:v>
                </c:pt>
                <c:pt idx="65">
                  <c:v>1.3078703703703703E-3</c:v>
                </c:pt>
                <c:pt idx="66">
                  <c:v>1.3194444444444445E-3</c:v>
                </c:pt>
                <c:pt idx="67">
                  <c:v>1.3310185185185185E-3</c:v>
                </c:pt>
                <c:pt idx="68">
                  <c:v>1.3425925925925927E-3</c:v>
                </c:pt>
                <c:pt idx="69">
                  <c:v>1.3541666666666667E-3</c:v>
                </c:pt>
                <c:pt idx="70">
                  <c:v>1.3657407407407407E-3</c:v>
                </c:pt>
                <c:pt idx="71">
                  <c:v>1.3773148148148149E-3</c:v>
                </c:pt>
                <c:pt idx="72">
                  <c:v>1.3888888888888889E-3</c:v>
                </c:pt>
                <c:pt idx="73">
                  <c:v>1.4004629629629629E-3</c:v>
                </c:pt>
                <c:pt idx="74">
                  <c:v>1.4120370370370369E-3</c:v>
                </c:pt>
                <c:pt idx="75">
                  <c:v>1.423611111111111E-3</c:v>
                </c:pt>
                <c:pt idx="76">
                  <c:v>1.4351851851851854E-3</c:v>
                </c:pt>
                <c:pt idx="77">
                  <c:v>1.4467592592592594E-3</c:v>
                </c:pt>
                <c:pt idx="78">
                  <c:v>1.4583333333333334E-3</c:v>
                </c:pt>
                <c:pt idx="79">
                  <c:v>1.4699074074074074E-3</c:v>
                </c:pt>
                <c:pt idx="80">
                  <c:v>1.4814814814814814E-3</c:v>
                </c:pt>
                <c:pt idx="81">
                  <c:v>1.4930555555555554E-3</c:v>
                </c:pt>
                <c:pt idx="82">
                  <c:v>1.5046296296296296E-3</c:v>
                </c:pt>
                <c:pt idx="83">
                  <c:v>1.5162037037037036E-3</c:v>
                </c:pt>
                <c:pt idx="84">
                  <c:v>1.5277777777777779E-3</c:v>
                </c:pt>
                <c:pt idx="85">
                  <c:v>1.5393518518518519E-3</c:v>
                </c:pt>
                <c:pt idx="86">
                  <c:v>1.5509259259259259E-3</c:v>
                </c:pt>
                <c:pt idx="87">
                  <c:v>1.5625000000000001E-3</c:v>
                </c:pt>
                <c:pt idx="88">
                  <c:v>1.5740740740740741E-3</c:v>
                </c:pt>
                <c:pt idx="89">
                  <c:v>1.5856481481481481E-3</c:v>
                </c:pt>
                <c:pt idx="90">
                  <c:v>1.5972222222222221E-3</c:v>
                </c:pt>
                <c:pt idx="91">
                  <c:v>1.6087962962962965E-3</c:v>
                </c:pt>
                <c:pt idx="92">
                  <c:v>1.6203703703703705E-3</c:v>
                </c:pt>
                <c:pt idx="93">
                  <c:v>1.6319444444444445E-3</c:v>
                </c:pt>
                <c:pt idx="94">
                  <c:v>1.6435185185185185E-3</c:v>
                </c:pt>
                <c:pt idx="95">
                  <c:v>1.6550925925925926E-3</c:v>
                </c:pt>
                <c:pt idx="96">
                  <c:v>1.6666666666666666E-3</c:v>
                </c:pt>
                <c:pt idx="97">
                  <c:v>1.6782407407407406E-3</c:v>
                </c:pt>
                <c:pt idx="98">
                  <c:v>1.6898148148148146E-3</c:v>
                </c:pt>
                <c:pt idx="99">
                  <c:v>1.701388888888889E-3</c:v>
                </c:pt>
                <c:pt idx="100">
                  <c:v>1.712962962962963E-3</c:v>
                </c:pt>
                <c:pt idx="101">
                  <c:v>1.724537037037037E-3</c:v>
                </c:pt>
                <c:pt idx="102">
                  <c:v>1.736111111111111E-3</c:v>
                </c:pt>
                <c:pt idx="103">
                  <c:v>1.7476851851851852E-3</c:v>
                </c:pt>
                <c:pt idx="104">
                  <c:v>1.7592592592592592E-3</c:v>
                </c:pt>
                <c:pt idx="105">
                  <c:v>1.7708333333333332E-3</c:v>
                </c:pt>
                <c:pt idx="106">
                  <c:v>1.7824074074074075E-3</c:v>
                </c:pt>
                <c:pt idx="107">
                  <c:v>1.7939814814814817E-3</c:v>
                </c:pt>
                <c:pt idx="108">
                  <c:v>1.8055555555555557E-3</c:v>
                </c:pt>
                <c:pt idx="109">
                  <c:v>1.8171296296296297E-3</c:v>
                </c:pt>
                <c:pt idx="110">
                  <c:v>1.8287037037037037E-3</c:v>
                </c:pt>
                <c:pt idx="111">
                  <c:v>1.8402777777777777E-3</c:v>
                </c:pt>
                <c:pt idx="112">
                  <c:v>1.8518518518518517E-3</c:v>
                </c:pt>
                <c:pt idx="113">
                  <c:v>1.8634259259259257E-3</c:v>
                </c:pt>
                <c:pt idx="114">
                  <c:v>1.8750000000000001E-3</c:v>
                </c:pt>
                <c:pt idx="115">
                  <c:v>1.8865740740740742E-3</c:v>
                </c:pt>
                <c:pt idx="116">
                  <c:v>1.8981481481481482E-3</c:v>
                </c:pt>
                <c:pt idx="117">
                  <c:v>1.9097222222222222E-3</c:v>
                </c:pt>
                <c:pt idx="118">
                  <c:v>1.9212962962962962E-3</c:v>
                </c:pt>
                <c:pt idx="119">
                  <c:v>1.9328703703703704E-3</c:v>
                </c:pt>
                <c:pt idx="120">
                  <c:v>1.9444444444444444E-3</c:v>
                </c:pt>
                <c:pt idx="121">
                  <c:v>1.9560185185185188E-3</c:v>
                </c:pt>
                <c:pt idx="122">
                  <c:v>1.9675925925925928E-3</c:v>
                </c:pt>
                <c:pt idx="123">
                  <c:v>1.9791666666666668E-3</c:v>
                </c:pt>
                <c:pt idx="124">
                  <c:v>1.9907407407407408E-3</c:v>
                </c:pt>
                <c:pt idx="125">
                  <c:v>2.0023148148148148E-3</c:v>
                </c:pt>
                <c:pt idx="126">
                  <c:v>2.0138888888888888E-3</c:v>
                </c:pt>
                <c:pt idx="127">
                  <c:v>2.0254629629629629E-3</c:v>
                </c:pt>
                <c:pt idx="128">
                  <c:v>2.0370370370370369E-3</c:v>
                </c:pt>
                <c:pt idx="129">
                  <c:v>2.0486111111111113E-3</c:v>
                </c:pt>
                <c:pt idx="130">
                  <c:v>2.0601851851851853E-3</c:v>
                </c:pt>
                <c:pt idx="131">
                  <c:v>2.0717592592592593E-3</c:v>
                </c:pt>
                <c:pt idx="132">
                  <c:v>2.0833333333333333E-3</c:v>
                </c:pt>
                <c:pt idx="133">
                  <c:v>2.0949074074074073E-3</c:v>
                </c:pt>
                <c:pt idx="134">
                  <c:v>2.1064814814814813E-3</c:v>
                </c:pt>
                <c:pt idx="135">
                  <c:v>2.1180555555555553E-3</c:v>
                </c:pt>
                <c:pt idx="136">
                  <c:v>2.1296296296296298E-3</c:v>
                </c:pt>
                <c:pt idx="137">
                  <c:v>2.1412037037037038E-3</c:v>
                </c:pt>
                <c:pt idx="138">
                  <c:v>2.1527777777777778E-3</c:v>
                </c:pt>
                <c:pt idx="139">
                  <c:v>2.1643518518518518E-3</c:v>
                </c:pt>
                <c:pt idx="140">
                  <c:v>2.1759259259259258E-3</c:v>
                </c:pt>
                <c:pt idx="141">
                  <c:v>2.1874999999999998E-3</c:v>
                </c:pt>
                <c:pt idx="142">
                  <c:v>2.1990740740740738E-3</c:v>
                </c:pt>
                <c:pt idx="143">
                  <c:v>2.2106481481481482E-3</c:v>
                </c:pt>
                <c:pt idx="144">
                  <c:v>2.2222222222222222E-3</c:v>
                </c:pt>
                <c:pt idx="145">
                  <c:v>2.2337962962962962E-3</c:v>
                </c:pt>
                <c:pt idx="146">
                  <c:v>2.2453703703703702E-3</c:v>
                </c:pt>
                <c:pt idx="147">
                  <c:v>2.2569444444444442E-3</c:v>
                </c:pt>
                <c:pt idx="148">
                  <c:v>2.2685185185185187E-3</c:v>
                </c:pt>
                <c:pt idx="149">
                  <c:v>2.2800925925925927E-3</c:v>
                </c:pt>
                <c:pt idx="150">
                  <c:v>2.2916666666666667E-3</c:v>
                </c:pt>
                <c:pt idx="151">
                  <c:v>2.3032407407407407E-3</c:v>
                </c:pt>
                <c:pt idx="152">
                  <c:v>2.3148148148148151E-3</c:v>
                </c:pt>
                <c:pt idx="153">
                  <c:v>2.3263888888888891E-3</c:v>
                </c:pt>
                <c:pt idx="154">
                  <c:v>2.3379629629629631E-3</c:v>
                </c:pt>
                <c:pt idx="155">
                  <c:v>2.3495370370370371E-3</c:v>
                </c:pt>
                <c:pt idx="156">
                  <c:v>2.3611111111111111E-3</c:v>
                </c:pt>
                <c:pt idx="157">
                  <c:v>2.3726851851851851E-3</c:v>
                </c:pt>
                <c:pt idx="158">
                  <c:v>2.3842592592592591E-3</c:v>
                </c:pt>
                <c:pt idx="159">
                  <c:v>2.3958333333333336E-3</c:v>
                </c:pt>
                <c:pt idx="160">
                  <c:v>2.4074074074074076E-3</c:v>
                </c:pt>
                <c:pt idx="161">
                  <c:v>2.4189814814814816E-3</c:v>
                </c:pt>
                <c:pt idx="162">
                  <c:v>2.4305555555555556E-3</c:v>
                </c:pt>
                <c:pt idx="163">
                  <c:v>2.4421296296296296E-3</c:v>
                </c:pt>
                <c:pt idx="164">
                  <c:v>2.4537037037037036E-3</c:v>
                </c:pt>
                <c:pt idx="165">
                  <c:v>2.4652777777777776E-3</c:v>
                </c:pt>
                <c:pt idx="166">
                  <c:v>2.476851851851852E-3</c:v>
                </c:pt>
                <c:pt idx="167">
                  <c:v>2.488425925925926E-3</c:v>
                </c:pt>
                <c:pt idx="168">
                  <c:v>2.5000000000000001E-3</c:v>
                </c:pt>
                <c:pt idx="169">
                  <c:v>2.5115740740740741E-3</c:v>
                </c:pt>
                <c:pt idx="170">
                  <c:v>2.5231481481481481E-3</c:v>
                </c:pt>
                <c:pt idx="171">
                  <c:v>2.5347222222222221E-3</c:v>
                </c:pt>
                <c:pt idx="172">
                  <c:v>2.5462962962962961E-3</c:v>
                </c:pt>
                <c:pt idx="173">
                  <c:v>2.5578703703703701E-3</c:v>
                </c:pt>
                <c:pt idx="174">
                  <c:v>2.5694444444444445E-3</c:v>
                </c:pt>
                <c:pt idx="175">
                  <c:v>2.5810185185185185E-3</c:v>
                </c:pt>
                <c:pt idx="176">
                  <c:v>2.5925925925925925E-3</c:v>
                </c:pt>
                <c:pt idx="177">
                  <c:v>2.6041666666666665E-3</c:v>
                </c:pt>
                <c:pt idx="178">
                  <c:v>2.6157407407407405E-3</c:v>
                </c:pt>
                <c:pt idx="179">
                  <c:v>2.6273148148148145E-3</c:v>
                </c:pt>
                <c:pt idx="180">
                  <c:v>2.638888888888889E-3</c:v>
                </c:pt>
                <c:pt idx="181">
                  <c:v>2.650462962962963E-3</c:v>
                </c:pt>
                <c:pt idx="182">
                  <c:v>2.662037037037037E-3</c:v>
                </c:pt>
                <c:pt idx="183">
                  <c:v>2.673611111111111E-3</c:v>
                </c:pt>
                <c:pt idx="184">
                  <c:v>2.6851851851851854E-3</c:v>
                </c:pt>
                <c:pt idx="185">
                  <c:v>2.6967592592592594E-3</c:v>
                </c:pt>
                <c:pt idx="186">
                  <c:v>2.7083333333333334E-3</c:v>
                </c:pt>
                <c:pt idx="187">
                  <c:v>2.7199074074074074E-3</c:v>
                </c:pt>
                <c:pt idx="188">
                  <c:v>2.7314814814814814E-3</c:v>
                </c:pt>
                <c:pt idx="189">
                  <c:v>2.7430555555555559E-3</c:v>
                </c:pt>
                <c:pt idx="190">
                  <c:v>2.7546296296296299E-3</c:v>
                </c:pt>
                <c:pt idx="191">
                  <c:v>2.7662037037037039E-3</c:v>
                </c:pt>
                <c:pt idx="192">
                  <c:v>2.7777777777777779E-3</c:v>
                </c:pt>
                <c:pt idx="193">
                  <c:v>2.7893518518518519E-3</c:v>
                </c:pt>
                <c:pt idx="194">
                  <c:v>2.8009259259259259E-3</c:v>
                </c:pt>
                <c:pt idx="195">
                  <c:v>2.8124999999999999E-3</c:v>
                </c:pt>
                <c:pt idx="196">
                  <c:v>2.8240740740740739E-3</c:v>
                </c:pt>
                <c:pt idx="197">
                  <c:v>2.8356481481481479E-3</c:v>
                </c:pt>
                <c:pt idx="198">
                  <c:v>2.8472222222222219E-3</c:v>
                </c:pt>
                <c:pt idx="199">
                  <c:v>2.8587962962962959E-3</c:v>
                </c:pt>
                <c:pt idx="200">
                  <c:v>2.8703703703703708E-3</c:v>
                </c:pt>
                <c:pt idx="201">
                  <c:v>2.8819444444444448E-3</c:v>
                </c:pt>
                <c:pt idx="202">
                  <c:v>2.8935185185185188E-3</c:v>
                </c:pt>
                <c:pt idx="203">
                  <c:v>2.9050925925925928E-3</c:v>
                </c:pt>
                <c:pt idx="204">
                  <c:v>2.9166666666666668E-3</c:v>
                </c:pt>
                <c:pt idx="205">
                  <c:v>2.9282407407407408E-3</c:v>
                </c:pt>
                <c:pt idx="206">
                  <c:v>2.9398148148148148E-3</c:v>
                </c:pt>
                <c:pt idx="207">
                  <c:v>2.9513888888888888E-3</c:v>
                </c:pt>
                <c:pt idx="208">
                  <c:v>2.9629629629629628E-3</c:v>
                </c:pt>
                <c:pt idx="209">
                  <c:v>2.9745370370370368E-3</c:v>
                </c:pt>
                <c:pt idx="210">
                  <c:v>2.9861111111111108E-3</c:v>
                </c:pt>
                <c:pt idx="211">
                  <c:v>2.9976851851851848E-3</c:v>
                </c:pt>
                <c:pt idx="212">
                  <c:v>3.0092592592592593E-3</c:v>
                </c:pt>
                <c:pt idx="213">
                  <c:v>3.0208333333333333E-3</c:v>
                </c:pt>
                <c:pt idx="214">
                  <c:v>3.0324074074074073E-3</c:v>
                </c:pt>
                <c:pt idx="215">
                  <c:v>3.0439814814814817E-3</c:v>
                </c:pt>
                <c:pt idx="216">
                  <c:v>3.0555555555555557E-3</c:v>
                </c:pt>
                <c:pt idx="217">
                  <c:v>3.0671296296296297E-3</c:v>
                </c:pt>
                <c:pt idx="218">
                  <c:v>3.0787037037037037E-3</c:v>
                </c:pt>
                <c:pt idx="219">
                  <c:v>3.0902777777777777E-3</c:v>
                </c:pt>
                <c:pt idx="220">
                  <c:v>3.1018518518518517E-3</c:v>
                </c:pt>
                <c:pt idx="221">
                  <c:v>3.1134259259259262E-3</c:v>
                </c:pt>
                <c:pt idx="222">
                  <c:v>3.1250000000000002E-3</c:v>
                </c:pt>
                <c:pt idx="223">
                  <c:v>3.1365740740740742E-3</c:v>
                </c:pt>
                <c:pt idx="224">
                  <c:v>3.1481481481481482E-3</c:v>
                </c:pt>
                <c:pt idx="225">
                  <c:v>3.1597222222222222E-3</c:v>
                </c:pt>
                <c:pt idx="226">
                  <c:v>3.1712962962962962E-3</c:v>
                </c:pt>
                <c:pt idx="227">
                  <c:v>3.1828703703703702E-3</c:v>
                </c:pt>
                <c:pt idx="228">
                  <c:v>3.1944444444444442E-3</c:v>
                </c:pt>
                <c:pt idx="229">
                  <c:v>3.2060185185185182E-3</c:v>
                </c:pt>
                <c:pt idx="230">
                  <c:v>3.2175925925925931E-3</c:v>
                </c:pt>
                <c:pt idx="231">
                  <c:v>3.2291666666666671E-3</c:v>
                </c:pt>
                <c:pt idx="232">
                  <c:v>3.2407407407407411E-3</c:v>
                </c:pt>
                <c:pt idx="233">
                  <c:v>3.2523148148148151E-3</c:v>
                </c:pt>
                <c:pt idx="234">
                  <c:v>3.2638888888888891E-3</c:v>
                </c:pt>
                <c:pt idx="235">
                  <c:v>3.2754629629629631E-3</c:v>
                </c:pt>
                <c:pt idx="236">
                  <c:v>3.2870370370370371E-3</c:v>
                </c:pt>
                <c:pt idx="237">
                  <c:v>3.2986111111111111E-3</c:v>
                </c:pt>
                <c:pt idx="238">
                  <c:v>3.3101851851851851E-3</c:v>
                </c:pt>
                <c:pt idx="239">
                  <c:v>3.3217592592592591E-3</c:v>
                </c:pt>
                <c:pt idx="240">
                  <c:v>3.3333333333333331E-3</c:v>
                </c:pt>
                <c:pt idx="241">
                  <c:v>3.3449074074074071E-3</c:v>
                </c:pt>
                <c:pt idx="242">
                  <c:v>3.3564814814814811E-3</c:v>
                </c:pt>
                <c:pt idx="243">
                  <c:v>3.3680555555555551E-3</c:v>
                </c:pt>
                <c:pt idx="244">
                  <c:v>3.3796296296296291E-3</c:v>
                </c:pt>
                <c:pt idx="245">
                  <c:v>3.391203703703704E-3</c:v>
                </c:pt>
                <c:pt idx="246">
                  <c:v>3.402777777777778E-3</c:v>
                </c:pt>
                <c:pt idx="247">
                  <c:v>3.414351851851852E-3</c:v>
                </c:pt>
                <c:pt idx="248">
                  <c:v>3.425925925925926E-3</c:v>
                </c:pt>
                <c:pt idx="249">
                  <c:v>3.4375E-3</c:v>
                </c:pt>
                <c:pt idx="250">
                  <c:v>3.449074074074074E-3</c:v>
                </c:pt>
                <c:pt idx="251">
                  <c:v>3.460648148148148E-3</c:v>
                </c:pt>
                <c:pt idx="252">
                  <c:v>3.472222222222222E-3</c:v>
                </c:pt>
                <c:pt idx="253">
                  <c:v>3.4837962962962965E-3</c:v>
                </c:pt>
                <c:pt idx="254">
                  <c:v>3.4953703703703705E-3</c:v>
                </c:pt>
                <c:pt idx="255">
                  <c:v>3.5069444444444445E-3</c:v>
                </c:pt>
                <c:pt idx="256">
                  <c:v>3.5185185185185185E-3</c:v>
                </c:pt>
                <c:pt idx="257">
                  <c:v>3.5300925925925925E-3</c:v>
                </c:pt>
                <c:pt idx="258">
                  <c:v>3.5416666666666665E-3</c:v>
                </c:pt>
                <c:pt idx="259">
                  <c:v>3.5532407407407405E-3</c:v>
                </c:pt>
                <c:pt idx="260">
                  <c:v>3.5648148148148149E-3</c:v>
                </c:pt>
                <c:pt idx="261">
                  <c:v>3.5763888888888889E-3</c:v>
                </c:pt>
                <c:pt idx="262">
                  <c:v>3.5879629629629634E-3</c:v>
                </c:pt>
                <c:pt idx="263">
                  <c:v>3.5995370370370374E-3</c:v>
                </c:pt>
                <c:pt idx="264">
                  <c:v>3.6111111111111114E-3</c:v>
                </c:pt>
                <c:pt idx="265">
                  <c:v>3.6226851851851854E-3</c:v>
                </c:pt>
                <c:pt idx="266">
                  <c:v>3.6342592592592594E-3</c:v>
                </c:pt>
                <c:pt idx="267">
                  <c:v>3.6458333333333334E-3</c:v>
                </c:pt>
                <c:pt idx="268">
                  <c:v>3.6574074074074074E-3</c:v>
                </c:pt>
                <c:pt idx="269">
                  <c:v>3.6689814814814814E-3</c:v>
                </c:pt>
                <c:pt idx="270">
                  <c:v>3.6805555555555554E-3</c:v>
                </c:pt>
                <c:pt idx="271">
                  <c:v>3.6921296296296294E-3</c:v>
                </c:pt>
                <c:pt idx="272">
                  <c:v>3.7037037037037034E-3</c:v>
                </c:pt>
                <c:pt idx="273">
                  <c:v>3.7152777777777774E-3</c:v>
                </c:pt>
                <c:pt idx="274">
                  <c:v>3.7268518518518514E-3</c:v>
                </c:pt>
                <c:pt idx="275">
                  <c:v>3.7384259259259263E-3</c:v>
                </c:pt>
                <c:pt idx="276">
                  <c:v>3.7500000000000003E-3</c:v>
                </c:pt>
                <c:pt idx="277">
                  <c:v>3.7615740740740743E-3</c:v>
                </c:pt>
                <c:pt idx="278">
                  <c:v>3.7731481481481483E-3</c:v>
                </c:pt>
                <c:pt idx="279">
                  <c:v>3.7847222222222223E-3</c:v>
                </c:pt>
                <c:pt idx="280">
                  <c:v>3.7962962962962963E-3</c:v>
                </c:pt>
                <c:pt idx="281">
                  <c:v>3.8078703703703703E-3</c:v>
                </c:pt>
                <c:pt idx="282">
                  <c:v>3.8194444444444443E-3</c:v>
                </c:pt>
                <c:pt idx="283">
                  <c:v>3.8310185185185183E-3</c:v>
                </c:pt>
                <c:pt idx="284">
                  <c:v>3.8425925925925923E-3</c:v>
                </c:pt>
                <c:pt idx="285">
                  <c:v>3.8541666666666663E-3</c:v>
                </c:pt>
                <c:pt idx="286">
                  <c:v>3.8657407407407408E-3</c:v>
                </c:pt>
                <c:pt idx="287">
                  <c:v>3.8773148148148148E-3</c:v>
                </c:pt>
                <c:pt idx="288">
                  <c:v>3.8888888888888888E-3</c:v>
                </c:pt>
                <c:pt idx="289">
                  <c:v>3.9004629629629628E-3</c:v>
                </c:pt>
                <c:pt idx="290">
                  <c:v>3.9120370370370377E-3</c:v>
                </c:pt>
                <c:pt idx="291">
                  <c:v>3.9236111111111112E-3</c:v>
                </c:pt>
                <c:pt idx="292">
                  <c:v>3.9351851851851857E-3</c:v>
                </c:pt>
                <c:pt idx="293">
                  <c:v>3.9467592592592592E-3</c:v>
                </c:pt>
                <c:pt idx="294">
                  <c:v>3.9583333333333337E-3</c:v>
                </c:pt>
                <c:pt idx="295">
                  <c:v>3.9699074074074072E-3</c:v>
                </c:pt>
                <c:pt idx="296">
                  <c:v>3.9814814814814817E-3</c:v>
                </c:pt>
                <c:pt idx="297">
                  <c:v>3.9930555555555552E-3</c:v>
                </c:pt>
                <c:pt idx="298">
                  <c:v>4.0046296296296297E-3</c:v>
                </c:pt>
                <c:pt idx="299">
                  <c:v>4.0162037037037033E-3</c:v>
                </c:pt>
                <c:pt idx="300">
                  <c:v>4.0277777777777777E-3</c:v>
                </c:pt>
              </c:numCache>
            </c:numRef>
          </c:cat>
          <c:val>
            <c:numRef>
              <c:f>'1 Phase Pre-Treatment (2N)'!$E$2:$E$302</c:f>
              <c:numCache>
                <c:formatCode>0.0000</c:formatCode>
                <c:ptCount val="3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-2.9151537999999997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40-4AF3-ADAC-06FF80A1613D}"/>
            </c:ext>
          </c:extLst>
        </c:ser>
        <c:ser>
          <c:idx val="2"/>
          <c:order val="2"/>
          <c:tx>
            <c:strRef>
              <c:f>'1 Phase Pre-Treatment (2N)'!$F$1</c:f>
              <c:strCache>
                <c:ptCount val="1"/>
                <c:pt idx="0">
                  <c:v>12 Back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'1 Phase Pre-Treatment (2N)'!$C$2:$C$302</c:f>
              <c:numCache>
                <c:formatCode>h:mm:ss;@</c:formatCode>
                <c:ptCount val="301"/>
                <c:pt idx="0">
                  <c:v>5.5555555555555556E-4</c:v>
                </c:pt>
                <c:pt idx="1">
                  <c:v>5.6712962962962967E-4</c:v>
                </c:pt>
                <c:pt idx="2">
                  <c:v>5.7870370370370378E-4</c:v>
                </c:pt>
                <c:pt idx="3">
                  <c:v>5.9027777777777778E-4</c:v>
                </c:pt>
                <c:pt idx="4">
                  <c:v>6.018518518518519E-4</c:v>
                </c:pt>
                <c:pt idx="5">
                  <c:v>6.134259259259259E-4</c:v>
                </c:pt>
                <c:pt idx="6">
                  <c:v>6.2500000000000001E-4</c:v>
                </c:pt>
                <c:pt idx="7">
                  <c:v>6.3657407407407402E-4</c:v>
                </c:pt>
                <c:pt idx="8">
                  <c:v>6.4814814814814813E-4</c:v>
                </c:pt>
                <c:pt idx="9">
                  <c:v>6.5972222222222224E-4</c:v>
                </c:pt>
                <c:pt idx="10">
                  <c:v>6.7129629629629635E-4</c:v>
                </c:pt>
                <c:pt idx="11">
                  <c:v>6.8287037037037036E-4</c:v>
                </c:pt>
                <c:pt idx="12">
                  <c:v>6.9444444444444447E-4</c:v>
                </c:pt>
                <c:pt idx="13">
                  <c:v>7.0601851851851847E-4</c:v>
                </c:pt>
                <c:pt idx="14">
                  <c:v>7.175925925925927E-4</c:v>
                </c:pt>
                <c:pt idx="15">
                  <c:v>7.291666666666667E-4</c:v>
                </c:pt>
                <c:pt idx="16">
                  <c:v>7.407407407407407E-4</c:v>
                </c:pt>
                <c:pt idx="17">
                  <c:v>7.5231481481481482E-4</c:v>
                </c:pt>
                <c:pt idx="18">
                  <c:v>7.6388888888888893E-4</c:v>
                </c:pt>
                <c:pt idx="19">
                  <c:v>7.7546296296296293E-4</c:v>
                </c:pt>
                <c:pt idx="20">
                  <c:v>7.8703703703703705E-4</c:v>
                </c:pt>
                <c:pt idx="21">
                  <c:v>7.9861111111111105E-4</c:v>
                </c:pt>
                <c:pt idx="22">
                  <c:v>8.1018518518518527E-4</c:v>
                </c:pt>
                <c:pt idx="23">
                  <c:v>8.2175925925925927E-4</c:v>
                </c:pt>
                <c:pt idx="24">
                  <c:v>8.3333333333333328E-4</c:v>
                </c:pt>
                <c:pt idx="25">
                  <c:v>8.4490740740740728E-4</c:v>
                </c:pt>
                <c:pt idx="26">
                  <c:v>8.564814814814815E-4</c:v>
                </c:pt>
                <c:pt idx="27">
                  <c:v>8.6805555555555551E-4</c:v>
                </c:pt>
                <c:pt idx="28">
                  <c:v>8.7962962962962962E-4</c:v>
                </c:pt>
                <c:pt idx="29">
                  <c:v>8.9120370370370373E-4</c:v>
                </c:pt>
                <c:pt idx="30">
                  <c:v>9.0277777777777784E-4</c:v>
                </c:pt>
                <c:pt idx="31">
                  <c:v>9.1435185185185185E-4</c:v>
                </c:pt>
                <c:pt idx="32">
                  <c:v>9.2592592592592585E-4</c:v>
                </c:pt>
                <c:pt idx="33">
                  <c:v>9.3750000000000007E-4</c:v>
                </c:pt>
                <c:pt idx="34">
                  <c:v>9.4907407407407408E-4</c:v>
                </c:pt>
                <c:pt idx="35">
                  <c:v>9.6064814814814808E-4</c:v>
                </c:pt>
                <c:pt idx="36">
                  <c:v>9.7222222222222219E-4</c:v>
                </c:pt>
                <c:pt idx="37">
                  <c:v>9.8379629629629642E-4</c:v>
                </c:pt>
                <c:pt idx="38">
                  <c:v>9.9537037037037042E-4</c:v>
                </c:pt>
                <c:pt idx="39">
                  <c:v>1.0069444444444444E-3</c:v>
                </c:pt>
                <c:pt idx="40">
                  <c:v>1.0185185185185184E-3</c:v>
                </c:pt>
                <c:pt idx="41">
                  <c:v>1.0300925925925926E-3</c:v>
                </c:pt>
                <c:pt idx="42">
                  <c:v>1.0416666666666667E-3</c:v>
                </c:pt>
                <c:pt idx="43">
                  <c:v>1.0532407407407407E-3</c:v>
                </c:pt>
                <c:pt idx="44">
                  <c:v>1.0648148148148149E-3</c:v>
                </c:pt>
                <c:pt idx="45">
                  <c:v>1.0763888888888889E-3</c:v>
                </c:pt>
                <c:pt idx="46">
                  <c:v>1.0879629629629629E-3</c:v>
                </c:pt>
                <c:pt idx="47">
                  <c:v>1.0995370370370369E-3</c:v>
                </c:pt>
                <c:pt idx="48">
                  <c:v>1.1111111111111111E-3</c:v>
                </c:pt>
                <c:pt idx="49">
                  <c:v>1.1226851851851851E-3</c:v>
                </c:pt>
                <c:pt idx="50">
                  <c:v>1.1342592592592593E-3</c:v>
                </c:pt>
                <c:pt idx="51">
                  <c:v>1.1458333333333333E-3</c:v>
                </c:pt>
                <c:pt idx="52">
                  <c:v>1.1574074074074076E-3</c:v>
                </c:pt>
                <c:pt idx="53">
                  <c:v>1.1689814814814816E-3</c:v>
                </c:pt>
                <c:pt idx="54">
                  <c:v>1.1805555555555556E-3</c:v>
                </c:pt>
                <c:pt idx="55">
                  <c:v>1.1921296296296296E-3</c:v>
                </c:pt>
                <c:pt idx="56">
                  <c:v>1.2037037037037038E-3</c:v>
                </c:pt>
                <c:pt idx="57">
                  <c:v>1.2152777777777778E-3</c:v>
                </c:pt>
                <c:pt idx="58">
                  <c:v>1.2268518518518518E-3</c:v>
                </c:pt>
                <c:pt idx="59">
                  <c:v>1.238425925925926E-3</c:v>
                </c:pt>
                <c:pt idx="60">
                  <c:v>1.25E-3</c:v>
                </c:pt>
                <c:pt idx="61">
                  <c:v>1.261574074074074E-3</c:v>
                </c:pt>
                <c:pt idx="62">
                  <c:v>1.273148148148148E-3</c:v>
                </c:pt>
                <c:pt idx="63">
                  <c:v>1.2847222222222223E-3</c:v>
                </c:pt>
                <c:pt idx="64">
                  <c:v>1.2962962962962963E-3</c:v>
                </c:pt>
                <c:pt idx="65">
                  <c:v>1.3078703703703703E-3</c:v>
                </c:pt>
                <c:pt idx="66">
                  <c:v>1.3194444444444445E-3</c:v>
                </c:pt>
                <c:pt idx="67">
                  <c:v>1.3310185185185185E-3</c:v>
                </c:pt>
                <c:pt idx="68">
                  <c:v>1.3425925925925927E-3</c:v>
                </c:pt>
                <c:pt idx="69">
                  <c:v>1.3541666666666667E-3</c:v>
                </c:pt>
                <c:pt idx="70">
                  <c:v>1.3657407407407407E-3</c:v>
                </c:pt>
                <c:pt idx="71">
                  <c:v>1.3773148148148149E-3</c:v>
                </c:pt>
                <c:pt idx="72">
                  <c:v>1.3888888888888889E-3</c:v>
                </c:pt>
                <c:pt idx="73">
                  <c:v>1.4004629629629629E-3</c:v>
                </c:pt>
                <c:pt idx="74">
                  <c:v>1.4120370370370369E-3</c:v>
                </c:pt>
                <c:pt idx="75">
                  <c:v>1.423611111111111E-3</c:v>
                </c:pt>
                <c:pt idx="76">
                  <c:v>1.4351851851851854E-3</c:v>
                </c:pt>
                <c:pt idx="77">
                  <c:v>1.4467592592592594E-3</c:v>
                </c:pt>
                <c:pt idx="78">
                  <c:v>1.4583333333333334E-3</c:v>
                </c:pt>
                <c:pt idx="79">
                  <c:v>1.4699074074074074E-3</c:v>
                </c:pt>
                <c:pt idx="80">
                  <c:v>1.4814814814814814E-3</c:v>
                </c:pt>
                <c:pt idx="81">
                  <c:v>1.4930555555555554E-3</c:v>
                </c:pt>
                <c:pt idx="82">
                  <c:v>1.5046296296296296E-3</c:v>
                </c:pt>
                <c:pt idx="83">
                  <c:v>1.5162037037037036E-3</c:v>
                </c:pt>
                <c:pt idx="84">
                  <c:v>1.5277777777777779E-3</c:v>
                </c:pt>
                <c:pt idx="85">
                  <c:v>1.5393518518518519E-3</c:v>
                </c:pt>
                <c:pt idx="86">
                  <c:v>1.5509259259259259E-3</c:v>
                </c:pt>
                <c:pt idx="87">
                  <c:v>1.5625000000000001E-3</c:v>
                </c:pt>
                <c:pt idx="88">
                  <c:v>1.5740740740740741E-3</c:v>
                </c:pt>
                <c:pt idx="89">
                  <c:v>1.5856481481481481E-3</c:v>
                </c:pt>
                <c:pt idx="90">
                  <c:v>1.5972222222222221E-3</c:v>
                </c:pt>
                <c:pt idx="91">
                  <c:v>1.6087962962962965E-3</c:v>
                </c:pt>
                <c:pt idx="92">
                  <c:v>1.6203703703703705E-3</c:v>
                </c:pt>
                <c:pt idx="93">
                  <c:v>1.6319444444444445E-3</c:v>
                </c:pt>
                <c:pt idx="94">
                  <c:v>1.6435185185185185E-3</c:v>
                </c:pt>
                <c:pt idx="95">
                  <c:v>1.6550925925925926E-3</c:v>
                </c:pt>
                <c:pt idx="96">
                  <c:v>1.6666666666666666E-3</c:v>
                </c:pt>
                <c:pt idx="97">
                  <c:v>1.6782407407407406E-3</c:v>
                </c:pt>
                <c:pt idx="98">
                  <c:v>1.6898148148148146E-3</c:v>
                </c:pt>
                <c:pt idx="99">
                  <c:v>1.701388888888889E-3</c:v>
                </c:pt>
                <c:pt idx="100">
                  <c:v>1.712962962962963E-3</c:v>
                </c:pt>
                <c:pt idx="101">
                  <c:v>1.724537037037037E-3</c:v>
                </c:pt>
                <c:pt idx="102">
                  <c:v>1.736111111111111E-3</c:v>
                </c:pt>
                <c:pt idx="103">
                  <c:v>1.7476851851851852E-3</c:v>
                </c:pt>
                <c:pt idx="104">
                  <c:v>1.7592592592592592E-3</c:v>
                </c:pt>
                <c:pt idx="105">
                  <c:v>1.7708333333333332E-3</c:v>
                </c:pt>
                <c:pt idx="106">
                  <c:v>1.7824074074074075E-3</c:v>
                </c:pt>
                <c:pt idx="107">
                  <c:v>1.7939814814814817E-3</c:v>
                </c:pt>
                <c:pt idx="108">
                  <c:v>1.8055555555555557E-3</c:v>
                </c:pt>
                <c:pt idx="109">
                  <c:v>1.8171296296296297E-3</c:v>
                </c:pt>
                <c:pt idx="110">
                  <c:v>1.8287037037037037E-3</c:v>
                </c:pt>
                <c:pt idx="111">
                  <c:v>1.8402777777777777E-3</c:v>
                </c:pt>
                <c:pt idx="112">
                  <c:v>1.8518518518518517E-3</c:v>
                </c:pt>
                <c:pt idx="113">
                  <c:v>1.8634259259259257E-3</c:v>
                </c:pt>
                <c:pt idx="114">
                  <c:v>1.8750000000000001E-3</c:v>
                </c:pt>
                <c:pt idx="115">
                  <c:v>1.8865740740740742E-3</c:v>
                </c:pt>
                <c:pt idx="116">
                  <c:v>1.8981481481481482E-3</c:v>
                </c:pt>
                <c:pt idx="117">
                  <c:v>1.9097222222222222E-3</c:v>
                </c:pt>
                <c:pt idx="118">
                  <c:v>1.9212962962962962E-3</c:v>
                </c:pt>
                <c:pt idx="119">
                  <c:v>1.9328703703703704E-3</c:v>
                </c:pt>
                <c:pt idx="120">
                  <c:v>1.9444444444444444E-3</c:v>
                </c:pt>
                <c:pt idx="121">
                  <c:v>1.9560185185185188E-3</c:v>
                </c:pt>
                <c:pt idx="122">
                  <c:v>1.9675925925925928E-3</c:v>
                </c:pt>
                <c:pt idx="123">
                  <c:v>1.9791666666666668E-3</c:v>
                </c:pt>
                <c:pt idx="124">
                  <c:v>1.9907407407407408E-3</c:v>
                </c:pt>
                <c:pt idx="125">
                  <c:v>2.0023148148148148E-3</c:v>
                </c:pt>
                <c:pt idx="126">
                  <c:v>2.0138888888888888E-3</c:v>
                </c:pt>
                <c:pt idx="127">
                  <c:v>2.0254629629629629E-3</c:v>
                </c:pt>
                <c:pt idx="128">
                  <c:v>2.0370370370370369E-3</c:v>
                </c:pt>
                <c:pt idx="129">
                  <c:v>2.0486111111111113E-3</c:v>
                </c:pt>
                <c:pt idx="130">
                  <c:v>2.0601851851851853E-3</c:v>
                </c:pt>
                <c:pt idx="131">
                  <c:v>2.0717592592592593E-3</c:v>
                </c:pt>
                <c:pt idx="132">
                  <c:v>2.0833333333333333E-3</c:v>
                </c:pt>
                <c:pt idx="133">
                  <c:v>2.0949074074074073E-3</c:v>
                </c:pt>
                <c:pt idx="134">
                  <c:v>2.1064814814814813E-3</c:v>
                </c:pt>
                <c:pt idx="135">
                  <c:v>2.1180555555555553E-3</c:v>
                </c:pt>
                <c:pt idx="136">
                  <c:v>2.1296296296296298E-3</c:v>
                </c:pt>
                <c:pt idx="137">
                  <c:v>2.1412037037037038E-3</c:v>
                </c:pt>
                <c:pt idx="138">
                  <c:v>2.1527777777777778E-3</c:v>
                </c:pt>
                <c:pt idx="139">
                  <c:v>2.1643518518518518E-3</c:v>
                </c:pt>
                <c:pt idx="140">
                  <c:v>2.1759259259259258E-3</c:v>
                </c:pt>
                <c:pt idx="141">
                  <c:v>2.1874999999999998E-3</c:v>
                </c:pt>
                <c:pt idx="142">
                  <c:v>2.1990740740740738E-3</c:v>
                </c:pt>
                <c:pt idx="143">
                  <c:v>2.2106481481481482E-3</c:v>
                </c:pt>
                <c:pt idx="144">
                  <c:v>2.2222222222222222E-3</c:v>
                </c:pt>
                <c:pt idx="145">
                  <c:v>2.2337962962962962E-3</c:v>
                </c:pt>
                <c:pt idx="146">
                  <c:v>2.2453703703703702E-3</c:v>
                </c:pt>
                <c:pt idx="147">
                  <c:v>2.2569444444444442E-3</c:v>
                </c:pt>
                <c:pt idx="148">
                  <c:v>2.2685185185185187E-3</c:v>
                </c:pt>
                <c:pt idx="149">
                  <c:v>2.2800925925925927E-3</c:v>
                </c:pt>
                <c:pt idx="150">
                  <c:v>2.2916666666666667E-3</c:v>
                </c:pt>
                <c:pt idx="151">
                  <c:v>2.3032407407407407E-3</c:v>
                </c:pt>
                <c:pt idx="152">
                  <c:v>2.3148148148148151E-3</c:v>
                </c:pt>
                <c:pt idx="153">
                  <c:v>2.3263888888888891E-3</c:v>
                </c:pt>
                <c:pt idx="154">
                  <c:v>2.3379629629629631E-3</c:v>
                </c:pt>
                <c:pt idx="155">
                  <c:v>2.3495370370370371E-3</c:v>
                </c:pt>
                <c:pt idx="156">
                  <c:v>2.3611111111111111E-3</c:v>
                </c:pt>
                <c:pt idx="157">
                  <c:v>2.3726851851851851E-3</c:v>
                </c:pt>
                <c:pt idx="158">
                  <c:v>2.3842592592592591E-3</c:v>
                </c:pt>
                <c:pt idx="159">
                  <c:v>2.3958333333333336E-3</c:v>
                </c:pt>
                <c:pt idx="160">
                  <c:v>2.4074074074074076E-3</c:v>
                </c:pt>
                <c:pt idx="161">
                  <c:v>2.4189814814814816E-3</c:v>
                </c:pt>
                <c:pt idx="162">
                  <c:v>2.4305555555555556E-3</c:v>
                </c:pt>
                <c:pt idx="163">
                  <c:v>2.4421296296296296E-3</c:v>
                </c:pt>
                <c:pt idx="164">
                  <c:v>2.4537037037037036E-3</c:v>
                </c:pt>
                <c:pt idx="165">
                  <c:v>2.4652777777777776E-3</c:v>
                </c:pt>
                <c:pt idx="166">
                  <c:v>2.476851851851852E-3</c:v>
                </c:pt>
                <c:pt idx="167">
                  <c:v>2.488425925925926E-3</c:v>
                </c:pt>
                <c:pt idx="168">
                  <c:v>2.5000000000000001E-3</c:v>
                </c:pt>
                <c:pt idx="169">
                  <c:v>2.5115740740740741E-3</c:v>
                </c:pt>
                <c:pt idx="170">
                  <c:v>2.5231481481481481E-3</c:v>
                </c:pt>
                <c:pt idx="171">
                  <c:v>2.5347222222222221E-3</c:v>
                </c:pt>
                <c:pt idx="172">
                  <c:v>2.5462962962962961E-3</c:v>
                </c:pt>
                <c:pt idx="173">
                  <c:v>2.5578703703703701E-3</c:v>
                </c:pt>
                <c:pt idx="174">
                  <c:v>2.5694444444444445E-3</c:v>
                </c:pt>
                <c:pt idx="175">
                  <c:v>2.5810185185185185E-3</c:v>
                </c:pt>
                <c:pt idx="176">
                  <c:v>2.5925925925925925E-3</c:v>
                </c:pt>
                <c:pt idx="177">
                  <c:v>2.6041666666666665E-3</c:v>
                </c:pt>
                <c:pt idx="178">
                  <c:v>2.6157407407407405E-3</c:v>
                </c:pt>
                <c:pt idx="179">
                  <c:v>2.6273148148148145E-3</c:v>
                </c:pt>
                <c:pt idx="180">
                  <c:v>2.638888888888889E-3</c:v>
                </c:pt>
                <c:pt idx="181">
                  <c:v>2.650462962962963E-3</c:v>
                </c:pt>
                <c:pt idx="182">
                  <c:v>2.662037037037037E-3</c:v>
                </c:pt>
                <c:pt idx="183">
                  <c:v>2.673611111111111E-3</c:v>
                </c:pt>
                <c:pt idx="184">
                  <c:v>2.6851851851851854E-3</c:v>
                </c:pt>
                <c:pt idx="185">
                  <c:v>2.6967592592592594E-3</c:v>
                </c:pt>
                <c:pt idx="186">
                  <c:v>2.7083333333333334E-3</c:v>
                </c:pt>
                <c:pt idx="187">
                  <c:v>2.7199074074074074E-3</c:v>
                </c:pt>
                <c:pt idx="188">
                  <c:v>2.7314814814814814E-3</c:v>
                </c:pt>
                <c:pt idx="189">
                  <c:v>2.7430555555555559E-3</c:v>
                </c:pt>
                <c:pt idx="190">
                  <c:v>2.7546296296296299E-3</c:v>
                </c:pt>
                <c:pt idx="191">
                  <c:v>2.7662037037037039E-3</c:v>
                </c:pt>
                <c:pt idx="192">
                  <c:v>2.7777777777777779E-3</c:v>
                </c:pt>
                <c:pt idx="193">
                  <c:v>2.7893518518518519E-3</c:v>
                </c:pt>
                <c:pt idx="194">
                  <c:v>2.8009259259259259E-3</c:v>
                </c:pt>
                <c:pt idx="195">
                  <c:v>2.8124999999999999E-3</c:v>
                </c:pt>
                <c:pt idx="196">
                  <c:v>2.8240740740740739E-3</c:v>
                </c:pt>
                <c:pt idx="197">
                  <c:v>2.8356481481481479E-3</c:v>
                </c:pt>
                <c:pt idx="198">
                  <c:v>2.8472222222222219E-3</c:v>
                </c:pt>
                <c:pt idx="199">
                  <c:v>2.8587962962962959E-3</c:v>
                </c:pt>
                <c:pt idx="200">
                  <c:v>2.8703703703703708E-3</c:v>
                </c:pt>
                <c:pt idx="201">
                  <c:v>2.8819444444444448E-3</c:v>
                </c:pt>
                <c:pt idx="202">
                  <c:v>2.8935185185185188E-3</c:v>
                </c:pt>
                <c:pt idx="203">
                  <c:v>2.9050925925925928E-3</c:v>
                </c:pt>
                <c:pt idx="204">
                  <c:v>2.9166666666666668E-3</c:v>
                </c:pt>
                <c:pt idx="205">
                  <c:v>2.9282407407407408E-3</c:v>
                </c:pt>
                <c:pt idx="206">
                  <c:v>2.9398148148148148E-3</c:v>
                </c:pt>
                <c:pt idx="207">
                  <c:v>2.9513888888888888E-3</c:v>
                </c:pt>
                <c:pt idx="208">
                  <c:v>2.9629629629629628E-3</c:v>
                </c:pt>
                <c:pt idx="209">
                  <c:v>2.9745370370370368E-3</c:v>
                </c:pt>
                <c:pt idx="210">
                  <c:v>2.9861111111111108E-3</c:v>
                </c:pt>
                <c:pt idx="211">
                  <c:v>2.9976851851851848E-3</c:v>
                </c:pt>
                <c:pt idx="212">
                  <c:v>3.0092592592592593E-3</c:v>
                </c:pt>
                <c:pt idx="213">
                  <c:v>3.0208333333333333E-3</c:v>
                </c:pt>
                <c:pt idx="214">
                  <c:v>3.0324074074074073E-3</c:v>
                </c:pt>
                <c:pt idx="215">
                  <c:v>3.0439814814814817E-3</c:v>
                </c:pt>
                <c:pt idx="216">
                  <c:v>3.0555555555555557E-3</c:v>
                </c:pt>
                <c:pt idx="217">
                  <c:v>3.0671296296296297E-3</c:v>
                </c:pt>
                <c:pt idx="218">
                  <c:v>3.0787037037037037E-3</c:v>
                </c:pt>
                <c:pt idx="219">
                  <c:v>3.0902777777777777E-3</c:v>
                </c:pt>
                <c:pt idx="220">
                  <c:v>3.1018518518518517E-3</c:v>
                </c:pt>
                <c:pt idx="221">
                  <c:v>3.1134259259259262E-3</c:v>
                </c:pt>
                <c:pt idx="222">
                  <c:v>3.1250000000000002E-3</c:v>
                </c:pt>
                <c:pt idx="223">
                  <c:v>3.1365740740740742E-3</c:v>
                </c:pt>
                <c:pt idx="224">
                  <c:v>3.1481481481481482E-3</c:v>
                </c:pt>
                <c:pt idx="225">
                  <c:v>3.1597222222222222E-3</c:v>
                </c:pt>
                <c:pt idx="226">
                  <c:v>3.1712962962962962E-3</c:v>
                </c:pt>
                <c:pt idx="227">
                  <c:v>3.1828703703703702E-3</c:v>
                </c:pt>
                <c:pt idx="228">
                  <c:v>3.1944444444444442E-3</c:v>
                </c:pt>
                <c:pt idx="229">
                  <c:v>3.2060185185185182E-3</c:v>
                </c:pt>
                <c:pt idx="230">
                  <c:v>3.2175925925925931E-3</c:v>
                </c:pt>
                <c:pt idx="231">
                  <c:v>3.2291666666666671E-3</c:v>
                </c:pt>
                <c:pt idx="232">
                  <c:v>3.2407407407407411E-3</c:v>
                </c:pt>
                <c:pt idx="233">
                  <c:v>3.2523148148148151E-3</c:v>
                </c:pt>
                <c:pt idx="234">
                  <c:v>3.2638888888888891E-3</c:v>
                </c:pt>
                <c:pt idx="235">
                  <c:v>3.2754629629629631E-3</c:v>
                </c:pt>
                <c:pt idx="236">
                  <c:v>3.2870370370370371E-3</c:v>
                </c:pt>
                <c:pt idx="237">
                  <c:v>3.2986111111111111E-3</c:v>
                </c:pt>
                <c:pt idx="238">
                  <c:v>3.3101851851851851E-3</c:v>
                </c:pt>
                <c:pt idx="239">
                  <c:v>3.3217592592592591E-3</c:v>
                </c:pt>
                <c:pt idx="240">
                  <c:v>3.3333333333333331E-3</c:v>
                </c:pt>
                <c:pt idx="241">
                  <c:v>3.3449074074074071E-3</c:v>
                </c:pt>
                <c:pt idx="242">
                  <c:v>3.3564814814814811E-3</c:v>
                </c:pt>
                <c:pt idx="243">
                  <c:v>3.3680555555555551E-3</c:v>
                </c:pt>
                <c:pt idx="244">
                  <c:v>3.3796296296296291E-3</c:v>
                </c:pt>
                <c:pt idx="245">
                  <c:v>3.391203703703704E-3</c:v>
                </c:pt>
                <c:pt idx="246">
                  <c:v>3.402777777777778E-3</c:v>
                </c:pt>
                <c:pt idx="247">
                  <c:v>3.414351851851852E-3</c:v>
                </c:pt>
                <c:pt idx="248">
                  <c:v>3.425925925925926E-3</c:v>
                </c:pt>
                <c:pt idx="249">
                  <c:v>3.4375E-3</c:v>
                </c:pt>
                <c:pt idx="250">
                  <c:v>3.449074074074074E-3</c:v>
                </c:pt>
                <c:pt idx="251">
                  <c:v>3.460648148148148E-3</c:v>
                </c:pt>
                <c:pt idx="252">
                  <c:v>3.472222222222222E-3</c:v>
                </c:pt>
                <c:pt idx="253">
                  <c:v>3.4837962962962965E-3</c:v>
                </c:pt>
                <c:pt idx="254">
                  <c:v>3.4953703703703705E-3</c:v>
                </c:pt>
                <c:pt idx="255">
                  <c:v>3.5069444444444445E-3</c:v>
                </c:pt>
                <c:pt idx="256">
                  <c:v>3.5185185185185185E-3</c:v>
                </c:pt>
                <c:pt idx="257">
                  <c:v>3.5300925925925925E-3</c:v>
                </c:pt>
                <c:pt idx="258">
                  <c:v>3.5416666666666665E-3</c:v>
                </c:pt>
                <c:pt idx="259">
                  <c:v>3.5532407407407405E-3</c:v>
                </c:pt>
                <c:pt idx="260">
                  <c:v>3.5648148148148149E-3</c:v>
                </c:pt>
                <c:pt idx="261">
                  <c:v>3.5763888888888889E-3</c:v>
                </c:pt>
                <c:pt idx="262">
                  <c:v>3.5879629629629634E-3</c:v>
                </c:pt>
                <c:pt idx="263">
                  <c:v>3.5995370370370374E-3</c:v>
                </c:pt>
                <c:pt idx="264">
                  <c:v>3.6111111111111114E-3</c:v>
                </c:pt>
                <c:pt idx="265">
                  <c:v>3.6226851851851854E-3</c:v>
                </c:pt>
                <c:pt idx="266">
                  <c:v>3.6342592592592594E-3</c:v>
                </c:pt>
                <c:pt idx="267">
                  <c:v>3.6458333333333334E-3</c:v>
                </c:pt>
                <c:pt idx="268">
                  <c:v>3.6574074074074074E-3</c:v>
                </c:pt>
                <c:pt idx="269">
                  <c:v>3.6689814814814814E-3</c:v>
                </c:pt>
                <c:pt idx="270">
                  <c:v>3.6805555555555554E-3</c:v>
                </c:pt>
                <c:pt idx="271">
                  <c:v>3.6921296296296294E-3</c:v>
                </c:pt>
                <c:pt idx="272">
                  <c:v>3.7037037037037034E-3</c:v>
                </c:pt>
                <c:pt idx="273">
                  <c:v>3.7152777777777774E-3</c:v>
                </c:pt>
                <c:pt idx="274">
                  <c:v>3.7268518518518514E-3</c:v>
                </c:pt>
                <c:pt idx="275">
                  <c:v>3.7384259259259263E-3</c:v>
                </c:pt>
                <c:pt idx="276">
                  <c:v>3.7500000000000003E-3</c:v>
                </c:pt>
                <c:pt idx="277">
                  <c:v>3.7615740740740743E-3</c:v>
                </c:pt>
                <c:pt idx="278">
                  <c:v>3.7731481481481483E-3</c:v>
                </c:pt>
                <c:pt idx="279">
                  <c:v>3.7847222222222223E-3</c:v>
                </c:pt>
                <c:pt idx="280">
                  <c:v>3.7962962962962963E-3</c:v>
                </c:pt>
                <c:pt idx="281">
                  <c:v>3.8078703703703703E-3</c:v>
                </c:pt>
                <c:pt idx="282">
                  <c:v>3.8194444444444443E-3</c:v>
                </c:pt>
                <c:pt idx="283">
                  <c:v>3.8310185185185183E-3</c:v>
                </c:pt>
                <c:pt idx="284">
                  <c:v>3.8425925925925923E-3</c:v>
                </c:pt>
                <c:pt idx="285">
                  <c:v>3.8541666666666663E-3</c:v>
                </c:pt>
                <c:pt idx="286">
                  <c:v>3.8657407407407408E-3</c:v>
                </c:pt>
                <c:pt idx="287">
                  <c:v>3.8773148148148148E-3</c:v>
                </c:pt>
                <c:pt idx="288">
                  <c:v>3.8888888888888888E-3</c:v>
                </c:pt>
                <c:pt idx="289">
                  <c:v>3.9004629629629628E-3</c:v>
                </c:pt>
                <c:pt idx="290">
                  <c:v>3.9120370370370377E-3</c:v>
                </c:pt>
                <c:pt idx="291">
                  <c:v>3.9236111111111112E-3</c:v>
                </c:pt>
                <c:pt idx="292">
                  <c:v>3.9351851851851857E-3</c:v>
                </c:pt>
                <c:pt idx="293">
                  <c:v>3.9467592592592592E-3</c:v>
                </c:pt>
                <c:pt idx="294">
                  <c:v>3.9583333333333337E-3</c:v>
                </c:pt>
                <c:pt idx="295">
                  <c:v>3.9699074074074072E-3</c:v>
                </c:pt>
                <c:pt idx="296">
                  <c:v>3.9814814814814817E-3</c:v>
                </c:pt>
                <c:pt idx="297">
                  <c:v>3.9930555555555552E-3</c:v>
                </c:pt>
                <c:pt idx="298">
                  <c:v>4.0046296296296297E-3</c:v>
                </c:pt>
                <c:pt idx="299">
                  <c:v>4.0162037037037033E-3</c:v>
                </c:pt>
                <c:pt idx="300">
                  <c:v>4.0277777777777777E-3</c:v>
                </c:pt>
              </c:numCache>
            </c:numRef>
          </c:cat>
          <c:val>
            <c:numRef>
              <c:f>'1 Phase Pre-Treatment (2N)'!$F$2:$F$302</c:f>
              <c:numCache>
                <c:formatCode>0.0000</c:formatCode>
                <c:ptCount val="3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4.8924821999999999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40-4AF3-ADAC-06FF80A1613D}"/>
            </c:ext>
          </c:extLst>
        </c:ser>
        <c:ser>
          <c:idx val="3"/>
          <c:order val="3"/>
          <c:tx>
            <c:strRef>
              <c:f>'1 Phase Pre-Treatment (2N)'!$G$1</c:f>
              <c:strCache>
                <c:ptCount val="1"/>
                <c:pt idx="0">
                  <c:v>Min Peaks Chart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72"/>
              <c:layout>
                <c:manualLayout>
                  <c:x val="-1.799775028121485E-2"/>
                  <c:y val="3.43921636417058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F40-4AF3-ADAC-06FF80A1613D}"/>
                </c:ext>
              </c:extLst>
            </c:dLbl>
            <c:dLbl>
              <c:idx val="74"/>
              <c:layout>
                <c:manualLayout>
                  <c:x val="-2.5196850393700787E-2"/>
                  <c:y val="3.439216364170579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F40-4AF3-ADAC-06FF80A1613D}"/>
                </c:ext>
              </c:extLst>
            </c:dLbl>
            <c:dLbl>
              <c:idx val="79"/>
              <c:layout>
                <c:manualLayout>
                  <c:x val="-2.6996625421822271E-2"/>
                  <c:y val="7.06950030412841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F40-4AF3-ADAC-06FF80A161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 Phase Pre-Treatment (2N)'!$C$2:$C$302</c:f>
              <c:numCache>
                <c:formatCode>h:mm:ss;@</c:formatCode>
                <c:ptCount val="301"/>
                <c:pt idx="0">
                  <c:v>5.5555555555555556E-4</c:v>
                </c:pt>
                <c:pt idx="1">
                  <c:v>5.6712962962962967E-4</c:v>
                </c:pt>
                <c:pt idx="2">
                  <c:v>5.7870370370370378E-4</c:v>
                </c:pt>
                <c:pt idx="3">
                  <c:v>5.9027777777777778E-4</c:v>
                </c:pt>
                <c:pt idx="4">
                  <c:v>6.018518518518519E-4</c:v>
                </c:pt>
                <c:pt idx="5">
                  <c:v>6.134259259259259E-4</c:v>
                </c:pt>
                <c:pt idx="6">
                  <c:v>6.2500000000000001E-4</c:v>
                </c:pt>
                <c:pt idx="7">
                  <c:v>6.3657407407407402E-4</c:v>
                </c:pt>
                <c:pt idx="8">
                  <c:v>6.4814814814814813E-4</c:v>
                </c:pt>
                <c:pt idx="9">
                  <c:v>6.5972222222222224E-4</c:v>
                </c:pt>
                <c:pt idx="10">
                  <c:v>6.7129629629629635E-4</c:v>
                </c:pt>
                <c:pt idx="11">
                  <c:v>6.8287037037037036E-4</c:v>
                </c:pt>
                <c:pt idx="12">
                  <c:v>6.9444444444444447E-4</c:v>
                </c:pt>
                <c:pt idx="13">
                  <c:v>7.0601851851851847E-4</c:v>
                </c:pt>
                <c:pt idx="14">
                  <c:v>7.175925925925927E-4</c:v>
                </c:pt>
                <c:pt idx="15">
                  <c:v>7.291666666666667E-4</c:v>
                </c:pt>
                <c:pt idx="16">
                  <c:v>7.407407407407407E-4</c:v>
                </c:pt>
                <c:pt idx="17">
                  <c:v>7.5231481481481482E-4</c:v>
                </c:pt>
                <c:pt idx="18">
                  <c:v>7.6388888888888893E-4</c:v>
                </c:pt>
                <c:pt idx="19">
                  <c:v>7.7546296296296293E-4</c:v>
                </c:pt>
                <c:pt idx="20">
                  <c:v>7.8703703703703705E-4</c:v>
                </c:pt>
                <c:pt idx="21">
                  <c:v>7.9861111111111105E-4</c:v>
                </c:pt>
                <c:pt idx="22">
                  <c:v>8.1018518518518527E-4</c:v>
                </c:pt>
                <c:pt idx="23">
                  <c:v>8.2175925925925927E-4</c:v>
                </c:pt>
                <c:pt idx="24">
                  <c:v>8.3333333333333328E-4</c:v>
                </c:pt>
                <c:pt idx="25">
                  <c:v>8.4490740740740728E-4</c:v>
                </c:pt>
                <c:pt idx="26">
                  <c:v>8.564814814814815E-4</c:v>
                </c:pt>
                <c:pt idx="27">
                  <c:v>8.6805555555555551E-4</c:v>
                </c:pt>
                <c:pt idx="28">
                  <c:v>8.7962962962962962E-4</c:v>
                </c:pt>
                <c:pt idx="29">
                  <c:v>8.9120370370370373E-4</c:v>
                </c:pt>
                <c:pt idx="30">
                  <c:v>9.0277777777777784E-4</c:v>
                </c:pt>
                <c:pt idx="31">
                  <c:v>9.1435185185185185E-4</c:v>
                </c:pt>
                <c:pt idx="32">
                  <c:v>9.2592592592592585E-4</c:v>
                </c:pt>
                <c:pt idx="33">
                  <c:v>9.3750000000000007E-4</c:v>
                </c:pt>
                <c:pt idx="34">
                  <c:v>9.4907407407407408E-4</c:v>
                </c:pt>
                <c:pt idx="35">
                  <c:v>9.6064814814814808E-4</c:v>
                </c:pt>
                <c:pt idx="36">
                  <c:v>9.7222222222222219E-4</c:v>
                </c:pt>
                <c:pt idx="37">
                  <c:v>9.8379629629629642E-4</c:v>
                </c:pt>
                <c:pt idx="38">
                  <c:v>9.9537037037037042E-4</c:v>
                </c:pt>
                <c:pt idx="39">
                  <c:v>1.0069444444444444E-3</c:v>
                </c:pt>
                <c:pt idx="40">
                  <c:v>1.0185185185185184E-3</c:v>
                </c:pt>
                <c:pt idx="41">
                  <c:v>1.0300925925925926E-3</c:v>
                </c:pt>
                <c:pt idx="42">
                  <c:v>1.0416666666666667E-3</c:v>
                </c:pt>
                <c:pt idx="43">
                  <c:v>1.0532407407407407E-3</c:v>
                </c:pt>
                <c:pt idx="44">
                  <c:v>1.0648148148148149E-3</c:v>
                </c:pt>
                <c:pt idx="45">
                  <c:v>1.0763888888888889E-3</c:v>
                </c:pt>
                <c:pt idx="46">
                  <c:v>1.0879629629629629E-3</c:v>
                </c:pt>
                <c:pt idx="47">
                  <c:v>1.0995370370370369E-3</c:v>
                </c:pt>
                <c:pt idx="48">
                  <c:v>1.1111111111111111E-3</c:v>
                </c:pt>
                <c:pt idx="49">
                  <c:v>1.1226851851851851E-3</c:v>
                </c:pt>
                <c:pt idx="50">
                  <c:v>1.1342592592592593E-3</c:v>
                </c:pt>
                <c:pt idx="51">
                  <c:v>1.1458333333333333E-3</c:v>
                </c:pt>
                <c:pt idx="52">
                  <c:v>1.1574074074074076E-3</c:v>
                </c:pt>
                <c:pt idx="53">
                  <c:v>1.1689814814814816E-3</c:v>
                </c:pt>
                <c:pt idx="54">
                  <c:v>1.1805555555555556E-3</c:v>
                </c:pt>
                <c:pt idx="55">
                  <c:v>1.1921296296296296E-3</c:v>
                </c:pt>
                <c:pt idx="56">
                  <c:v>1.2037037037037038E-3</c:v>
                </c:pt>
                <c:pt idx="57">
                  <c:v>1.2152777777777778E-3</c:v>
                </c:pt>
                <c:pt idx="58">
                  <c:v>1.2268518518518518E-3</c:v>
                </c:pt>
                <c:pt idx="59">
                  <c:v>1.238425925925926E-3</c:v>
                </c:pt>
                <c:pt idx="60">
                  <c:v>1.25E-3</c:v>
                </c:pt>
                <c:pt idx="61">
                  <c:v>1.261574074074074E-3</c:v>
                </c:pt>
                <c:pt idx="62">
                  <c:v>1.273148148148148E-3</c:v>
                </c:pt>
                <c:pt idx="63">
                  <c:v>1.2847222222222223E-3</c:v>
                </c:pt>
                <c:pt idx="64">
                  <c:v>1.2962962962962963E-3</c:v>
                </c:pt>
                <c:pt idx="65">
                  <c:v>1.3078703703703703E-3</c:v>
                </c:pt>
                <c:pt idx="66">
                  <c:v>1.3194444444444445E-3</c:v>
                </c:pt>
                <c:pt idx="67">
                  <c:v>1.3310185185185185E-3</c:v>
                </c:pt>
                <c:pt idx="68">
                  <c:v>1.3425925925925927E-3</c:v>
                </c:pt>
                <c:pt idx="69">
                  <c:v>1.3541666666666667E-3</c:v>
                </c:pt>
                <c:pt idx="70">
                  <c:v>1.3657407407407407E-3</c:v>
                </c:pt>
                <c:pt idx="71">
                  <c:v>1.3773148148148149E-3</c:v>
                </c:pt>
                <c:pt idx="72">
                  <c:v>1.3888888888888889E-3</c:v>
                </c:pt>
                <c:pt idx="73">
                  <c:v>1.4004629629629629E-3</c:v>
                </c:pt>
                <c:pt idx="74">
                  <c:v>1.4120370370370369E-3</c:v>
                </c:pt>
                <c:pt idx="75">
                  <c:v>1.423611111111111E-3</c:v>
                </c:pt>
                <c:pt idx="76">
                  <c:v>1.4351851851851854E-3</c:v>
                </c:pt>
                <c:pt idx="77">
                  <c:v>1.4467592592592594E-3</c:v>
                </c:pt>
                <c:pt idx="78">
                  <c:v>1.4583333333333334E-3</c:v>
                </c:pt>
                <c:pt idx="79">
                  <c:v>1.4699074074074074E-3</c:v>
                </c:pt>
                <c:pt idx="80">
                  <c:v>1.4814814814814814E-3</c:v>
                </c:pt>
                <c:pt idx="81">
                  <c:v>1.4930555555555554E-3</c:v>
                </c:pt>
                <c:pt idx="82">
                  <c:v>1.5046296296296296E-3</c:v>
                </c:pt>
                <c:pt idx="83">
                  <c:v>1.5162037037037036E-3</c:v>
                </c:pt>
                <c:pt idx="84">
                  <c:v>1.5277777777777779E-3</c:v>
                </c:pt>
                <c:pt idx="85">
                  <c:v>1.5393518518518519E-3</c:v>
                </c:pt>
                <c:pt idx="86">
                  <c:v>1.5509259259259259E-3</c:v>
                </c:pt>
                <c:pt idx="87">
                  <c:v>1.5625000000000001E-3</c:v>
                </c:pt>
                <c:pt idx="88">
                  <c:v>1.5740740740740741E-3</c:v>
                </c:pt>
                <c:pt idx="89">
                  <c:v>1.5856481481481481E-3</c:v>
                </c:pt>
                <c:pt idx="90">
                  <c:v>1.5972222222222221E-3</c:v>
                </c:pt>
                <c:pt idx="91">
                  <c:v>1.6087962962962965E-3</c:v>
                </c:pt>
                <c:pt idx="92">
                  <c:v>1.6203703703703705E-3</c:v>
                </c:pt>
                <c:pt idx="93">
                  <c:v>1.6319444444444445E-3</c:v>
                </c:pt>
                <c:pt idx="94">
                  <c:v>1.6435185185185185E-3</c:v>
                </c:pt>
                <c:pt idx="95">
                  <c:v>1.6550925925925926E-3</c:v>
                </c:pt>
                <c:pt idx="96">
                  <c:v>1.6666666666666666E-3</c:v>
                </c:pt>
                <c:pt idx="97">
                  <c:v>1.6782407407407406E-3</c:v>
                </c:pt>
                <c:pt idx="98">
                  <c:v>1.6898148148148146E-3</c:v>
                </c:pt>
                <c:pt idx="99">
                  <c:v>1.701388888888889E-3</c:v>
                </c:pt>
                <c:pt idx="100">
                  <c:v>1.712962962962963E-3</c:v>
                </c:pt>
                <c:pt idx="101">
                  <c:v>1.724537037037037E-3</c:v>
                </c:pt>
                <c:pt idx="102">
                  <c:v>1.736111111111111E-3</c:v>
                </c:pt>
                <c:pt idx="103">
                  <c:v>1.7476851851851852E-3</c:v>
                </c:pt>
                <c:pt idx="104">
                  <c:v>1.7592592592592592E-3</c:v>
                </c:pt>
                <c:pt idx="105">
                  <c:v>1.7708333333333332E-3</c:v>
                </c:pt>
                <c:pt idx="106">
                  <c:v>1.7824074074074075E-3</c:v>
                </c:pt>
                <c:pt idx="107">
                  <c:v>1.7939814814814817E-3</c:v>
                </c:pt>
                <c:pt idx="108">
                  <c:v>1.8055555555555557E-3</c:v>
                </c:pt>
                <c:pt idx="109">
                  <c:v>1.8171296296296297E-3</c:v>
                </c:pt>
                <c:pt idx="110">
                  <c:v>1.8287037037037037E-3</c:v>
                </c:pt>
                <c:pt idx="111">
                  <c:v>1.8402777777777777E-3</c:v>
                </c:pt>
                <c:pt idx="112">
                  <c:v>1.8518518518518517E-3</c:v>
                </c:pt>
                <c:pt idx="113">
                  <c:v>1.8634259259259257E-3</c:v>
                </c:pt>
                <c:pt idx="114">
                  <c:v>1.8750000000000001E-3</c:v>
                </c:pt>
                <c:pt idx="115">
                  <c:v>1.8865740740740742E-3</c:v>
                </c:pt>
                <c:pt idx="116">
                  <c:v>1.8981481481481482E-3</c:v>
                </c:pt>
                <c:pt idx="117">
                  <c:v>1.9097222222222222E-3</c:v>
                </c:pt>
                <c:pt idx="118">
                  <c:v>1.9212962962962962E-3</c:v>
                </c:pt>
                <c:pt idx="119">
                  <c:v>1.9328703703703704E-3</c:v>
                </c:pt>
                <c:pt idx="120">
                  <c:v>1.9444444444444444E-3</c:v>
                </c:pt>
                <c:pt idx="121">
                  <c:v>1.9560185185185188E-3</c:v>
                </c:pt>
                <c:pt idx="122">
                  <c:v>1.9675925925925928E-3</c:v>
                </c:pt>
                <c:pt idx="123">
                  <c:v>1.9791666666666668E-3</c:v>
                </c:pt>
                <c:pt idx="124">
                  <c:v>1.9907407407407408E-3</c:v>
                </c:pt>
                <c:pt idx="125">
                  <c:v>2.0023148148148148E-3</c:v>
                </c:pt>
                <c:pt idx="126">
                  <c:v>2.0138888888888888E-3</c:v>
                </c:pt>
                <c:pt idx="127">
                  <c:v>2.0254629629629629E-3</c:v>
                </c:pt>
                <c:pt idx="128">
                  <c:v>2.0370370370370369E-3</c:v>
                </c:pt>
                <c:pt idx="129">
                  <c:v>2.0486111111111113E-3</c:v>
                </c:pt>
                <c:pt idx="130">
                  <c:v>2.0601851851851853E-3</c:v>
                </c:pt>
                <c:pt idx="131">
                  <c:v>2.0717592592592593E-3</c:v>
                </c:pt>
                <c:pt idx="132">
                  <c:v>2.0833333333333333E-3</c:v>
                </c:pt>
                <c:pt idx="133">
                  <c:v>2.0949074074074073E-3</c:v>
                </c:pt>
                <c:pt idx="134">
                  <c:v>2.1064814814814813E-3</c:v>
                </c:pt>
                <c:pt idx="135">
                  <c:v>2.1180555555555553E-3</c:v>
                </c:pt>
                <c:pt idx="136">
                  <c:v>2.1296296296296298E-3</c:v>
                </c:pt>
                <c:pt idx="137">
                  <c:v>2.1412037037037038E-3</c:v>
                </c:pt>
                <c:pt idx="138">
                  <c:v>2.1527777777777778E-3</c:v>
                </c:pt>
                <c:pt idx="139">
                  <c:v>2.1643518518518518E-3</c:v>
                </c:pt>
                <c:pt idx="140">
                  <c:v>2.1759259259259258E-3</c:v>
                </c:pt>
                <c:pt idx="141">
                  <c:v>2.1874999999999998E-3</c:v>
                </c:pt>
                <c:pt idx="142">
                  <c:v>2.1990740740740738E-3</c:v>
                </c:pt>
                <c:pt idx="143">
                  <c:v>2.2106481481481482E-3</c:v>
                </c:pt>
                <c:pt idx="144">
                  <c:v>2.2222222222222222E-3</c:v>
                </c:pt>
                <c:pt idx="145">
                  <c:v>2.2337962962962962E-3</c:v>
                </c:pt>
                <c:pt idx="146">
                  <c:v>2.2453703703703702E-3</c:v>
                </c:pt>
                <c:pt idx="147">
                  <c:v>2.2569444444444442E-3</c:v>
                </c:pt>
                <c:pt idx="148">
                  <c:v>2.2685185185185187E-3</c:v>
                </c:pt>
                <c:pt idx="149">
                  <c:v>2.2800925925925927E-3</c:v>
                </c:pt>
                <c:pt idx="150">
                  <c:v>2.2916666666666667E-3</c:v>
                </c:pt>
                <c:pt idx="151">
                  <c:v>2.3032407407407407E-3</c:v>
                </c:pt>
                <c:pt idx="152">
                  <c:v>2.3148148148148151E-3</c:v>
                </c:pt>
                <c:pt idx="153">
                  <c:v>2.3263888888888891E-3</c:v>
                </c:pt>
                <c:pt idx="154">
                  <c:v>2.3379629629629631E-3</c:v>
                </c:pt>
                <c:pt idx="155">
                  <c:v>2.3495370370370371E-3</c:v>
                </c:pt>
                <c:pt idx="156">
                  <c:v>2.3611111111111111E-3</c:v>
                </c:pt>
                <c:pt idx="157">
                  <c:v>2.3726851851851851E-3</c:v>
                </c:pt>
                <c:pt idx="158">
                  <c:v>2.3842592592592591E-3</c:v>
                </c:pt>
                <c:pt idx="159">
                  <c:v>2.3958333333333336E-3</c:v>
                </c:pt>
                <c:pt idx="160">
                  <c:v>2.4074074074074076E-3</c:v>
                </c:pt>
                <c:pt idx="161">
                  <c:v>2.4189814814814816E-3</c:v>
                </c:pt>
                <c:pt idx="162">
                  <c:v>2.4305555555555556E-3</c:v>
                </c:pt>
                <c:pt idx="163">
                  <c:v>2.4421296296296296E-3</c:v>
                </c:pt>
                <c:pt idx="164">
                  <c:v>2.4537037037037036E-3</c:v>
                </c:pt>
                <c:pt idx="165">
                  <c:v>2.4652777777777776E-3</c:v>
                </c:pt>
                <c:pt idx="166">
                  <c:v>2.476851851851852E-3</c:v>
                </c:pt>
                <c:pt idx="167">
                  <c:v>2.488425925925926E-3</c:v>
                </c:pt>
                <c:pt idx="168">
                  <c:v>2.5000000000000001E-3</c:v>
                </c:pt>
                <c:pt idx="169">
                  <c:v>2.5115740740740741E-3</c:v>
                </c:pt>
                <c:pt idx="170">
                  <c:v>2.5231481481481481E-3</c:v>
                </c:pt>
                <c:pt idx="171">
                  <c:v>2.5347222222222221E-3</c:v>
                </c:pt>
                <c:pt idx="172">
                  <c:v>2.5462962962962961E-3</c:v>
                </c:pt>
                <c:pt idx="173">
                  <c:v>2.5578703703703701E-3</c:v>
                </c:pt>
                <c:pt idx="174">
                  <c:v>2.5694444444444445E-3</c:v>
                </c:pt>
                <c:pt idx="175">
                  <c:v>2.5810185185185185E-3</c:v>
                </c:pt>
                <c:pt idx="176">
                  <c:v>2.5925925925925925E-3</c:v>
                </c:pt>
                <c:pt idx="177">
                  <c:v>2.6041666666666665E-3</c:v>
                </c:pt>
                <c:pt idx="178">
                  <c:v>2.6157407407407405E-3</c:v>
                </c:pt>
                <c:pt idx="179">
                  <c:v>2.6273148148148145E-3</c:v>
                </c:pt>
                <c:pt idx="180">
                  <c:v>2.638888888888889E-3</c:v>
                </c:pt>
                <c:pt idx="181">
                  <c:v>2.650462962962963E-3</c:v>
                </c:pt>
                <c:pt idx="182">
                  <c:v>2.662037037037037E-3</c:v>
                </c:pt>
                <c:pt idx="183">
                  <c:v>2.673611111111111E-3</c:v>
                </c:pt>
                <c:pt idx="184">
                  <c:v>2.6851851851851854E-3</c:v>
                </c:pt>
                <c:pt idx="185">
                  <c:v>2.6967592592592594E-3</c:v>
                </c:pt>
                <c:pt idx="186">
                  <c:v>2.7083333333333334E-3</c:v>
                </c:pt>
                <c:pt idx="187">
                  <c:v>2.7199074074074074E-3</c:v>
                </c:pt>
                <c:pt idx="188">
                  <c:v>2.7314814814814814E-3</c:v>
                </c:pt>
                <c:pt idx="189">
                  <c:v>2.7430555555555559E-3</c:v>
                </c:pt>
                <c:pt idx="190">
                  <c:v>2.7546296296296299E-3</c:v>
                </c:pt>
                <c:pt idx="191">
                  <c:v>2.7662037037037039E-3</c:v>
                </c:pt>
                <c:pt idx="192">
                  <c:v>2.7777777777777779E-3</c:v>
                </c:pt>
                <c:pt idx="193">
                  <c:v>2.7893518518518519E-3</c:v>
                </c:pt>
                <c:pt idx="194">
                  <c:v>2.8009259259259259E-3</c:v>
                </c:pt>
                <c:pt idx="195">
                  <c:v>2.8124999999999999E-3</c:v>
                </c:pt>
                <c:pt idx="196">
                  <c:v>2.8240740740740739E-3</c:v>
                </c:pt>
                <c:pt idx="197">
                  <c:v>2.8356481481481479E-3</c:v>
                </c:pt>
                <c:pt idx="198">
                  <c:v>2.8472222222222219E-3</c:v>
                </c:pt>
                <c:pt idx="199">
                  <c:v>2.8587962962962959E-3</c:v>
                </c:pt>
                <c:pt idx="200">
                  <c:v>2.8703703703703708E-3</c:v>
                </c:pt>
                <c:pt idx="201">
                  <c:v>2.8819444444444448E-3</c:v>
                </c:pt>
                <c:pt idx="202">
                  <c:v>2.8935185185185188E-3</c:v>
                </c:pt>
                <c:pt idx="203">
                  <c:v>2.9050925925925928E-3</c:v>
                </c:pt>
                <c:pt idx="204">
                  <c:v>2.9166666666666668E-3</c:v>
                </c:pt>
                <c:pt idx="205">
                  <c:v>2.9282407407407408E-3</c:v>
                </c:pt>
                <c:pt idx="206">
                  <c:v>2.9398148148148148E-3</c:v>
                </c:pt>
                <c:pt idx="207">
                  <c:v>2.9513888888888888E-3</c:v>
                </c:pt>
                <c:pt idx="208">
                  <c:v>2.9629629629629628E-3</c:v>
                </c:pt>
                <c:pt idx="209">
                  <c:v>2.9745370370370368E-3</c:v>
                </c:pt>
                <c:pt idx="210">
                  <c:v>2.9861111111111108E-3</c:v>
                </c:pt>
                <c:pt idx="211">
                  <c:v>2.9976851851851848E-3</c:v>
                </c:pt>
                <c:pt idx="212">
                  <c:v>3.0092592592592593E-3</c:v>
                </c:pt>
                <c:pt idx="213">
                  <c:v>3.0208333333333333E-3</c:v>
                </c:pt>
                <c:pt idx="214">
                  <c:v>3.0324074074074073E-3</c:v>
                </c:pt>
                <c:pt idx="215">
                  <c:v>3.0439814814814817E-3</c:v>
                </c:pt>
                <c:pt idx="216">
                  <c:v>3.0555555555555557E-3</c:v>
                </c:pt>
                <c:pt idx="217">
                  <c:v>3.0671296296296297E-3</c:v>
                </c:pt>
                <c:pt idx="218">
                  <c:v>3.0787037037037037E-3</c:v>
                </c:pt>
                <c:pt idx="219">
                  <c:v>3.0902777777777777E-3</c:v>
                </c:pt>
                <c:pt idx="220">
                  <c:v>3.1018518518518517E-3</c:v>
                </c:pt>
                <c:pt idx="221">
                  <c:v>3.1134259259259262E-3</c:v>
                </c:pt>
                <c:pt idx="222">
                  <c:v>3.1250000000000002E-3</c:v>
                </c:pt>
                <c:pt idx="223">
                  <c:v>3.1365740740740742E-3</c:v>
                </c:pt>
                <c:pt idx="224">
                  <c:v>3.1481481481481482E-3</c:v>
                </c:pt>
                <c:pt idx="225">
                  <c:v>3.1597222222222222E-3</c:v>
                </c:pt>
                <c:pt idx="226">
                  <c:v>3.1712962962962962E-3</c:v>
                </c:pt>
                <c:pt idx="227">
                  <c:v>3.1828703703703702E-3</c:v>
                </c:pt>
                <c:pt idx="228">
                  <c:v>3.1944444444444442E-3</c:v>
                </c:pt>
                <c:pt idx="229">
                  <c:v>3.2060185185185182E-3</c:v>
                </c:pt>
                <c:pt idx="230">
                  <c:v>3.2175925925925931E-3</c:v>
                </c:pt>
                <c:pt idx="231">
                  <c:v>3.2291666666666671E-3</c:v>
                </c:pt>
                <c:pt idx="232">
                  <c:v>3.2407407407407411E-3</c:v>
                </c:pt>
                <c:pt idx="233">
                  <c:v>3.2523148148148151E-3</c:v>
                </c:pt>
                <c:pt idx="234">
                  <c:v>3.2638888888888891E-3</c:v>
                </c:pt>
                <c:pt idx="235">
                  <c:v>3.2754629629629631E-3</c:v>
                </c:pt>
                <c:pt idx="236">
                  <c:v>3.2870370370370371E-3</c:v>
                </c:pt>
                <c:pt idx="237">
                  <c:v>3.2986111111111111E-3</c:v>
                </c:pt>
                <c:pt idx="238">
                  <c:v>3.3101851851851851E-3</c:v>
                </c:pt>
                <c:pt idx="239">
                  <c:v>3.3217592592592591E-3</c:v>
                </c:pt>
                <c:pt idx="240">
                  <c:v>3.3333333333333331E-3</c:v>
                </c:pt>
                <c:pt idx="241">
                  <c:v>3.3449074074074071E-3</c:v>
                </c:pt>
                <c:pt idx="242">
                  <c:v>3.3564814814814811E-3</c:v>
                </c:pt>
                <c:pt idx="243">
                  <c:v>3.3680555555555551E-3</c:v>
                </c:pt>
                <c:pt idx="244">
                  <c:v>3.3796296296296291E-3</c:v>
                </c:pt>
                <c:pt idx="245">
                  <c:v>3.391203703703704E-3</c:v>
                </c:pt>
                <c:pt idx="246">
                  <c:v>3.402777777777778E-3</c:v>
                </c:pt>
                <c:pt idx="247">
                  <c:v>3.414351851851852E-3</c:v>
                </c:pt>
                <c:pt idx="248">
                  <c:v>3.425925925925926E-3</c:v>
                </c:pt>
                <c:pt idx="249">
                  <c:v>3.4375E-3</c:v>
                </c:pt>
                <c:pt idx="250">
                  <c:v>3.449074074074074E-3</c:v>
                </c:pt>
                <c:pt idx="251">
                  <c:v>3.460648148148148E-3</c:v>
                </c:pt>
                <c:pt idx="252">
                  <c:v>3.472222222222222E-3</c:v>
                </c:pt>
                <c:pt idx="253">
                  <c:v>3.4837962962962965E-3</c:v>
                </c:pt>
                <c:pt idx="254">
                  <c:v>3.4953703703703705E-3</c:v>
                </c:pt>
                <c:pt idx="255">
                  <c:v>3.5069444444444445E-3</c:v>
                </c:pt>
                <c:pt idx="256">
                  <c:v>3.5185185185185185E-3</c:v>
                </c:pt>
                <c:pt idx="257">
                  <c:v>3.5300925925925925E-3</c:v>
                </c:pt>
                <c:pt idx="258">
                  <c:v>3.5416666666666665E-3</c:v>
                </c:pt>
                <c:pt idx="259">
                  <c:v>3.5532407407407405E-3</c:v>
                </c:pt>
                <c:pt idx="260">
                  <c:v>3.5648148148148149E-3</c:v>
                </c:pt>
                <c:pt idx="261">
                  <c:v>3.5763888888888889E-3</c:v>
                </c:pt>
                <c:pt idx="262">
                  <c:v>3.5879629629629634E-3</c:v>
                </c:pt>
                <c:pt idx="263">
                  <c:v>3.5995370370370374E-3</c:v>
                </c:pt>
                <c:pt idx="264">
                  <c:v>3.6111111111111114E-3</c:v>
                </c:pt>
                <c:pt idx="265">
                  <c:v>3.6226851851851854E-3</c:v>
                </c:pt>
                <c:pt idx="266">
                  <c:v>3.6342592592592594E-3</c:v>
                </c:pt>
                <c:pt idx="267">
                  <c:v>3.6458333333333334E-3</c:v>
                </c:pt>
                <c:pt idx="268">
                  <c:v>3.6574074074074074E-3</c:v>
                </c:pt>
                <c:pt idx="269">
                  <c:v>3.6689814814814814E-3</c:v>
                </c:pt>
                <c:pt idx="270">
                  <c:v>3.6805555555555554E-3</c:v>
                </c:pt>
                <c:pt idx="271">
                  <c:v>3.6921296296296294E-3</c:v>
                </c:pt>
                <c:pt idx="272">
                  <c:v>3.7037037037037034E-3</c:v>
                </c:pt>
                <c:pt idx="273">
                  <c:v>3.7152777777777774E-3</c:v>
                </c:pt>
                <c:pt idx="274">
                  <c:v>3.7268518518518514E-3</c:v>
                </c:pt>
                <c:pt idx="275">
                  <c:v>3.7384259259259263E-3</c:v>
                </c:pt>
                <c:pt idx="276">
                  <c:v>3.7500000000000003E-3</c:v>
                </c:pt>
                <c:pt idx="277">
                  <c:v>3.7615740740740743E-3</c:v>
                </c:pt>
                <c:pt idx="278">
                  <c:v>3.7731481481481483E-3</c:v>
                </c:pt>
                <c:pt idx="279">
                  <c:v>3.7847222222222223E-3</c:v>
                </c:pt>
                <c:pt idx="280">
                  <c:v>3.7962962962962963E-3</c:v>
                </c:pt>
                <c:pt idx="281">
                  <c:v>3.8078703703703703E-3</c:v>
                </c:pt>
                <c:pt idx="282">
                  <c:v>3.8194444444444443E-3</c:v>
                </c:pt>
                <c:pt idx="283">
                  <c:v>3.8310185185185183E-3</c:v>
                </c:pt>
                <c:pt idx="284">
                  <c:v>3.8425925925925923E-3</c:v>
                </c:pt>
                <c:pt idx="285">
                  <c:v>3.8541666666666663E-3</c:v>
                </c:pt>
                <c:pt idx="286">
                  <c:v>3.8657407407407408E-3</c:v>
                </c:pt>
                <c:pt idx="287">
                  <c:v>3.8773148148148148E-3</c:v>
                </c:pt>
                <c:pt idx="288">
                  <c:v>3.8888888888888888E-3</c:v>
                </c:pt>
                <c:pt idx="289">
                  <c:v>3.9004629629629628E-3</c:v>
                </c:pt>
                <c:pt idx="290">
                  <c:v>3.9120370370370377E-3</c:v>
                </c:pt>
                <c:pt idx="291">
                  <c:v>3.9236111111111112E-3</c:v>
                </c:pt>
                <c:pt idx="292">
                  <c:v>3.9351851851851857E-3</c:v>
                </c:pt>
                <c:pt idx="293">
                  <c:v>3.9467592592592592E-3</c:v>
                </c:pt>
                <c:pt idx="294">
                  <c:v>3.9583333333333337E-3</c:v>
                </c:pt>
                <c:pt idx="295">
                  <c:v>3.9699074074074072E-3</c:v>
                </c:pt>
                <c:pt idx="296">
                  <c:v>3.9814814814814817E-3</c:v>
                </c:pt>
                <c:pt idx="297">
                  <c:v>3.9930555555555552E-3</c:v>
                </c:pt>
                <c:pt idx="298">
                  <c:v>4.0046296296296297E-3</c:v>
                </c:pt>
                <c:pt idx="299">
                  <c:v>4.0162037037037033E-3</c:v>
                </c:pt>
                <c:pt idx="300">
                  <c:v>4.0277777777777777E-3</c:v>
                </c:pt>
              </c:numCache>
            </c:numRef>
          </c:cat>
          <c:val>
            <c:numRef>
              <c:f>'1 Phase Pre-Treatment (2N)'!$G$2:$G$302</c:f>
              <c:numCache>
                <c:formatCode>0.0000</c:formatCode>
                <c:ptCount val="3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-2.9151537999999997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-6.2929316999999999E-2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-0.79678730000000009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-0.35043955000000004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0.68605950000000004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0.35315678000000006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0.82223710000000005</c:v>
                </c:pt>
                <c:pt idx="98">
                  <c:v>0.82223710000000005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0.99625394000000012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1.1853774000000001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1.5182559000000002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-0.61521715999999993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2.5093623999999997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1.7603494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3.8030615000000001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4.3250877000000001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3.8030615000000001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3.7803772000000002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2.2823757000000002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2.1386447999999998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3.5609435999999999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2.9178710000000003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2.6455155000000001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2.6228315000000002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2.9783939999999998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3.0313639999999999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3.061626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2.6984856000000002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1.5560708999999999</c:v>
                </c:pt>
                <c:pt idx="299">
                  <c:v>#N/A</c:v>
                </c:pt>
                <c:pt idx="30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F40-4AF3-ADAC-06FF80A1613D}"/>
            </c:ext>
          </c:extLst>
        </c:ser>
        <c:ser>
          <c:idx val="4"/>
          <c:order val="4"/>
          <c:tx>
            <c:strRef>
              <c:f>'1 Phase Pre-Treatment (2N)'!$H$1</c:f>
              <c:strCache>
                <c:ptCount val="1"/>
                <c:pt idx="0">
                  <c:v>Max Peaks Chart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'1 Phase Pre-Treatment (2N)'!$C$2:$C$302</c:f>
              <c:numCache>
                <c:formatCode>h:mm:ss;@</c:formatCode>
                <c:ptCount val="301"/>
                <c:pt idx="0">
                  <c:v>5.5555555555555556E-4</c:v>
                </c:pt>
                <c:pt idx="1">
                  <c:v>5.6712962962962967E-4</c:v>
                </c:pt>
                <c:pt idx="2">
                  <c:v>5.7870370370370378E-4</c:v>
                </c:pt>
                <c:pt idx="3">
                  <c:v>5.9027777777777778E-4</c:v>
                </c:pt>
                <c:pt idx="4">
                  <c:v>6.018518518518519E-4</c:v>
                </c:pt>
                <c:pt idx="5">
                  <c:v>6.134259259259259E-4</c:v>
                </c:pt>
                <c:pt idx="6">
                  <c:v>6.2500000000000001E-4</c:v>
                </c:pt>
                <c:pt idx="7">
                  <c:v>6.3657407407407402E-4</c:v>
                </c:pt>
                <c:pt idx="8">
                  <c:v>6.4814814814814813E-4</c:v>
                </c:pt>
                <c:pt idx="9">
                  <c:v>6.5972222222222224E-4</c:v>
                </c:pt>
                <c:pt idx="10">
                  <c:v>6.7129629629629635E-4</c:v>
                </c:pt>
                <c:pt idx="11">
                  <c:v>6.8287037037037036E-4</c:v>
                </c:pt>
                <c:pt idx="12">
                  <c:v>6.9444444444444447E-4</c:v>
                </c:pt>
                <c:pt idx="13">
                  <c:v>7.0601851851851847E-4</c:v>
                </c:pt>
                <c:pt idx="14">
                  <c:v>7.175925925925927E-4</c:v>
                </c:pt>
                <c:pt idx="15">
                  <c:v>7.291666666666667E-4</c:v>
                </c:pt>
                <c:pt idx="16">
                  <c:v>7.407407407407407E-4</c:v>
                </c:pt>
                <c:pt idx="17">
                  <c:v>7.5231481481481482E-4</c:v>
                </c:pt>
                <c:pt idx="18">
                  <c:v>7.6388888888888893E-4</c:v>
                </c:pt>
                <c:pt idx="19">
                  <c:v>7.7546296296296293E-4</c:v>
                </c:pt>
                <c:pt idx="20">
                  <c:v>7.8703703703703705E-4</c:v>
                </c:pt>
                <c:pt idx="21">
                  <c:v>7.9861111111111105E-4</c:v>
                </c:pt>
                <c:pt idx="22">
                  <c:v>8.1018518518518527E-4</c:v>
                </c:pt>
                <c:pt idx="23">
                  <c:v>8.2175925925925927E-4</c:v>
                </c:pt>
                <c:pt idx="24">
                  <c:v>8.3333333333333328E-4</c:v>
                </c:pt>
                <c:pt idx="25">
                  <c:v>8.4490740740740728E-4</c:v>
                </c:pt>
                <c:pt idx="26">
                  <c:v>8.564814814814815E-4</c:v>
                </c:pt>
                <c:pt idx="27">
                  <c:v>8.6805555555555551E-4</c:v>
                </c:pt>
                <c:pt idx="28">
                  <c:v>8.7962962962962962E-4</c:v>
                </c:pt>
                <c:pt idx="29">
                  <c:v>8.9120370370370373E-4</c:v>
                </c:pt>
                <c:pt idx="30">
                  <c:v>9.0277777777777784E-4</c:v>
                </c:pt>
                <c:pt idx="31">
                  <c:v>9.1435185185185185E-4</c:v>
                </c:pt>
                <c:pt idx="32">
                  <c:v>9.2592592592592585E-4</c:v>
                </c:pt>
                <c:pt idx="33">
                  <c:v>9.3750000000000007E-4</c:v>
                </c:pt>
                <c:pt idx="34">
                  <c:v>9.4907407407407408E-4</c:v>
                </c:pt>
                <c:pt idx="35">
                  <c:v>9.6064814814814808E-4</c:v>
                </c:pt>
                <c:pt idx="36">
                  <c:v>9.7222222222222219E-4</c:v>
                </c:pt>
                <c:pt idx="37">
                  <c:v>9.8379629629629642E-4</c:v>
                </c:pt>
                <c:pt idx="38">
                  <c:v>9.9537037037037042E-4</c:v>
                </c:pt>
                <c:pt idx="39">
                  <c:v>1.0069444444444444E-3</c:v>
                </c:pt>
                <c:pt idx="40">
                  <c:v>1.0185185185185184E-3</c:v>
                </c:pt>
                <c:pt idx="41">
                  <c:v>1.0300925925925926E-3</c:v>
                </c:pt>
                <c:pt idx="42">
                  <c:v>1.0416666666666667E-3</c:v>
                </c:pt>
                <c:pt idx="43">
                  <c:v>1.0532407407407407E-3</c:v>
                </c:pt>
                <c:pt idx="44">
                  <c:v>1.0648148148148149E-3</c:v>
                </c:pt>
                <c:pt idx="45">
                  <c:v>1.0763888888888889E-3</c:v>
                </c:pt>
                <c:pt idx="46">
                  <c:v>1.0879629629629629E-3</c:v>
                </c:pt>
                <c:pt idx="47">
                  <c:v>1.0995370370370369E-3</c:v>
                </c:pt>
                <c:pt idx="48">
                  <c:v>1.1111111111111111E-3</c:v>
                </c:pt>
                <c:pt idx="49">
                  <c:v>1.1226851851851851E-3</c:v>
                </c:pt>
                <c:pt idx="50">
                  <c:v>1.1342592592592593E-3</c:v>
                </c:pt>
                <c:pt idx="51">
                  <c:v>1.1458333333333333E-3</c:v>
                </c:pt>
                <c:pt idx="52">
                  <c:v>1.1574074074074076E-3</c:v>
                </c:pt>
                <c:pt idx="53">
                  <c:v>1.1689814814814816E-3</c:v>
                </c:pt>
                <c:pt idx="54">
                  <c:v>1.1805555555555556E-3</c:v>
                </c:pt>
                <c:pt idx="55">
                  <c:v>1.1921296296296296E-3</c:v>
                </c:pt>
                <c:pt idx="56">
                  <c:v>1.2037037037037038E-3</c:v>
                </c:pt>
                <c:pt idx="57">
                  <c:v>1.2152777777777778E-3</c:v>
                </c:pt>
                <c:pt idx="58">
                  <c:v>1.2268518518518518E-3</c:v>
                </c:pt>
                <c:pt idx="59">
                  <c:v>1.238425925925926E-3</c:v>
                </c:pt>
                <c:pt idx="60">
                  <c:v>1.25E-3</c:v>
                </c:pt>
                <c:pt idx="61">
                  <c:v>1.261574074074074E-3</c:v>
                </c:pt>
                <c:pt idx="62">
                  <c:v>1.273148148148148E-3</c:v>
                </c:pt>
                <c:pt idx="63">
                  <c:v>1.2847222222222223E-3</c:v>
                </c:pt>
                <c:pt idx="64">
                  <c:v>1.2962962962962963E-3</c:v>
                </c:pt>
                <c:pt idx="65">
                  <c:v>1.3078703703703703E-3</c:v>
                </c:pt>
                <c:pt idx="66">
                  <c:v>1.3194444444444445E-3</c:v>
                </c:pt>
                <c:pt idx="67">
                  <c:v>1.3310185185185185E-3</c:v>
                </c:pt>
                <c:pt idx="68">
                  <c:v>1.3425925925925927E-3</c:v>
                </c:pt>
                <c:pt idx="69">
                  <c:v>1.3541666666666667E-3</c:v>
                </c:pt>
                <c:pt idx="70">
                  <c:v>1.3657407407407407E-3</c:v>
                </c:pt>
                <c:pt idx="71">
                  <c:v>1.3773148148148149E-3</c:v>
                </c:pt>
                <c:pt idx="72">
                  <c:v>1.3888888888888889E-3</c:v>
                </c:pt>
                <c:pt idx="73">
                  <c:v>1.4004629629629629E-3</c:v>
                </c:pt>
                <c:pt idx="74">
                  <c:v>1.4120370370370369E-3</c:v>
                </c:pt>
                <c:pt idx="75">
                  <c:v>1.423611111111111E-3</c:v>
                </c:pt>
                <c:pt idx="76">
                  <c:v>1.4351851851851854E-3</c:v>
                </c:pt>
                <c:pt idx="77">
                  <c:v>1.4467592592592594E-3</c:v>
                </c:pt>
                <c:pt idx="78">
                  <c:v>1.4583333333333334E-3</c:v>
                </c:pt>
                <c:pt idx="79">
                  <c:v>1.4699074074074074E-3</c:v>
                </c:pt>
                <c:pt idx="80">
                  <c:v>1.4814814814814814E-3</c:v>
                </c:pt>
                <c:pt idx="81">
                  <c:v>1.4930555555555554E-3</c:v>
                </c:pt>
                <c:pt idx="82">
                  <c:v>1.5046296296296296E-3</c:v>
                </c:pt>
                <c:pt idx="83">
                  <c:v>1.5162037037037036E-3</c:v>
                </c:pt>
                <c:pt idx="84">
                  <c:v>1.5277777777777779E-3</c:v>
                </c:pt>
                <c:pt idx="85">
                  <c:v>1.5393518518518519E-3</c:v>
                </c:pt>
                <c:pt idx="86">
                  <c:v>1.5509259259259259E-3</c:v>
                </c:pt>
                <c:pt idx="87">
                  <c:v>1.5625000000000001E-3</c:v>
                </c:pt>
                <c:pt idx="88">
                  <c:v>1.5740740740740741E-3</c:v>
                </c:pt>
                <c:pt idx="89">
                  <c:v>1.5856481481481481E-3</c:v>
                </c:pt>
                <c:pt idx="90">
                  <c:v>1.5972222222222221E-3</c:v>
                </c:pt>
                <c:pt idx="91">
                  <c:v>1.6087962962962965E-3</c:v>
                </c:pt>
                <c:pt idx="92">
                  <c:v>1.6203703703703705E-3</c:v>
                </c:pt>
                <c:pt idx="93">
                  <c:v>1.6319444444444445E-3</c:v>
                </c:pt>
                <c:pt idx="94">
                  <c:v>1.6435185185185185E-3</c:v>
                </c:pt>
                <c:pt idx="95">
                  <c:v>1.6550925925925926E-3</c:v>
                </c:pt>
                <c:pt idx="96">
                  <c:v>1.6666666666666666E-3</c:v>
                </c:pt>
                <c:pt idx="97">
                  <c:v>1.6782407407407406E-3</c:v>
                </c:pt>
                <c:pt idx="98">
                  <c:v>1.6898148148148146E-3</c:v>
                </c:pt>
                <c:pt idx="99">
                  <c:v>1.701388888888889E-3</c:v>
                </c:pt>
                <c:pt idx="100">
                  <c:v>1.712962962962963E-3</c:v>
                </c:pt>
                <c:pt idx="101">
                  <c:v>1.724537037037037E-3</c:v>
                </c:pt>
                <c:pt idx="102">
                  <c:v>1.736111111111111E-3</c:v>
                </c:pt>
                <c:pt idx="103">
                  <c:v>1.7476851851851852E-3</c:v>
                </c:pt>
                <c:pt idx="104">
                  <c:v>1.7592592592592592E-3</c:v>
                </c:pt>
                <c:pt idx="105">
                  <c:v>1.7708333333333332E-3</c:v>
                </c:pt>
                <c:pt idx="106">
                  <c:v>1.7824074074074075E-3</c:v>
                </c:pt>
                <c:pt idx="107">
                  <c:v>1.7939814814814817E-3</c:v>
                </c:pt>
                <c:pt idx="108">
                  <c:v>1.8055555555555557E-3</c:v>
                </c:pt>
                <c:pt idx="109">
                  <c:v>1.8171296296296297E-3</c:v>
                </c:pt>
                <c:pt idx="110">
                  <c:v>1.8287037037037037E-3</c:v>
                </c:pt>
                <c:pt idx="111">
                  <c:v>1.8402777777777777E-3</c:v>
                </c:pt>
                <c:pt idx="112">
                  <c:v>1.8518518518518517E-3</c:v>
                </c:pt>
                <c:pt idx="113">
                  <c:v>1.8634259259259257E-3</c:v>
                </c:pt>
                <c:pt idx="114">
                  <c:v>1.8750000000000001E-3</c:v>
                </c:pt>
                <c:pt idx="115">
                  <c:v>1.8865740740740742E-3</c:v>
                </c:pt>
                <c:pt idx="116">
                  <c:v>1.8981481481481482E-3</c:v>
                </c:pt>
                <c:pt idx="117">
                  <c:v>1.9097222222222222E-3</c:v>
                </c:pt>
                <c:pt idx="118">
                  <c:v>1.9212962962962962E-3</c:v>
                </c:pt>
                <c:pt idx="119">
                  <c:v>1.9328703703703704E-3</c:v>
                </c:pt>
                <c:pt idx="120">
                  <c:v>1.9444444444444444E-3</c:v>
                </c:pt>
                <c:pt idx="121">
                  <c:v>1.9560185185185188E-3</c:v>
                </c:pt>
                <c:pt idx="122">
                  <c:v>1.9675925925925928E-3</c:v>
                </c:pt>
                <c:pt idx="123">
                  <c:v>1.9791666666666668E-3</c:v>
                </c:pt>
                <c:pt idx="124">
                  <c:v>1.9907407407407408E-3</c:v>
                </c:pt>
                <c:pt idx="125">
                  <c:v>2.0023148148148148E-3</c:v>
                </c:pt>
                <c:pt idx="126">
                  <c:v>2.0138888888888888E-3</c:v>
                </c:pt>
                <c:pt idx="127">
                  <c:v>2.0254629629629629E-3</c:v>
                </c:pt>
                <c:pt idx="128">
                  <c:v>2.0370370370370369E-3</c:v>
                </c:pt>
                <c:pt idx="129">
                  <c:v>2.0486111111111113E-3</c:v>
                </c:pt>
                <c:pt idx="130">
                  <c:v>2.0601851851851853E-3</c:v>
                </c:pt>
                <c:pt idx="131">
                  <c:v>2.0717592592592593E-3</c:v>
                </c:pt>
                <c:pt idx="132">
                  <c:v>2.0833333333333333E-3</c:v>
                </c:pt>
                <c:pt idx="133">
                  <c:v>2.0949074074074073E-3</c:v>
                </c:pt>
                <c:pt idx="134">
                  <c:v>2.1064814814814813E-3</c:v>
                </c:pt>
                <c:pt idx="135">
                  <c:v>2.1180555555555553E-3</c:v>
                </c:pt>
                <c:pt idx="136">
                  <c:v>2.1296296296296298E-3</c:v>
                </c:pt>
                <c:pt idx="137">
                  <c:v>2.1412037037037038E-3</c:v>
                </c:pt>
                <c:pt idx="138">
                  <c:v>2.1527777777777778E-3</c:v>
                </c:pt>
                <c:pt idx="139">
                  <c:v>2.1643518518518518E-3</c:v>
                </c:pt>
                <c:pt idx="140">
                  <c:v>2.1759259259259258E-3</c:v>
                </c:pt>
                <c:pt idx="141">
                  <c:v>2.1874999999999998E-3</c:v>
                </c:pt>
                <c:pt idx="142">
                  <c:v>2.1990740740740738E-3</c:v>
                </c:pt>
                <c:pt idx="143">
                  <c:v>2.2106481481481482E-3</c:v>
                </c:pt>
                <c:pt idx="144">
                  <c:v>2.2222222222222222E-3</c:v>
                </c:pt>
                <c:pt idx="145">
                  <c:v>2.2337962962962962E-3</c:v>
                </c:pt>
                <c:pt idx="146">
                  <c:v>2.2453703703703702E-3</c:v>
                </c:pt>
                <c:pt idx="147">
                  <c:v>2.2569444444444442E-3</c:v>
                </c:pt>
                <c:pt idx="148">
                  <c:v>2.2685185185185187E-3</c:v>
                </c:pt>
                <c:pt idx="149">
                  <c:v>2.2800925925925927E-3</c:v>
                </c:pt>
                <c:pt idx="150">
                  <c:v>2.2916666666666667E-3</c:v>
                </c:pt>
                <c:pt idx="151">
                  <c:v>2.3032407407407407E-3</c:v>
                </c:pt>
                <c:pt idx="152">
                  <c:v>2.3148148148148151E-3</c:v>
                </c:pt>
                <c:pt idx="153">
                  <c:v>2.3263888888888891E-3</c:v>
                </c:pt>
                <c:pt idx="154">
                  <c:v>2.3379629629629631E-3</c:v>
                </c:pt>
                <c:pt idx="155">
                  <c:v>2.3495370370370371E-3</c:v>
                </c:pt>
                <c:pt idx="156">
                  <c:v>2.3611111111111111E-3</c:v>
                </c:pt>
                <c:pt idx="157">
                  <c:v>2.3726851851851851E-3</c:v>
                </c:pt>
                <c:pt idx="158">
                  <c:v>2.3842592592592591E-3</c:v>
                </c:pt>
                <c:pt idx="159">
                  <c:v>2.3958333333333336E-3</c:v>
                </c:pt>
                <c:pt idx="160">
                  <c:v>2.4074074074074076E-3</c:v>
                </c:pt>
                <c:pt idx="161">
                  <c:v>2.4189814814814816E-3</c:v>
                </c:pt>
                <c:pt idx="162">
                  <c:v>2.4305555555555556E-3</c:v>
                </c:pt>
                <c:pt idx="163">
                  <c:v>2.4421296296296296E-3</c:v>
                </c:pt>
                <c:pt idx="164">
                  <c:v>2.4537037037037036E-3</c:v>
                </c:pt>
                <c:pt idx="165">
                  <c:v>2.4652777777777776E-3</c:v>
                </c:pt>
                <c:pt idx="166">
                  <c:v>2.476851851851852E-3</c:v>
                </c:pt>
                <c:pt idx="167">
                  <c:v>2.488425925925926E-3</c:v>
                </c:pt>
                <c:pt idx="168">
                  <c:v>2.5000000000000001E-3</c:v>
                </c:pt>
                <c:pt idx="169">
                  <c:v>2.5115740740740741E-3</c:v>
                </c:pt>
                <c:pt idx="170">
                  <c:v>2.5231481481481481E-3</c:v>
                </c:pt>
                <c:pt idx="171">
                  <c:v>2.5347222222222221E-3</c:v>
                </c:pt>
                <c:pt idx="172">
                  <c:v>2.5462962962962961E-3</c:v>
                </c:pt>
                <c:pt idx="173">
                  <c:v>2.5578703703703701E-3</c:v>
                </c:pt>
                <c:pt idx="174">
                  <c:v>2.5694444444444445E-3</c:v>
                </c:pt>
                <c:pt idx="175">
                  <c:v>2.5810185185185185E-3</c:v>
                </c:pt>
                <c:pt idx="176">
                  <c:v>2.5925925925925925E-3</c:v>
                </c:pt>
                <c:pt idx="177">
                  <c:v>2.6041666666666665E-3</c:v>
                </c:pt>
                <c:pt idx="178">
                  <c:v>2.6157407407407405E-3</c:v>
                </c:pt>
                <c:pt idx="179">
                  <c:v>2.6273148148148145E-3</c:v>
                </c:pt>
                <c:pt idx="180">
                  <c:v>2.638888888888889E-3</c:v>
                </c:pt>
                <c:pt idx="181">
                  <c:v>2.650462962962963E-3</c:v>
                </c:pt>
                <c:pt idx="182">
                  <c:v>2.662037037037037E-3</c:v>
                </c:pt>
                <c:pt idx="183">
                  <c:v>2.673611111111111E-3</c:v>
                </c:pt>
                <c:pt idx="184">
                  <c:v>2.6851851851851854E-3</c:v>
                </c:pt>
                <c:pt idx="185">
                  <c:v>2.6967592592592594E-3</c:v>
                </c:pt>
                <c:pt idx="186">
                  <c:v>2.7083333333333334E-3</c:v>
                </c:pt>
                <c:pt idx="187">
                  <c:v>2.7199074074074074E-3</c:v>
                </c:pt>
                <c:pt idx="188">
                  <c:v>2.7314814814814814E-3</c:v>
                </c:pt>
                <c:pt idx="189">
                  <c:v>2.7430555555555559E-3</c:v>
                </c:pt>
                <c:pt idx="190">
                  <c:v>2.7546296296296299E-3</c:v>
                </c:pt>
                <c:pt idx="191">
                  <c:v>2.7662037037037039E-3</c:v>
                </c:pt>
                <c:pt idx="192">
                  <c:v>2.7777777777777779E-3</c:v>
                </c:pt>
                <c:pt idx="193">
                  <c:v>2.7893518518518519E-3</c:v>
                </c:pt>
                <c:pt idx="194">
                  <c:v>2.8009259259259259E-3</c:v>
                </c:pt>
                <c:pt idx="195">
                  <c:v>2.8124999999999999E-3</c:v>
                </c:pt>
                <c:pt idx="196">
                  <c:v>2.8240740740740739E-3</c:v>
                </c:pt>
                <c:pt idx="197">
                  <c:v>2.8356481481481479E-3</c:v>
                </c:pt>
                <c:pt idx="198">
                  <c:v>2.8472222222222219E-3</c:v>
                </c:pt>
                <c:pt idx="199">
                  <c:v>2.8587962962962959E-3</c:v>
                </c:pt>
                <c:pt idx="200">
                  <c:v>2.8703703703703708E-3</c:v>
                </c:pt>
                <c:pt idx="201">
                  <c:v>2.8819444444444448E-3</c:v>
                </c:pt>
                <c:pt idx="202">
                  <c:v>2.8935185185185188E-3</c:v>
                </c:pt>
                <c:pt idx="203">
                  <c:v>2.9050925925925928E-3</c:v>
                </c:pt>
                <c:pt idx="204">
                  <c:v>2.9166666666666668E-3</c:v>
                </c:pt>
                <c:pt idx="205">
                  <c:v>2.9282407407407408E-3</c:v>
                </c:pt>
                <c:pt idx="206">
                  <c:v>2.9398148148148148E-3</c:v>
                </c:pt>
                <c:pt idx="207">
                  <c:v>2.9513888888888888E-3</c:v>
                </c:pt>
                <c:pt idx="208">
                  <c:v>2.9629629629629628E-3</c:v>
                </c:pt>
                <c:pt idx="209">
                  <c:v>2.9745370370370368E-3</c:v>
                </c:pt>
                <c:pt idx="210">
                  <c:v>2.9861111111111108E-3</c:v>
                </c:pt>
                <c:pt idx="211">
                  <c:v>2.9976851851851848E-3</c:v>
                </c:pt>
                <c:pt idx="212">
                  <c:v>3.0092592592592593E-3</c:v>
                </c:pt>
                <c:pt idx="213">
                  <c:v>3.0208333333333333E-3</c:v>
                </c:pt>
                <c:pt idx="214">
                  <c:v>3.0324074074074073E-3</c:v>
                </c:pt>
                <c:pt idx="215">
                  <c:v>3.0439814814814817E-3</c:v>
                </c:pt>
                <c:pt idx="216">
                  <c:v>3.0555555555555557E-3</c:v>
                </c:pt>
                <c:pt idx="217">
                  <c:v>3.0671296296296297E-3</c:v>
                </c:pt>
                <c:pt idx="218">
                  <c:v>3.0787037037037037E-3</c:v>
                </c:pt>
                <c:pt idx="219">
                  <c:v>3.0902777777777777E-3</c:v>
                </c:pt>
                <c:pt idx="220">
                  <c:v>3.1018518518518517E-3</c:v>
                </c:pt>
                <c:pt idx="221">
                  <c:v>3.1134259259259262E-3</c:v>
                </c:pt>
                <c:pt idx="222">
                  <c:v>3.1250000000000002E-3</c:v>
                </c:pt>
                <c:pt idx="223">
                  <c:v>3.1365740740740742E-3</c:v>
                </c:pt>
                <c:pt idx="224">
                  <c:v>3.1481481481481482E-3</c:v>
                </c:pt>
                <c:pt idx="225">
                  <c:v>3.1597222222222222E-3</c:v>
                </c:pt>
                <c:pt idx="226">
                  <c:v>3.1712962962962962E-3</c:v>
                </c:pt>
                <c:pt idx="227">
                  <c:v>3.1828703703703702E-3</c:v>
                </c:pt>
                <c:pt idx="228">
                  <c:v>3.1944444444444442E-3</c:v>
                </c:pt>
                <c:pt idx="229">
                  <c:v>3.2060185185185182E-3</c:v>
                </c:pt>
                <c:pt idx="230">
                  <c:v>3.2175925925925931E-3</c:v>
                </c:pt>
                <c:pt idx="231">
                  <c:v>3.2291666666666671E-3</c:v>
                </c:pt>
                <c:pt idx="232">
                  <c:v>3.2407407407407411E-3</c:v>
                </c:pt>
                <c:pt idx="233">
                  <c:v>3.2523148148148151E-3</c:v>
                </c:pt>
                <c:pt idx="234">
                  <c:v>3.2638888888888891E-3</c:v>
                </c:pt>
                <c:pt idx="235">
                  <c:v>3.2754629629629631E-3</c:v>
                </c:pt>
                <c:pt idx="236">
                  <c:v>3.2870370370370371E-3</c:v>
                </c:pt>
                <c:pt idx="237">
                  <c:v>3.2986111111111111E-3</c:v>
                </c:pt>
                <c:pt idx="238">
                  <c:v>3.3101851851851851E-3</c:v>
                </c:pt>
                <c:pt idx="239">
                  <c:v>3.3217592592592591E-3</c:v>
                </c:pt>
                <c:pt idx="240">
                  <c:v>3.3333333333333331E-3</c:v>
                </c:pt>
                <c:pt idx="241">
                  <c:v>3.3449074074074071E-3</c:v>
                </c:pt>
                <c:pt idx="242">
                  <c:v>3.3564814814814811E-3</c:v>
                </c:pt>
                <c:pt idx="243">
                  <c:v>3.3680555555555551E-3</c:v>
                </c:pt>
                <c:pt idx="244">
                  <c:v>3.3796296296296291E-3</c:v>
                </c:pt>
                <c:pt idx="245">
                  <c:v>3.391203703703704E-3</c:v>
                </c:pt>
                <c:pt idx="246">
                  <c:v>3.402777777777778E-3</c:v>
                </c:pt>
                <c:pt idx="247">
                  <c:v>3.414351851851852E-3</c:v>
                </c:pt>
                <c:pt idx="248">
                  <c:v>3.425925925925926E-3</c:v>
                </c:pt>
                <c:pt idx="249">
                  <c:v>3.4375E-3</c:v>
                </c:pt>
                <c:pt idx="250">
                  <c:v>3.449074074074074E-3</c:v>
                </c:pt>
                <c:pt idx="251">
                  <c:v>3.460648148148148E-3</c:v>
                </c:pt>
                <c:pt idx="252">
                  <c:v>3.472222222222222E-3</c:v>
                </c:pt>
                <c:pt idx="253">
                  <c:v>3.4837962962962965E-3</c:v>
                </c:pt>
                <c:pt idx="254">
                  <c:v>3.4953703703703705E-3</c:v>
                </c:pt>
                <c:pt idx="255">
                  <c:v>3.5069444444444445E-3</c:v>
                </c:pt>
                <c:pt idx="256">
                  <c:v>3.5185185185185185E-3</c:v>
                </c:pt>
                <c:pt idx="257">
                  <c:v>3.5300925925925925E-3</c:v>
                </c:pt>
                <c:pt idx="258">
                  <c:v>3.5416666666666665E-3</c:v>
                </c:pt>
                <c:pt idx="259">
                  <c:v>3.5532407407407405E-3</c:v>
                </c:pt>
                <c:pt idx="260">
                  <c:v>3.5648148148148149E-3</c:v>
                </c:pt>
                <c:pt idx="261">
                  <c:v>3.5763888888888889E-3</c:v>
                </c:pt>
                <c:pt idx="262">
                  <c:v>3.5879629629629634E-3</c:v>
                </c:pt>
                <c:pt idx="263">
                  <c:v>3.5995370370370374E-3</c:v>
                </c:pt>
                <c:pt idx="264">
                  <c:v>3.6111111111111114E-3</c:v>
                </c:pt>
                <c:pt idx="265">
                  <c:v>3.6226851851851854E-3</c:v>
                </c:pt>
                <c:pt idx="266">
                  <c:v>3.6342592592592594E-3</c:v>
                </c:pt>
                <c:pt idx="267">
                  <c:v>3.6458333333333334E-3</c:v>
                </c:pt>
                <c:pt idx="268">
                  <c:v>3.6574074074074074E-3</c:v>
                </c:pt>
                <c:pt idx="269">
                  <c:v>3.6689814814814814E-3</c:v>
                </c:pt>
                <c:pt idx="270">
                  <c:v>3.6805555555555554E-3</c:v>
                </c:pt>
                <c:pt idx="271">
                  <c:v>3.6921296296296294E-3</c:v>
                </c:pt>
                <c:pt idx="272">
                  <c:v>3.7037037037037034E-3</c:v>
                </c:pt>
                <c:pt idx="273">
                  <c:v>3.7152777777777774E-3</c:v>
                </c:pt>
                <c:pt idx="274">
                  <c:v>3.7268518518518514E-3</c:v>
                </c:pt>
                <c:pt idx="275">
                  <c:v>3.7384259259259263E-3</c:v>
                </c:pt>
                <c:pt idx="276">
                  <c:v>3.7500000000000003E-3</c:v>
                </c:pt>
                <c:pt idx="277">
                  <c:v>3.7615740740740743E-3</c:v>
                </c:pt>
                <c:pt idx="278">
                  <c:v>3.7731481481481483E-3</c:v>
                </c:pt>
                <c:pt idx="279">
                  <c:v>3.7847222222222223E-3</c:v>
                </c:pt>
                <c:pt idx="280">
                  <c:v>3.7962962962962963E-3</c:v>
                </c:pt>
                <c:pt idx="281">
                  <c:v>3.8078703703703703E-3</c:v>
                </c:pt>
                <c:pt idx="282">
                  <c:v>3.8194444444444443E-3</c:v>
                </c:pt>
                <c:pt idx="283">
                  <c:v>3.8310185185185183E-3</c:v>
                </c:pt>
                <c:pt idx="284">
                  <c:v>3.8425925925925923E-3</c:v>
                </c:pt>
                <c:pt idx="285">
                  <c:v>3.8541666666666663E-3</c:v>
                </c:pt>
                <c:pt idx="286">
                  <c:v>3.8657407407407408E-3</c:v>
                </c:pt>
                <c:pt idx="287">
                  <c:v>3.8773148148148148E-3</c:v>
                </c:pt>
                <c:pt idx="288">
                  <c:v>3.8888888888888888E-3</c:v>
                </c:pt>
                <c:pt idx="289">
                  <c:v>3.9004629629629628E-3</c:v>
                </c:pt>
                <c:pt idx="290">
                  <c:v>3.9120370370370377E-3</c:v>
                </c:pt>
                <c:pt idx="291">
                  <c:v>3.9236111111111112E-3</c:v>
                </c:pt>
                <c:pt idx="292">
                  <c:v>3.9351851851851857E-3</c:v>
                </c:pt>
                <c:pt idx="293">
                  <c:v>3.9467592592592592E-3</c:v>
                </c:pt>
                <c:pt idx="294">
                  <c:v>3.9583333333333337E-3</c:v>
                </c:pt>
                <c:pt idx="295">
                  <c:v>3.9699074074074072E-3</c:v>
                </c:pt>
                <c:pt idx="296">
                  <c:v>3.9814814814814817E-3</c:v>
                </c:pt>
                <c:pt idx="297">
                  <c:v>3.9930555555555552E-3</c:v>
                </c:pt>
                <c:pt idx="298">
                  <c:v>4.0046296296296297E-3</c:v>
                </c:pt>
                <c:pt idx="299">
                  <c:v>4.0162037037037033E-3</c:v>
                </c:pt>
                <c:pt idx="300">
                  <c:v>4.0277777777777777E-3</c:v>
                </c:pt>
              </c:numCache>
            </c:numRef>
          </c:cat>
          <c:val>
            <c:numRef>
              <c:f>'1 Phase Pre-Treatment (2N)'!$H$2:$H$302</c:f>
              <c:numCache>
                <c:formatCode>0.0000</c:formatCode>
                <c:ptCount val="301"/>
                <c:pt idx="0">
                  <c:v>-0.30502279999999998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0.45151933999999999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0.55743523000000006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2.7855737000000002E-2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1.1021456000000001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1.2156390400000001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0.86005209999999999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1.4350240999999999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2.4261308000000001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1.6241718999999999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2.6001469999999998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1.8889494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2.796824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3.0691790000000001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4.4082951999999995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4.4839491999999996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4.5217641999999998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4.7260426999999998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4.0300240000000001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4.8924821999999999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4.0678389999999993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3.6668836999999996</c:v>
                </c:pt>
                <c:pt idx="245">
                  <c:v>3.6668836999999996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3.1826726000000001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3.5155510000000003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3.2659044999999995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3.3264275999999997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3.1751192000000001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3.159964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3.061626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2.7892706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F40-4AF3-ADAC-06FF80A16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993599"/>
        <c:axId val="1185118239"/>
      </c:lineChart>
      <c:catAx>
        <c:axId val="1724993599"/>
        <c:scaling>
          <c:orientation val="minMax"/>
        </c:scaling>
        <c:delete val="0"/>
        <c:axPos val="b"/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118239"/>
        <c:crosses val="autoZero"/>
        <c:auto val="1"/>
        <c:lblAlgn val="ctr"/>
        <c:lblOffset val="100"/>
        <c:noMultiLvlLbl val="0"/>
      </c:catAx>
      <c:valAx>
        <c:axId val="118511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993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321922112268928"/>
          <c:y val="0.79513779527559059"/>
          <c:w val="0.40898356996713991"/>
          <c:h val="3.22428790844643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 Phase Pre-Treatment'!$D$1</c:f>
              <c:strCache>
                <c:ptCount val="1"/>
                <c:pt idx="0">
                  <c:v>Pre-Treatment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 Phase Pre-Treatment'!$C$2:$C$412</c:f>
              <c:numCache>
                <c:formatCode>h:mm:ss;@</c:formatCode>
                <c:ptCount val="411"/>
                <c:pt idx="0">
                  <c:v>5.5555555555555556E-4</c:v>
                </c:pt>
                <c:pt idx="1">
                  <c:v>5.6712962962962967E-4</c:v>
                </c:pt>
                <c:pt idx="2">
                  <c:v>5.7870370370370378E-4</c:v>
                </c:pt>
                <c:pt idx="3">
                  <c:v>5.9027777777777778E-4</c:v>
                </c:pt>
                <c:pt idx="4">
                  <c:v>6.018518518518519E-4</c:v>
                </c:pt>
                <c:pt idx="5">
                  <c:v>6.134259259259259E-4</c:v>
                </c:pt>
                <c:pt idx="6">
                  <c:v>6.2500000000000001E-4</c:v>
                </c:pt>
                <c:pt idx="7">
                  <c:v>6.3657407407407402E-4</c:v>
                </c:pt>
                <c:pt idx="8">
                  <c:v>6.4814814814814813E-4</c:v>
                </c:pt>
                <c:pt idx="9">
                  <c:v>6.5972222222222224E-4</c:v>
                </c:pt>
                <c:pt idx="10">
                  <c:v>6.7129629629629635E-4</c:v>
                </c:pt>
                <c:pt idx="11">
                  <c:v>6.8287037037037036E-4</c:v>
                </c:pt>
                <c:pt idx="12">
                  <c:v>6.9444444444444447E-4</c:v>
                </c:pt>
                <c:pt idx="13">
                  <c:v>7.0601851851851847E-4</c:v>
                </c:pt>
                <c:pt idx="14">
                  <c:v>7.175925925925927E-4</c:v>
                </c:pt>
                <c:pt idx="15">
                  <c:v>7.291666666666667E-4</c:v>
                </c:pt>
                <c:pt idx="16">
                  <c:v>7.407407407407407E-4</c:v>
                </c:pt>
                <c:pt idx="17">
                  <c:v>7.5231481481481482E-4</c:v>
                </c:pt>
                <c:pt idx="18">
                  <c:v>7.6388888888888893E-4</c:v>
                </c:pt>
                <c:pt idx="19">
                  <c:v>7.7546296296296293E-4</c:v>
                </c:pt>
                <c:pt idx="20">
                  <c:v>7.8703703703703705E-4</c:v>
                </c:pt>
                <c:pt idx="21">
                  <c:v>7.9861111111111105E-4</c:v>
                </c:pt>
                <c:pt idx="22">
                  <c:v>8.1018518518518527E-4</c:v>
                </c:pt>
                <c:pt idx="23">
                  <c:v>8.2175925925925927E-4</c:v>
                </c:pt>
                <c:pt idx="24">
                  <c:v>8.3333333333333328E-4</c:v>
                </c:pt>
                <c:pt idx="25">
                  <c:v>8.4490740740740728E-4</c:v>
                </c:pt>
                <c:pt idx="26">
                  <c:v>8.564814814814815E-4</c:v>
                </c:pt>
                <c:pt idx="27">
                  <c:v>8.6805555555555551E-4</c:v>
                </c:pt>
                <c:pt idx="28">
                  <c:v>8.7962962962962962E-4</c:v>
                </c:pt>
                <c:pt idx="29">
                  <c:v>8.9120370370370373E-4</c:v>
                </c:pt>
                <c:pt idx="30">
                  <c:v>9.0277777777777784E-4</c:v>
                </c:pt>
                <c:pt idx="31">
                  <c:v>9.1435185185185185E-4</c:v>
                </c:pt>
                <c:pt idx="32">
                  <c:v>9.2592592592592585E-4</c:v>
                </c:pt>
                <c:pt idx="33">
                  <c:v>9.3750000000000007E-4</c:v>
                </c:pt>
                <c:pt idx="34">
                  <c:v>9.4907407407407408E-4</c:v>
                </c:pt>
                <c:pt idx="35">
                  <c:v>9.6064814814814808E-4</c:v>
                </c:pt>
                <c:pt idx="36">
                  <c:v>9.7222222222222219E-4</c:v>
                </c:pt>
                <c:pt idx="37">
                  <c:v>9.8379629629629642E-4</c:v>
                </c:pt>
                <c:pt idx="38">
                  <c:v>9.9537037037037042E-4</c:v>
                </c:pt>
                <c:pt idx="39">
                  <c:v>1.0069444444444444E-3</c:v>
                </c:pt>
                <c:pt idx="40">
                  <c:v>1.0185185185185184E-3</c:v>
                </c:pt>
                <c:pt idx="41">
                  <c:v>1.0300925925925926E-3</c:v>
                </c:pt>
                <c:pt idx="42">
                  <c:v>1.0416666666666667E-3</c:v>
                </c:pt>
                <c:pt idx="43">
                  <c:v>1.0532407407407407E-3</c:v>
                </c:pt>
                <c:pt idx="44">
                  <c:v>1.0648148148148149E-3</c:v>
                </c:pt>
                <c:pt idx="45">
                  <c:v>1.0763888888888889E-3</c:v>
                </c:pt>
                <c:pt idx="46">
                  <c:v>1.0879629629629629E-3</c:v>
                </c:pt>
                <c:pt idx="47">
                  <c:v>1.0995370370370369E-3</c:v>
                </c:pt>
                <c:pt idx="48">
                  <c:v>1.1111111111111111E-3</c:v>
                </c:pt>
                <c:pt idx="49">
                  <c:v>1.1226851851851851E-3</c:v>
                </c:pt>
                <c:pt idx="50">
                  <c:v>1.1342592592592593E-3</c:v>
                </c:pt>
                <c:pt idx="51">
                  <c:v>1.1458333333333333E-3</c:v>
                </c:pt>
                <c:pt idx="52">
                  <c:v>1.1574074074074076E-3</c:v>
                </c:pt>
                <c:pt idx="53">
                  <c:v>1.1689814814814816E-3</c:v>
                </c:pt>
                <c:pt idx="54">
                  <c:v>1.1805555555555556E-3</c:v>
                </c:pt>
                <c:pt idx="55">
                  <c:v>1.1921296296296296E-3</c:v>
                </c:pt>
                <c:pt idx="56">
                  <c:v>1.2037037037037038E-3</c:v>
                </c:pt>
                <c:pt idx="57">
                  <c:v>1.2152777777777778E-3</c:v>
                </c:pt>
                <c:pt idx="58">
                  <c:v>1.2268518518518518E-3</c:v>
                </c:pt>
                <c:pt idx="59">
                  <c:v>1.238425925925926E-3</c:v>
                </c:pt>
                <c:pt idx="60">
                  <c:v>1.25E-3</c:v>
                </c:pt>
                <c:pt idx="61">
                  <c:v>1.261574074074074E-3</c:v>
                </c:pt>
                <c:pt idx="62">
                  <c:v>1.273148148148148E-3</c:v>
                </c:pt>
                <c:pt idx="63">
                  <c:v>1.2847222222222223E-3</c:v>
                </c:pt>
                <c:pt idx="64">
                  <c:v>1.2962962962962963E-3</c:v>
                </c:pt>
                <c:pt idx="65">
                  <c:v>1.3078703703703703E-3</c:v>
                </c:pt>
                <c:pt idx="66">
                  <c:v>1.3194444444444445E-3</c:v>
                </c:pt>
                <c:pt idx="67">
                  <c:v>1.3310185185185185E-3</c:v>
                </c:pt>
                <c:pt idx="68">
                  <c:v>1.3425925925925927E-3</c:v>
                </c:pt>
                <c:pt idx="69">
                  <c:v>1.3541666666666667E-3</c:v>
                </c:pt>
                <c:pt idx="70">
                  <c:v>1.3657407407407407E-3</c:v>
                </c:pt>
                <c:pt idx="71">
                  <c:v>1.3773148148148149E-3</c:v>
                </c:pt>
                <c:pt idx="72">
                  <c:v>1.3888888888888889E-3</c:v>
                </c:pt>
                <c:pt idx="73">
                  <c:v>1.4004629629629629E-3</c:v>
                </c:pt>
                <c:pt idx="74">
                  <c:v>1.4120370370370369E-3</c:v>
                </c:pt>
                <c:pt idx="75">
                  <c:v>1.423611111111111E-3</c:v>
                </c:pt>
                <c:pt idx="76">
                  <c:v>1.4351851851851854E-3</c:v>
                </c:pt>
                <c:pt idx="77">
                  <c:v>1.4467592592592594E-3</c:v>
                </c:pt>
                <c:pt idx="78">
                  <c:v>1.4583333333333334E-3</c:v>
                </c:pt>
                <c:pt idx="79">
                  <c:v>1.4699074074074074E-3</c:v>
                </c:pt>
                <c:pt idx="80">
                  <c:v>1.4814814814814814E-3</c:v>
                </c:pt>
                <c:pt idx="81">
                  <c:v>1.4930555555555554E-3</c:v>
                </c:pt>
                <c:pt idx="82">
                  <c:v>1.5046296296296296E-3</c:v>
                </c:pt>
                <c:pt idx="83">
                  <c:v>1.5162037037037036E-3</c:v>
                </c:pt>
                <c:pt idx="84">
                  <c:v>1.5277777777777779E-3</c:v>
                </c:pt>
                <c:pt idx="85">
                  <c:v>1.5393518518518519E-3</c:v>
                </c:pt>
                <c:pt idx="86">
                  <c:v>1.5509259259259259E-3</c:v>
                </c:pt>
                <c:pt idx="87">
                  <c:v>1.5625000000000001E-3</c:v>
                </c:pt>
                <c:pt idx="88">
                  <c:v>1.5740740740740741E-3</c:v>
                </c:pt>
                <c:pt idx="89">
                  <c:v>1.5856481481481481E-3</c:v>
                </c:pt>
                <c:pt idx="90">
                  <c:v>1.5972222222222221E-3</c:v>
                </c:pt>
                <c:pt idx="91">
                  <c:v>1.6087962962962965E-3</c:v>
                </c:pt>
                <c:pt idx="92">
                  <c:v>1.6203703703703705E-3</c:v>
                </c:pt>
                <c:pt idx="93">
                  <c:v>1.6319444444444445E-3</c:v>
                </c:pt>
                <c:pt idx="94">
                  <c:v>1.6435185185185185E-3</c:v>
                </c:pt>
                <c:pt idx="95">
                  <c:v>1.6550925925925926E-3</c:v>
                </c:pt>
                <c:pt idx="96">
                  <c:v>1.6666666666666666E-3</c:v>
                </c:pt>
                <c:pt idx="97">
                  <c:v>1.6782407407407406E-3</c:v>
                </c:pt>
                <c:pt idx="98">
                  <c:v>1.6898148148148146E-3</c:v>
                </c:pt>
                <c:pt idx="99">
                  <c:v>1.701388888888889E-3</c:v>
                </c:pt>
                <c:pt idx="100">
                  <c:v>1.712962962962963E-3</c:v>
                </c:pt>
                <c:pt idx="101">
                  <c:v>1.724537037037037E-3</c:v>
                </c:pt>
                <c:pt idx="102">
                  <c:v>1.736111111111111E-3</c:v>
                </c:pt>
                <c:pt idx="103">
                  <c:v>1.7476851851851852E-3</c:v>
                </c:pt>
                <c:pt idx="104">
                  <c:v>1.7592592592592592E-3</c:v>
                </c:pt>
                <c:pt idx="105">
                  <c:v>1.7708333333333332E-3</c:v>
                </c:pt>
                <c:pt idx="106">
                  <c:v>1.7824074074074075E-3</c:v>
                </c:pt>
                <c:pt idx="107">
                  <c:v>1.7939814814814817E-3</c:v>
                </c:pt>
                <c:pt idx="108">
                  <c:v>1.8055555555555557E-3</c:v>
                </c:pt>
                <c:pt idx="109">
                  <c:v>1.8171296296296297E-3</c:v>
                </c:pt>
                <c:pt idx="110">
                  <c:v>1.8287037037037037E-3</c:v>
                </c:pt>
                <c:pt idx="111">
                  <c:v>1.8402777777777777E-3</c:v>
                </c:pt>
                <c:pt idx="112">
                  <c:v>1.8518518518518517E-3</c:v>
                </c:pt>
                <c:pt idx="113">
                  <c:v>1.8634259259259257E-3</c:v>
                </c:pt>
                <c:pt idx="114">
                  <c:v>1.8750000000000001E-3</c:v>
                </c:pt>
                <c:pt idx="115">
                  <c:v>1.8865740740740742E-3</c:v>
                </c:pt>
                <c:pt idx="116">
                  <c:v>1.8981481481481482E-3</c:v>
                </c:pt>
                <c:pt idx="117">
                  <c:v>1.9097222222222222E-3</c:v>
                </c:pt>
                <c:pt idx="118">
                  <c:v>1.9212962962962962E-3</c:v>
                </c:pt>
                <c:pt idx="119">
                  <c:v>1.9328703703703704E-3</c:v>
                </c:pt>
                <c:pt idx="120">
                  <c:v>1.9444444444444444E-3</c:v>
                </c:pt>
                <c:pt idx="121">
                  <c:v>1.9560185185185188E-3</c:v>
                </c:pt>
                <c:pt idx="122">
                  <c:v>1.9675925925925928E-3</c:v>
                </c:pt>
                <c:pt idx="123">
                  <c:v>1.9791666666666668E-3</c:v>
                </c:pt>
                <c:pt idx="124">
                  <c:v>1.9907407407407408E-3</c:v>
                </c:pt>
                <c:pt idx="125">
                  <c:v>2.0023148148148148E-3</c:v>
                </c:pt>
                <c:pt idx="126">
                  <c:v>2.0138888888888888E-3</c:v>
                </c:pt>
                <c:pt idx="127">
                  <c:v>2.0254629629629629E-3</c:v>
                </c:pt>
                <c:pt idx="128">
                  <c:v>2.0370370370370369E-3</c:v>
                </c:pt>
                <c:pt idx="129">
                  <c:v>2.0486111111111113E-3</c:v>
                </c:pt>
                <c:pt idx="130">
                  <c:v>2.0601851851851853E-3</c:v>
                </c:pt>
                <c:pt idx="131">
                  <c:v>2.0717592592592593E-3</c:v>
                </c:pt>
                <c:pt idx="132">
                  <c:v>2.0833333333333333E-3</c:v>
                </c:pt>
                <c:pt idx="133">
                  <c:v>2.0949074074074073E-3</c:v>
                </c:pt>
                <c:pt idx="134">
                  <c:v>2.1064814814814813E-3</c:v>
                </c:pt>
                <c:pt idx="135">
                  <c:v>2.1180555555555553E-3</c:v>
                </c:pt>
                <c:pt idx="136">
                  <c:v>2.1296296296296298E-3</c:v>
                </c:pt>
                <c:pt idx="137">
                  <c:v>2.1412037037037038E-3</c:v>
                </c:pt>
                <c:pt idx="138">
                  <c:v>2.1527777777777778E-3</c:v>
                </c:pt>
                <c:pt idx="139">
                  <c:v>2.1643518518518518E-3</c:v>
                </c:pt>
                <c:pt idx="140">
                  <c:v>2.1759259259259258E-3</c:v>
                </c:pt>
                <c:pt idx="141">
                  <c:v>2.1874999999999998E-3</c:v>
                </c:pt>
                <c:pt idx="142">
                  <c:v>2.1990740740740738E-3</c:v>
                </c:pt>
                <c:pt idx="143">
                  <c:v>2.2106481481481482E-3</c:v>
                </c:pt>
                <c:pt idx="144">
                  <c:v>2.2222222222222222E-3</c:v>
                </c:pt>
                <c:pt idx="145">
                  <c:v>2.2337962962962962E-3</c:v>
                </c:pt>
                <c:pt idx="146">
                  <c:v>2.2453703703703702E-3</c:v>
                </c:pt>
                <c:pt idx="147">
                  <c:v>2.2569444444444442E-3</c:v>
                </c:pt>
                <c:pt idx="148">
                  <c:v>2.2685185185185187E-3</c:v>
                </c:pt>
                <c:pt idx="149">
                  <c:v>2.2800925925925927E-3</c:v>
                </c:pt>
                <c:pt idx="150">
                  <c:v>2.2916666666666667E-3</c:v>
                </c:pt>
                <c:pt idx="151">
                  <c:v>2.3032407407407407E-3</c:v>
                </c:pt>
                <c:pt idx="152">
                  <c:v>2.3148148148148151E-3</c:v>
                </c:pt>
                <c:pt idx="153">
                  <c:v>2.3263888888888891E-3</c:v>
                </c:pt>
                <c:pt idx="154">
                  <c:v>2.3379629629629631E-3</c:v>
                </c:pt>
                <c:pt idx="155">
                  <c:v>2.3495370370370371E-3</c:v>
                </c:pt>
                <c:pt idx="156">
                  <c:v>2.3611111111111111E-3</c:v>
                </c:pt>
                <c:pt idx="157">
                  <c:v>2.3726851851851851E-3</c:v>
                </c:pt>
                <c:pt idx="158">
                  <c:v>2.3842592592592591E-3</c:v>
                </c:pt>
                <c:pt idx="159">
                  <c:v>2.3958333333333336E-3</c:v>
                </c:pt>
                <c:pt idx="160">
                  <c:v>2.4074074074074076E-3</c:v>
                </c:pt>
                <c:pt idx="161">
                  <c:v>2.4189814814814816E-3</c:v>
                </c:pt>
                <c:pt idx="162">
                  <c:v>2.4305555555555556E-3</c:v>
                </c:pt>
                <c:pt idx="163">
                  <c:v>2.4421296296296296E-3</c:v>
                </c:pt>
                <c:pt idx="164">
                  <c:v>2.4537037037037036E-3</c:v>
                </c:pt>
                <c:pt idx="165">
                  <c:v>2.4652777777777776E-3</c:v>
                </c:pt>
                <c:pt idx="166">
                  <c:v>2.476851851851852E-3</c:v>
                </c:pt>
                <c:pt idx="167">
                  <c:v>2.488425925925926E-3</c:v>
                </c:pt>
                <c:pt idx="168">
                  <c:v>2.5000000000000001E-3</c:v>
                </c:pt>
                <c:pt idx="169">
                  <c:v>2.5115740740740741E-3</c:v>
                </c:pt>
                <c:pt idx="170">
                  <c:v>2.5231481481481481E-3</c:v>
                </c:pt>
                <c:pt idx="171">
                  <c:v>2.5347222222222221E-3</c:v>
                </c:pt>
                <c:pt idx="172">
                  <c:v>2.5462962962962961E-3</c:v>
                </c:pt>
                <c:pt idx="173">
                  <c:v>2.5578703703703701E-3</c:v>
                </c:pt>
                <c:pt idx="174">
                  <c:v>2.5694444444444445E-3</c:v>
                </c:pt>
                <c:pt idx="175">
                  <c:v>2.5810185185185185E-3</c:v>
                </c:pt>
                <c:pt idx="176">
                  <c:v>2.5925925925925925E-3</c:v>
                </c:pt>
                <c:pt idx="177">
                  <c:v>2.6041666666666665E-3</c:v>
                </c:pt>
                <c:pt idx="178">
                  <c:v>2.6157407407407405E-3</c:v>
                </c:pt>
                <c:pt idx="179">
                  <c:v>2.6273148148148145E-3</c:v>
                </c:pt>
                <c:pt idx="180">
                  <c:v>2.638888888888889E-3</c:v>
                </c:pt>
                <c:pt idx="181">
                  <c:v>2.650462962962963E-3</c:v>
                </c:pt>
                <c:pt idx="182">
                  <c:v>2.662037037037037E-3</c:v>
                </c:pt>
                <c:pt idx="183">
                  <c:v>2.673611111111111E-3</c:v>
                </c:pt>
                <c:pt idx="184">
                  <c:v>2.6851851851851854E-3</c:v>
                </c:pt>
                <c:pt idx="185">
                  <c:v>2.6967592592592594E-3</c:v>
                </c:pt>
                <c:pt idx="186">
                  <c:v>2.7083333333333334E-3</c:v>
                </c:pt>
                <c:pt idx="187">
                  <c:v>2.7199074074074074E-3</c:v>
                </c:pt>
                <c:pt idx="188">
                  <c:v>2.7314814814814814E-3</c:v>
                </c:pt>
                <c:pt idx="189">
                  <c:v>2.7430555555555559E-3</c:v>
                </c:pt>
                <c:pt idx="190">
                  <c:v>2.7546296296296299E-3</c:v>
                </c:pt>
                <c:pt idx="191">
                  <c:v>2.7662037037037039E-3</c:v>
                </c:pt>
                <c:pt idx="192">
                  <c:v>2.7777777777777779E-3</c:v>
                </c:pt>
                <c:pt idx="193">
                  <c:v>2.7893518518518519E-3</c:v>
                </c:pt>
                <c:pt idx="194">
                  <c:v>2.8009259259259259E-3</c:v>
                </c:pt>
                <c:pt idx="195">
                  <c:v>2.8124999999999999E-3</c:v>
                </c:pt>
                <c:pt idx="196">
                  <c:v>2.8240740740740739E-3</c:v>
                </c:pt>
                <c:pt idx="197">
                  <c:v>2.8356481481481479E-3</c:v>
                </c:pt>
                <c:pt idx="198">
                  <c:v>2.8472222222222219E-3</c:v>
                </c:pt>
                <c:pt idx="199">
                  <c:v>2.8587962962962959E-3</c:v>
                </c:pt>
                <c:pt idx="200">
                  <c:v>2.8703703703703708E-3</c:v>
                </c:pt>
                <c:pt idx="201">
                  <c:v>2.8819444444444448E-3</c:v>
                </c:pt>
                <c:pt idx="202">
                  <c:v>2.8935185185185188E-3</c:v>
                </c:pt>
                <c:pt idx="203">
                  <c:v>2.9050925925925928E-3</c:v>
                </c:pt>
                <c:pt idx="204">
                  <c:v>2.9166666666666668E-3</c:v>
                </c:pt>
                <c:pt idx="205">
                  <c:v>2.9282407407407408E-3</c:v>
                </c:pt>
                <c:pt idx="206">
                  <c:v>2.9398148148148148E-3</c:v>
                </c:pt>
                <c:pt idx="207">
                  <c:v>2.9513888888888888E-3</c:v>
                </c:pt>
                <c:pt idx="208">
                  <c:v>2.9629629629629628E-3</c:v>
                </c:pt>
                <c:pt idx="209">
                  <c:v>2.9745370370370368E-3</c:v>
                </c:pt>
                <c:pt idx="210">
                  <c:v>2.9861111111111108E-3</c:v>
                </c:pt>
                <c:pt idx="211">
                  <c:v>2.9976851851851848E-3</c:v>
                </c:pt>
                <c:pt idx="212">
                  <c:v>3.0092592592592593E-3</c:v>
                </c:pt>
                <c:pt idx="213">
                  <c:v>3.0208333333333333E-3</c:v>
                </c:pt>
                <c:pt idx="214">
                  <c:v>3.0324074074074073E-3</c:v>
                </c:pt>
                <c:pt idx="215">
                  <c:v>3.0439814814814817E-3</c:v>
                </c:pt>
                <c:pt idx="216">
                  <c:v>3.0555555555555557E-3</c:v>
                </c:pt>
                <c:pt idx="217">
                  <c:v>3.0671296296296297E-3</c:v>
                </c:pt>
                <c:pt idx="218">
                  <c:v>3.0787037037037037E-3</c:v>
                </c:pt>
                <c:pt idx="219">
                  <c:v>3.0902777777777777E-3</c:v>
                </c:pt>
                <c:pt idx="220">
                  <c:v>3.1018518518518517E-3</c:v>
                </c:pt>
                <c:pt idx="221">
                  <c:v>3.1134259259259262E-3</c:v>
                </c:pt>
                <c:pt idx="222">
                  <c:v>3.1250000000000002E-3</c:v>
                </c:pt>
                <c:pt idx="223">
                  <c:v>3.1365740740740742E-3</c:v>
                </c:pt>
                <c:pt idx="224">
                  <c:v>3.1481481481481482E-3</c:v>
                </c:pt>
                <c:pt idx="225">
                  <c:v>3.1597222222222222E-3</c:v>
                </c:pt>
                <c:pt idx="226">
                  <c:v>3.1712962962962962E-3</c:v>
                </c:pt>
                <c:pt idx="227">
                  <c:v>3.1828703703703702E-3</c:v>
                </c:pt>
                <c:pt idx="228">
                  <c:v>3.1944444444444442E-3</c:v>
                </c:pt>
                <c:pt idx="229">
                  <c:v>3.2060185185185182E-3</c:v>
                </c:pt>
                <c:pt idx="230">
                  <c:v>3.2175925925925931E-3</c:v>
                </c:pt>
                <c:pt idx="231">
                  <c:v>3.2291666666666671E-3</c:v>
                </c:pt>
                <c:pt idx="232">
                  <c:v>3.2407407407407411E-3</c:v>
                </c:pt>
                <c:pt idx="233">
                  <c:v>3.2523148148148151E-3</c:v>
                </c:pt>
                <c:pt idx="234">
                  <c:v>3.2638888888888891E-3</c:v>
                </c:pt>
                <c:pt idx="235">
                  <c:v>3.2754629629629631E-3</c:v>
                </c:pt>
                <c:pt idx="236">
                  <c:v>3.2870370370370371E-3</c:v>
                </c:pt>
                <c:pt idx="237">
                  <c:v>3.2986111111111111E-3</c:v>
                </c:pt>
                <c:pt idx="238">
                  <c:v>3.3101851851851851E-3</c:v>
                </c:pt>
                <c:pt idx="239">
                  <c:v>3.3217592592592591E-3</c:v>
                </c:pt>
                <c:pt idx="240">
                  <c:v>3.3333333333333331E-3</c:v>
                </c:pt>
                <c:pt idx="241">
                  <c:v>3.3449074074074071E-3</c:v>
                </c:pt>
                <c:pt idx="242">
                  <c:v>3.3564814814814811E-3</c:v>
                </c:pt>
                <c:pt idx="243">
                  <c:v>3.3680555555555551E-3</c:v>
                </c:pt>
                <c:pt idx="244">
                  <c:v>3.3796296296296291E-3</c:v>
                </c:pt>
                <c:pt idx="245">
                  <c:v>3.391203703703704E-3</c:v>
                </c:pt>
                <c:pt idx="246">
                  <c:v>3.402777777777778E-3</c:v>
                </c:pt>
                <c:pt idx="247">
                  <c:v>3.414351851851852E-3</c:v>
                </c:pt>
                <c:pt idx="248">
                  <c:v>3.425925925925926E-3</c:v>
                </c:pt>
                <c:pt idx="249">
                  <c:v>3.4375E-3</c:v>
                </c:pt>
                <c:pt idx="250">
                  <c:v>3.449074074074074E-3</c:v>
                </c:pt>
                <c:pt idx="251">
                  <c:v>3.460648148148148E-3</c:v>
                </c:pt>
                <c:pt idx="252">
                  <c:v>3.472222222222222E-3</c:v>
                </c:pt>
                <c:pt idx="253">
                  <c:v>3.4837962962962965E-3</c:v>
                </c:pt>
                <c:pt idx="254">
                  <c:v>3.4953703703703705E-3</c:v>
                </c:pt>
                <c:pt idx="255">
                  <c:v>3.5069444444444445E-3</c:v>
                </c:pt>
                <c:pt idx="256">
                  <c:v>3.5185185185185185E-3</c:v>
                </c:pt>
                <c:pt idx="257">
                  <c:v>3.5300925925925925E-3</c:v>
                </c:pt>
                <c:pt idx="258">
                  <c:v>3.5416666666666665E-3</c:v>
                </c:pt>
                <c:pt idx="259">
                  <c:v>3.5532407407407405E-3</c:v>
                </c:pt>
                <c:pt idx="260">
                  <c:v>3.5648148148148149E-3</c:v>
                </c:pt>
                <c:pt idx="261">
                  <c:v>3.5763888888888889E-3</c:v>
                </c:pt>
                <c:pt idx="262">
                  <c:v>3.5879629629629634E-3</c:v>
                </c:pt>
                <c:pt idx="263">
                  <c:v>3.5995370370370374E-3</c:v>
                </c:pt>
                <c:pt idx="264">
                  <c:v>3.6111111111111114E-3</c:v>
                </c:pt>
                <c:pt idx="265">
                  <c:v>3.6226851851851854E-3</c:v>
                </c:pt>
                <c:pt idx="266">
                  <c:v>3.6342592592592594E-3</c:v>
                </c:pt>
                <c:pt idx="267">
                  <c:v>3.6458333333333334E-3</c:v>
                </c:pt>
                <c:pt idx="268">
                  <c:v>3.6574074074074074E-3</c:v>
                </c:pt>
                <c:pt idx="269">
                  <c:v>3.6689814814814814E-3</c:v>
                </c:pt>
                <c:pt idx="270">
                  <c:v>3.6805555555555554E-3</c:v>
                </c:pt>
                <c:pt idx="271">
                  <c:v>3.6921296296296294E-3</c:v>
                </c:pt>
                <c:pt idx="272">
                  <c:v>3.7037037037037034E-3</c:v>
                </c:pt>
                <c:pt idx="273">
                  <c:v>3.7152777777777774E-3</c:v>
                </c:pt>
                <c:pt idx="274">
                  <c:v>3.7268518518518514E-3</c:v>
                </c:pt>
                <c:pt idx="275">
                  <c:v>3.7384259259259263E-3</c:v>
                </c:pt>
                <c:pt idx="276">
                  <c:v>3.7500000000000003E-3</c:v>
                </c:pt>
                <c:pt idx="277">
                  <c:v>3.7615740740740743E-3</c:v>
                </c:pt>
                <c:pt idx="278">
                  <c:v>3.7731481481481483E-3</c:v>
                </c:pt>
                <c:pt idx="279">
                  <c:v>3.7847222222222223E-3</c:v>
                </c:pt>
                <c:pt idx="280">
                  <c:v>3.7962962962962963E-3</c:v>
                </c:pt>
                <c:pt idx="281">
                  <c:v>3.8078703703703703E-3</c:v>
                </c:pt>
                <c:pt idx="282">
                  <c:v>3.8194444444444443E-3</c:v>
                </c:pt>
                <c:pt idx="283">
                  <c:v>3.8310185185185183E-3</c:v>
                </c:pt>
                <c:pt idx="284">
                  <c:v>3.8425925925925923E-3</c:v>
                </c:pt>
                <c:pt idx="285">
                  <c:v>3.8541666666666663E-3</c:v>
                </c:pt>
                <c:pt idx="286">
                  <c:v>3.8657407407407408E-3</c:v>
                </c:pt>
                <c:pt idx="287">
                  <c:v>3.8773148148148148E-3</c:v>
                </c:pt>
                <c:pt idx="288">
                  <c:v>3.8888888888888888E-3</c:v>
                </c:pt>
                <c:pt idx="289">
                  <c:v>3.9004629629629628E-3</c:v>
                </c:pt>
                <c:pt idx="290">
                  <c:v>3.9120370370370377E-3</c:v>
                </c:pt>
                <c:pt idx="291">
                  <c:v>3.9236111111111112E-3</c:v>
                </c:pt>
                <c:pt idx="292">
                  <c:v>3.9351851851851857E-3</c:v>
                </c:pt>
                <c:pt idx="293">
                  <c:v>3.9467592592592592E-3</c:v>
                </c:pt>
                <c:pt idx="294">
                  <c:v>3.9583333333333337E-3</c:v>
                </c:pt>
                <c:pt idx="295">
                  <c:v>3.9699074074074072E-3</c:v>
                </c:pt>
                <c:pt idx="296">
                  <c:v>3.9814814814814817E-3</c:v>
                </c:pt>
                <c:pt idx="297">
                  <c:v>3.9930555555555552E-3</c:v>
                </c:pt>
                <c:pt idx="298">
                  <c:v>4.0046296296296297E-3</c:v>
                </c:pt>
                <c:pt idx="299">
                  <c:v>4.0162037037037033E-3</c:v>
                </c:pt>
                <c:pt idx="300">
                  <c:v>4.0277777777777777E-3</c:v>
                </c:pt>
                <c:pt idx="301">
                  <c:v>4.0393518518518513E-3</c:v>
                </c:pt>
                <c:pt idx="302">
                  <c:v>4.0509259259259257E-3</c:v>
                </c:pt>
                <c:pt idx="303">
                  <c:v>4.0625000000000001E-3</c:v>
                </c:pt>
                <c:pt idx="304">
                  <c:v>4.0740740740740737E-3</c:v>
                </c:pt>
                <c:pt idx="305">
                  <c:v>4.0856481481481481E-3</c:v>
                </c:pt>
                <c:pt idx="306">
                  <c:v>4.0972222222222226E-3</c:v>
                </c:pt>
                <c:pt idx="307">
                  <c:v>4.1087962962962962E-3</c:v>
                </c:pt>
                <c:pt idx="308">
                  <c:v>4.1203703703703706E-3</c:v>
                </c:pt>
                <c:pt idx="309">
                  <c:v>4.1319444444444442E-3</c:v>
                </c:pt>
                <c:pt idx="310">
                  <c:v>4.1435185185185186E-3</c:v>
                </c:pt>
                <c:pt idx="311">
                  <c:v>4.155092592592593E-3</c:v>
                </c:pt>
                <c:pt idx="312">
                  <c:v>4.1666666666666666E-3</c:v>
                </c:pt>
                <c:pt idx="313">
                  <c:v>4.178240740740741E-3</c:v>
                </c:pt>
                <c:pt idx="314">
                  <c:v>4.1898148148148146E-3</c:v>
                </c:pt>
                <c:pt idx="315">
                  <c:v>4.2013888888888891E-3</c:v>
                </c:pt>
                <c:pt idx="316">
                  <c:v>4.2129629629629626E-3</c:v>
                </c:pt>
                <c:pt idx="317">
                  <c:v>4.2245370370370371E-3</c:v>
                </c:pt>
                <c:pt idx="318">
                  <c:v>4.2361111111111106E-3</c:v>
                </c:pt>
                <c:pt idx="319">
                  <c:v>4.2476851851851851E-3</c:v>
                </c:pt>
                <c:pt idx="320">
                  <c:v>4.2592592592592595E-3</c:v>
                </c:pt>
                <c:pt idx="321">
                  <c:v>4.2708333333333339E-3</c:v>
                </c:pt>
                <c:pt idx="322">
                  <c:v>4.2824074074074075E-3</c:v>
                </c:pt>
                <c:pt idx="323">
                  <c:v>4.293981481481482E-3</c:v>
                </c:pt>
                <c:pt idx="324">
                  <c:v>4.3055555555555555E-3</c:v>
                </c:pt>
                <c:pt idx="325">
                  <c:v>4.31712962962963E-3</c:v>
                </c:pt>
                <c:pt idx="326">
                  <c:v>4.3287037037037035E-3</c:v>
                </c:pt>
                <c:pt idx="327">
                  <c:v>4.340277777777778E-3</c:v>
                </c:pt>
                <c:pt idx="328">
                  <c:v>4.3518518518518515E-3</c:v>
                </c:pt>
                <c:pt idx="329">
                  <c:v>4.363425925925926E-3</c:v>
                </c:pt>
                <c:pt idx="330">
                  <c:v>4.3749999999999995E-3</c:v>
                </c:pt>
                <c:pt idx="331">
                  <c:v>4.386574074074074E-3</c:v>
                </c:pt>
                <c:pt idx="332">
                  <c:v>4.3981481481481476E-3</c:v>
                </c:pt>
                <c:pt idx="333">
                  <c:v>4.409722222222222E-3</c:v>
                </c:pt>
                <c:pt idx="334">
                  <c:v>4.4212962962962964E-3</c:v>
                </c:pt>
                <c:pt idx="335">
                  <c:v>4.4328703703703709E-3</c:v>
                </c:pt>
                <c:pt idx="336">
                  <c:v>4.4444444444444444E-3</c:v>
                </c:pt>
                <c:pt idx="337">
                  <c:v>4.4560185185185189E-3</c:v>
                </c:pt>
                <c:pt idx="338">
                  <c:v>4.4675925925925924E-3</c:v>
                </c:pt>
                <c:pt idx="339">
                  <c:v>4.4791666666666669E-3</c:v>
                </c:pt>
                <c:pt idx="340">
                  <c:v>4.4907407407407405E-3</c:v>
                </c:pt>
                <c:pt idx="341">
                  <c:v>4.5023148148148149E-3</c:v>
                </c:pt>
                <c:pt idx="342">
                  <c:v>4.5138888888888885E-3</c:v>
                </c:pt>
                <c:pt idx="343">
                  <c:v>4.5254629629629629E-3</c:v>
                </c:pt>
                <c:pt idx="344">
                  <c:v>4.5370370370370373E-3</c:v>
                </c:pt>
                <c:pt idx="345">
                  <c:v>4.5486111111111109E-3</c:v>
                </c:pt>
                <c:pt idx="346">
                  <c:v>4.5601851851851853E-3</c:v>
                </c:pt>
                <c:pt idx="347">
                  <c:v>4.5717592592592589E-3</c:v>
                </c:pt>
                <c:pt idx="348">
                  <c:v>4.5833333333333334E-3</c:v>
                </c:pt>
                <c:pt idx="349">
                  <c:v>4.5949074074074069E-3</c:v>
                </c:pt>
                <c:pt idx="350">
                  <c:v>4.6064814814814814E-3</c:v>
                </c:pt>
                <c:pt idx="351">
                  <c:v>4.6180555555555558E-3</c:v>
                </c:pt>
                <c:pt idx="352">
                  <c:v>4.6296296296296302E-3</c:v>
                </c:pt>
                <c:pt idx="353">
                  <c:v>4.6412037037037038E-3</c:v>
                </c:pt>
                <c:pt idx="354">
                  <c:v>4.6527777777777782E-3</c:v>
                </c:pt>
                <c:pt idx="355">
                  <c:v>4.6643518518518518E-3</c:v>
                </c:pt>
                <c:pt idx="356">
                  <c:v>4.6759259259259263E-3</c:v>
                </c:pt>
                <c:pt idx="357">
                  <c:v>4.6874999999999998E-3</c:v>
                </c:pt>
                <c:pt idx="358">
                  <c:v>4.6990740740740743E-3</c:v>
                </c:pt>
                <c:pt idx="359">
                  <c:v>4.7106481481481478E-3</c:v>
                </c:pt>
                <c:pt idx="360">
                  <c:v>4.7222222222222223E-3</c:v>
                </c:pt>
                <c:pt idx="361">
                  <c:v>4.7337962962962958E-3</c:v>
                </c:pt>
                <c:pt idx="362">
                  <c:v>4.7453703703703703E-3</c:v>
                </c:pt>
                <c:pt idx="363">
                  <c:v>4.7569444444444439E-3</c:v>
                </c:pt>
                <c:pt idx="364">
                  <c:v>4.7685185185185183E-3</c:v>
                </c:pt>
                <c:pt idx="365">
                  <c:v>4.7800925925925927E-3</c:v>
                </c:pt>
                <c:pt idx="366">
                  <c:v>4.7916666666666672E-3</c:v>
                </c:pt>
                <c:pt idx="367">
                  <c:v>4.8032407407407407E-3</c:v>
                </c:pt>
                <c:pt idx="368">
                  <c:v>4.8148148148148152E-3</c:v>
                </c:pt>
                <c:pt idx="369">
                  <c:v>4.8263888888888887E-3</c:v>
                </c:pt>
                <c:pt idx="370">
                  <c:v>4.8379629629629632E-3</c:v>
                </c:pt>
                <c:pt idx="371">
                  <c:v>4.8495370370370368E-3</c:v>
                </c:pt>
                <c:pt idx="372">
                  <c:v>4.8611111111111112E-3</c:v>
                </c:pt>
                <c:pt idx="373">
                  <c:v>4.8726851851851848E-3</c:v>
                </c:pt>
                <c:pt idx="374">
                  <c:v>4.8842592592592592E-3</c:v>
                </c:pt>
                <c:pt idx="375">
                  <c:v>4.8958333333333336E-3</c:v>
                </c:pt>
                <c:pt idx="376">
                  <c:v>4.9074074074074072E-3</c:v>
                </c:pt>
                <c:pt idx="377">
                  <c:v>4.9189814814814816E-3</c:v>
                </c:pt>
                <c:pt idx="378">
                  <c:v>4.9305555555555552E-3</c:v>
                </c:pt>
                <c:pt idx="379">
                  <c:v>4.9421296296296297E-3</c:v>
                </c:pt>
                <c:pt idx="380">
                  <c:v>4.9537037037037041E-3</c:v>
                </c:pt>
                <c:pt idx="381">
                  <c:v>4.9652777777777777E-3</c:v>
                </c:pt>
                <c:pt idx="382">
                  <c:v>4.9768518518518521E-3</c:v>
                </c:pt>
                <c:pt idx="383">
                  <c:v>4.9884259259259257E-3</c:v>
                </c:pt>
                <c:pt idx="384">
                  <c:v>5.0000000000000001E-3</c:v>
                </c:pt>
                <c:pt idx="385">
                  <c:v>5.0115740740740745E-3</c:v>
                </c:pt>
                <c:pt idx="386">
                  <c:v>5.0231481481481481E-3</c:v>
                </c:pt>
                <c:pt idx="387">
                  <c:v>5.0347222222222225E-3</c:v>
                </c:pt>
                <c:pt idx="388">
                  <c:v>5.0462962962962961E-3</c:v>
                </c:pt>
                <c:pt idx="389">
                  <c:v>5.0578703703703706E-3</c:v>
                </c:pt>
                <c:pt idx="390">
                  <c:v>5.0694444444444441E-3</c:v>
                </c:pt>
                <c:pt idx="391">
                  <c:v>5.0810185185185186E-3</c:v>
                </c:pt>
                <c:pt idx="392">
                  <c:v>5.0925925925925921E-3</c:v>
                </c:pt>
                <c:pt idx="393">
                  <c:v>5.1041666666666666E-3</c:v>
                </c:pt>
                <c:pt idx="394">
                  <c:v>5.1157407407407401E-3</c:v>
                </c:pt>
                <c:pt idx="395">
                  <c:v>5.1273148148148154E-3</c:v>
                </c:pt>
                <c:pt idx="396">
                  <c:v>5.138888888888889E-3</c:v>
                </c:pt>
                <c:pt idx="397">
                  <c:v>5.1504629629629635E-3</c:v>
                </c:pt>
                <c:pt idx="398">
                  <c:v>5.162037037037037E-3</c:v>
                </c:pt>
                <c:pt idx="399">
                  <c:v>5.1736111111111115E-3</c:v>
                </c:pt>
                <c:pt idx="400">
                  <c:v>5.185185185185185E-3</c:v>
                </c:pt>
                <c:pt idx="401">
                  <c:v>5.1967592592592595E-3</c:v>
                </c:pt>
                <c:pt idx="402">
                  <c:v>5.208333333333333E-3</c:v>
                </c:pt>
                <c:pt idx="403">
                  <c:v>5.2199074074074075E-3</c:v>
                </c:pt>
                <c:pt idx="404">
                  <c:v>5.2314814814814811E-3</c:v>
                </c:pt>
                <c:pt idx="405">
                  <c:v>5.2430555555555555E-3</c:v>
                </c:pt>
                <c:pt idx="406">
                  <c:v>5.2546296296296291E-3</c:v>
                </c:pt>
                <c:pt idx="407">
                  <c:v>5.2662037037037035E-3</c:v>
                </c:pt>
                <c:pt idx="408">
                  <c:v>5.2777777777777779E-3</c:v>
                </c:pt>
                <c:pt idx="409">
                  <c:v>5.2893518518518515E-3</c:v>
                </c:pt>
                <c:pt idx="410">
                  <c:v>5.3009259259259259E-3</c:v>
                </c:pt>
              </c:numCache>
            </c:numRef>
          </c:cat>
          <c:val>
            <c:numRef>
              <c:f>'1 Phase Pre-Treatment'!$D$2:$D$412</c:f>
              <c:numCache>
                <c:formatCode>General</c:formatCode>
                <c:ptCount val="411"/>
                <c:pt idx="0">
                  <c:v>-0.30502279999999998</c:v>
                </c:pt>
                <c:pt idx="1">
                  <c:v>-0.41096292000000001</c:v>
                </c:pt>
                <c:pt idx="2">
                  <c:v>-0.69842470000000001</c:v>
                </c:pt>
                <c:pt idx="3">
                  <c:v>-0.93296489999999999</c:v>
                </c:pt>
                <c:pt idx="4">
                  <c:v>-1.2658676999999998</c:v>
                </c:pt>
                <c:pt idx="5">
                  <c:v>-1.4474379000000002</c:v>
                </c:pt>
                <c:pt idx="6">
                  <c:v>-1.8408397000000001</c:v>
                </c:pt>
                <c:pt idx="7">
                  <c:v>-2.3325800000000001</c:v>
                </c:pt>
                <c:pt idx="8">
                  <c:v>-2.5746735999999997</c:v>
                </c:pt>
                <c:pt idx="9">
                  <c:v>-2.9151537999999997</c:v>
                </c:pt>
                <c:pt idx="10">
                  <c:v>-2.8167911999999999</c:v>
                </c:pt>
                <c:pt idx="11">
                  <c:v>-2.8470528000000002</c:v>
                </c:pt>
                <c:pt idx="12">
                  <c:v>-2.5973818</c:v>
                </c:pt>
                <c:pt idx="13">
                  <c:v>-2.6579051999999996</c:v>
                </c:pt>
                <c:pt idx="14">
                  <c:v>-2.3628416999999997</c:v>
                </c:pt>
                <c:pt idx="15">
                  <c:v>-1.9694398</c:v>
                </c:pt>
                <c:pt idx="16">
                  <c:v>-1.4776993999999999</c:v>
                </c:pt>
                <c:pt idx="17">
                  <c:v>-1.7349239000000001</c:v>
                </c:pt>
                <c:pt idx="18">
                  <c:v>-1.6062995999999998</c:v>
                </c:pt>
                <c:pt idx="19">
                  <c:v>-1.2885761000000002</c:v>
                </c:pt>
                <c:pt idx="20">
                  <c:v>-1.00861914</c:v>
                </c:pt>
                <c:pt idx="21">
                  <c:v>-0.66816299999999995</c:v>
                </c:pt>
                <c:pt idx="22">
                  <c:v>-0.60008638000000003</c:v>
                </c:pt>
                <c:pt idx="23">
                  <c:v>-0.50930127999999997</c:v>
                </c:pt>
                <c:pt idx="24">
                  <c:v>-0.12345269</c:v>
                </c:pt>
                <c:pt idx="25">
                  <c:v>0.30776422000000003</c:v>
                </c:pt>
                <c:pt idx="26">
                  <c:v>0.45151933999999999</c:v>
                </c:pt>
                <c:pt idx="27">
                  <c:v>0.42881094000000003</c:v>
                </c:pt>
                <c:pt idx="28">
                  <c:v>0.33802589999999999</c:v>
                </c:pt>
                <c:pt idx="29">
                  <c:v>0.16400910000000002</c:v>
                </c:pt>
                <c:pt idx="30">
                  <c:v>-6.2929316999999999E-2</c:v>
                </c:pt>
                <c:pt idx="31">
                  <c:v>9.5932429999999999E-2</c:v>
                </c:pt>
                <c:pt idx="32">
                  <c:v>0.30021091999999999</c:v>
                </c:pt>
                <c:pt idx="33">
                  <c:v>0.55743523000000006</c:v>
                </c:pt>
                <c:pt idx="34">
                  <c:v>7.322405500000001E-2</c:v>
                </c:pt>
                <c:pt idx="35">
                  <c:v>-3.2667638999999998E-2</c:v>
                </c:pt>
                <c:pt idx="36">
                  <c:v>-0.10834605999999999</c:v>
                </c:pt>
                <c:pt idx="37">
                  <c:v>-3.2667638999999998E-2</c:v>
                </c:pt>
                <c:pt idx="38">
                  <c:v>2.7855737000000002E-2</c:v>
                </c:pt>
                <c:pt idx="39">
                  <c:v>-0.16886944000000001</c:v>
                </c:pt>
                <c:pt idx="40">
                  <c:v>-0.56227132999999996</c:v>
                </c:pt>
                <c:pt idx="41">
                  <c:v>-0.79678730000000009</c:v>
                </c:pt>
                <c:pt idx="42">
                  <c:v>-0.78165649999999998</c:v>
                </c:pt>
                <c:pt idx="43">
                  <c:v>-0.67574053999999995</c:v>
                </c:pt>
                <c:pt idx="44">
                  <c:v>-0.68331810000000004</c:v>
                </c:pt>
                <c:pt idx="45">
                  <c:v>-0.28233865000000002</c:v>
                </c:pt>
                <c:pt idx="46">
                  <c:v>0.15645578999999998</c:v>
                </c:pt>
                <c:pt idx="47">
                  <c:v>0.51206693000000003</c:v>
                </c:pt>
                <c:pt idx="48">
                  <c:v>0.86005209999999999</c:v>
                </c:pt>
                <c:pt idx="49">
                  <c:v>1.1021456000000001</c:v>
                </c:pt>
                <c:pt idx="50">
                  <c:v>0.91302220000000001</c:v>
                </c:pt>
                <c:pt idx="51">
                  <c:v>0.67092865999999995</c:v>
                </c:pt>
                <c:pt idx="52">
                  <c:v>0.67848200000000003</c:v>
                </c:pt>
                <c:pt idx="53">
                  <c:v>0.40610260000000004</c:v>
                </c:pt>
                <c:pt idx="54">
                  <c:v>5.1473640000000006E-3</c:v>
                </c:pt>
                <c:pt idx="55">
                  <c:v>-0.28991620000000001</c:v>
                </c:pt>
                <c:pt idx="56">
                  <c:v>-8.5637699999999997E-2</c:v>
                </c:pt>
                <c:pt idx="57">
                  <c:v>-0.11589939</c:v>
                </c:pt>
                <c:pt idx="58">
                  <c:v>-0.35043955000000004</c:v>
                </c:pt>
                <c:pt idx="59">
                  <c:v>-0.21423776</c:v>
                </c:pt>
                <c:pt idx="60">
                  <c:v>0.11864079</c:v>
                </c:pt>
                <c:pt idx="61">
                  <c:v>0.41368015000000002</c:v>
                </c:pt>
                <c:pt idx="62">
                  <c:v>0.34557923999999995</c:v>
                </c:pt>
                <c:pt idx="63">
                  <c:v>0.36073429999999995</c:v>
                </c:pt>
                <c:pt idx="64">
                  <c:v>0.52717358000000003</c:v>
                </c:pt>
                <c:pt idx="65">
                  <c:v>0.76926709999999998</c:v>
                </c:pt>
                <c:pt idx="66">
                  <c:v>0.98867640000000012</c:v>
                </c:pt>
                <c:pt idx="67">
                  <c:v>1.0643306399999999</c:v>
                </c:pt>
                <c:pt idx="68">
                  <c:v>0.96599229999999991</c:v>
                </c:pt>
                <c:pt idx="69">
                  <c:v>0.98109885999999991</c:v>
                </c:pt>
                <c:pt idx="70">
                  <c:v>1.1626690000000002</c:v>
                </c:pt>
                <c:pt idx="71">
                  <c:v>1.2156390400000001</c:v>
                </c:pt>
                <c:pt idx="72">
                  <c:v>1.2080858000000001</c:v>
                </c:pt>
                <c:pt idx="73">
                  <c:v>1.0038072600000001</c:v>
                </c:pt>
                <c:pt idx="74">
                  <c:v>0.68605950000000004</c:v>
                </c:pt>
                <c:pt idx="75">
                  <c:v>0.7768446</c:v>
                </c:pt>
                <c:pt idx="76">
                  <c:v>0.96599229999999991</c:v>
                </c:pt>
                <c:pt idx="77">
                  <c:v>0.86762965000000003</c:v>
                </c:pt>
                <c:pt idx="78">
                  <c:v>0.86005209999999999</c:v>
                </c:pt>
                <c:pt idx="79">
                  <c:v>0.92815300000000001</c:v>
                </c:pt>
                <c:pt idx="80">
                  <c:v>0.61040536000000001</c:v>
                </c:pt>
                <c:pt idx="81">
                  <c:v>0.38341842999999998</c:v>
                </c:pt>
                <c:pt idx="82">
                  <c:v>0.35315678000000006</c:v>
                </c:pt>
                <c:pt idx="83">
                  <c:v>0.45907266000000002</c:v>
                </c:pt>
                <c:pt idx="84">
                  <c:v>0.56501277000000005</c:v>
                </c:pt>
                <c:pt idx="85">
                  <c:v>0.53475110000000003</c:v>
                </c:pt>
                <c:pt idx="86">
                  <c:v>0.69363705999999992</c:v>
                </c:pt>
                <c:pt idx="87">
                  <c:v>0.94328389999999995</c:v>
                </c:pt>
                <c:pt idx="88">
                  <c:v>1.0567773</c:v>
                </c:pt>
                <c:pt idx="89">
                  <c:v>1.0265156600000001</c:v>
                </c:pt>
                <c:pt idx="90">
                  <c:v>1.0643306399999999</c:v>
                </c:pt>
                <c:pt idx="91">
                  <c:v>1.0340689000000001</c:v>
                </c:pt>
                <c:pt idx="92">
                  <c:v>1.0491998</c:v>
                </c:pt>
                <c:pt idx="93">
                  <c:v>1.2686091999999998</c:v>
                </c:pt>
                <c:pt idx="94">
                  <c:v>1.3291325000000001</c:v>
                </c:pt>
                <c:pt idx="95">
                  <c:v>1.4350240999999999</c:v>
                </c:pt>
                <c:pt idx="96">
                  <c:v>1.1475624</c:v>
                </c:pt>
                <c:pt idx="97">
                  <c:v>0.82223710000000005</c:v>
                </c:pt>
                <c:pt idx="98">
                  <c:v>0.82223710000000005</c:v>
                </c:pt>
                <c:pt idx="99">
                  <c:v>1.0794615000000001</c:v>
                </c:pt>
                <c:pt idx="100">
                  <c:v>1.3972092</c:v>
                </c:pt>
                <c:pt idx="101">
                  <c:v>1.6014876999999998</c:v>
                </c:pt>
                <c:pt idx="102">
                  <c:v>1.6846952000000002</c:v>
                </c:pt>
                <c:pt idx="103">
                  <c:v>1.805742</c:v>
                </c:pt>
                <c:pt idx="104">
                  <c:v>1.9192111000000001</c:v>
                </c:pt>
                <c:pt idx="105">
                  <c:v>2.0478353999999999</c:v>
                </c:pt>
                <c:pt idx="106">
                  <c:v>2.1386447999999998</c:v>
                </c:pt>
                <c:pt idx="107">
                  <c:v>2.2370072999999997</c:v>
                </c:pt>
                <c:pt idx="108">
                  <c:v>2.2067456000000001</c:v>
                </c:pt>
                <c:pt idx="109">
                  <c:v>2.1840373</c:v>
                </c:pt>
                <c:pt idx="110">
                  <c:v>2.2975308000000001</c:v>
                </c:pt>
                <c:pt idx="111">
                  <c:v>2.3883158</c:v>
                </c:pt>
                <c:pt idx="112">
                  <c:v>2.3656072999999997</c:v>
                </c:pt>
                <c:pt idx="113">
                  <c:v>2.4261308000000001</c:v>
                </c:pt>
                <c:pt idx="114">
                  <c:v>2.4109997999999999</c:v>
                </c:pt>
                <c:pt idx="115">
                  <c:v>2.3731606999999997</c:v>
                </c:pt>
                <c:pt idx="116">
                  <c:v>2.1386447999999998</c:v>
                </c:pt>
                <c:pt idx="117">
                  <c:v>1.7527961999999999</c:v>
                </c:pt>
                <c:pt idx="118">
                  <c:v>1.4652858999999998</c:v>
                </c:pt>
                <c:pt idx="119">
                  <c:v>1.0491998</c:v>
                </c:pt>
                <c:pt idx="120">
                  <c:v>0.99625394000000012</c:v>
                </c:pt>
                <c:pt idx="121">
                  <c:v>1.2156390400000001</c:v>
                </c:pt>
                <c:pt idx="122">
                  <c:v>1.4426017</c:v>
                </c:pt>
                <c:pt idx="123">
                  <c:v>1.6241718999999999</c:v>
                </c:pt>
                <c:pt idx="124">
                  <c:v>1.5333867000000001</c:v>
                </c:pt>
                <c:pt idx="125">
                  <c:v>1.3593942000000001</c:v>
                </c:pt>
                <c:pt idx="126">
                  <c:v>1.1853774000000001</c:v>
                </c:pt>
                <c:pt idx="127">
                  <c:v>1.3745008000000001</c:v>
                </c:pt>
                <c:pt idx="128">
                  <c:v>1.7830577000000001</c:v>
                </c:pt>
                <c:pt idx="129">
                  <c:v>2.1689064999999998</c:v>
                </c:pt>
                <c:pt idx="130">
                  <c:v>2.433684</c:v>
                </c:pt>
                <c:pt idx="131">
                  <c:v>2.6001469999999998</c:v>
                </c:pt>
                <c:pt idx="132">
                  <c:v>2.5547308000000002</c:v>
                </c:pt>
                <c:pt idx="133">
                  <c:v>2.1991679999999998</c:v>
                </c:pt>
                <c:pt idx="134">
                  <c:v>1.7225344</c:v>
                </c:pt>
                <c:pt idx="135">
                  <c:v>1.5182559000000002</c:v>
                </c:pt>
                <c:pt idx="136">
                  <c:v>1.5636483999999999</c:v>
                </c:pt>
                <c:pt idx="137">
                  <c:v>1.6846952000000002</c:v>
                </c:pt>
                <c:pt idx="138">
                  <c:v>1.8889494</c:v>
                </c:pt>
                <c:pt idx="139">
                  <c:v>1.8133195</c:v>
                </c:pt>
                <c:pt idx="140">
                  <c:v>1.6620109999999999</c:v>
                </c:pt>
                <c:pt idx="141">
                  <c:v>1.2761624</c:v>
                </c:pt>
                <c:pt idx="142">
                  <c:v>0.97354549999999995</c:v>
                </c:pt>
                <c:pt idx="143">
                  <c:v>0.52717358000000003</c:v>
                </c:pt>
                <c:pt idx="144">
                  <c:v>0.51962025000000001</c:v>
                </c:pt>
                <c:pt idx="145">
                  <c:v>0.45907266000000002</c:v>
                </c:pt>
                <c:pt idx="146">
                  <c:v>5.8117420000000003E-2</c:v>
                </c:pt>
                <c:pt idx="147">
                  <c:v>-0.13103023</c:v>
                </c:pt>
                <c:pt idx="148">
                  <c:v>-0.25965450000000001</c:v>
                </c:pt>
                <c:pt idx="149">
                  <c:v>-0.56982465000000004</c:v>
                </c:pt>
                <c:pt idx="150">
                  <c:v>-0.61521715999999993</c:v>
                </c:pt>
                <c:pt idx="151">
                  <c:v>-0.17642275999999998</c:v>
                </c:pt>
                <c:pt idx="152">
                  <c:v>0.33047260000000001</c:v>
                </c:pt>
                <c:pt idx="153">
                  <c:v>0.70119039999999999</c:v>
                </c:pt>
                <c:pt idx="154">
                  <c:v>1.2534540999999999</c:v>
                </c:pt>
                <c:pt idx="155">
                  <c:v>1.4123399999999999</c:v>
                </c:pt>
                <c:pt idx="156">
                  <c:v>1.0643306399999999</c:v>
                </c:pt>
                <c:pt idx="157">
                  <c:v>1.1475624</c:v>
                </c:pt>
                <c:pt idx="158">
                  <c:v>1.4728633999999998</c:v>
                </c:pt>
                <c:pt idx="159">
                  <c:v>1.9494729</c:v>
                </c:pt>
                <c:pt idx="160">
                  <c:v>2.1764839999999999</c:v>
                </c:pt>
                <c:pt idx="161">
                  <c:v>2.214299</c:v>
                </c:pt>
                <c:pt idx="162">
                  <c:v>2.4488391000000003</c:v>
                </c:pt>
                <c:pt idx="163">
                  <c:v>2.7211940000000001</c:v>
                </c:pt>
                <c:pt idx="164">
                  <c:v>2.796824</c:v>
                </c:pt>
                <c:pt idx="165">
                  <c:v>2.577439</c:v>
                </c:pt>
                <c:pt idx="166">
                  <c:v>2.6379624000000002</c:v>
                </c:pt>
                <c:pt idx="167">
                  <c:v>2.5093623999999997</c:v>
                </c:pt>
                <c:pt idx="168">
                  <c:v>2.6304090000000002</c:v>
                </c:pt>
                <c:pt idx="169">
                  <c:v>2.7665623999999998</c:v>
                </c:pt>
                <c:pt idx="170">
                  <c:v>2.9254483999999996</c:v>
                </c:pt>
                <c:pt idx="171">
                  <c:v>3.0691790000000001</c:v>
                </c:pt>
                <c:pt idx="172">
                  <c:v>3.0389175000000002</c:v>
                </c:pt>
                <c:pt idx="173">
                  <c:v>2.8270856000000002</c:v>
                </c:pt>
                <c:pt idx="174">
                  <c:v>2.4791007999999999</c:v>
                </c:pt>
                <c:pt idx="175">
                  <c:v>2.002443</c:v>
                </c:pt>
                <c:pt idx="176">
                  <c:v>1.7603494</c:v>
                </c:pt>
                <c:pt idx="177">
                  <c:v>2.0251513000000001</c:v>
                </c:pt>
                <c:pt idx="178">
                  <c:v>2.6455155000000001</c:v>
                </c:pt>
                <c:pt idx="179">
                  <c:v>3.3188499999999999</c:v>
                </c:pt>
                <c:pt idx="180">
                  <c:v>3.8484540000000003</c:v>
                </c:pt>
                <c:pt idx="181">
                  <c:v>4.0905475999999998</c:v>
                </c:pt>
                <c:pt idx="182">
                  <c:v>4.0375775000000003</c:v>
                </c:pt>
                <c:pt idx="183">
                  <c:v>4.0905475999999998</c:v>
                </c:pt>
                <c:pt idx="184">
                  <c:v>4.4082951999999995</c:v>
                </c:pt>
                <c:pt idx="185">
                  <c:v>3.9922089999999999</c:v>
                </c:pt>
                <c:pt idx="186">
                  <c:v>3.8030615000000001</c:v>
                </c:pt>
                <c:pt idx="187">
                  <c:v>3.8938465999999998</c:v>
                </c:pt>
                <c:pt idx="188">
                  <c:v>4.1359399999999997</c:v>
                </c:pt>
                <c:pt idx="189">
                  <c:v>4.3704559999999999</c:v>
                </c:pt>
                <c:pt idx="190">
                  <c:v>4.4839491999999996</c:v>
                </c:pt>
                <c:pt idx="191">
                  <c:v>4.4536877000000006</c:v>
                </c:pt>
                <c:pt idx="192">
                  <c:v>4.3553492</c:v>
                </c:pt>
                <c:pt idx="193">
                  <c:v>4.3250877000000001</c:v>
                </c:pt>
                <c:pt idx="194">
                  <c:v>4.4234260000000001</c:v>
                </c:pt>
                <c:pt idx="195">
                  <c:v>4.5217641999999998</c:v>
                </c:pt>
                <c:pt idx="196">
                  <c:v>4.5066576999999999</c:v>
                </c:pt>
                <c:pt idx="197">
                  <c:v>4.3326409999999997</c:v>
                </c:pt>
                <c:pt idx="198">
                  <c:v>3.9392389999999997</c:v>
                </c:pt>
                <c:pt idx="199">
                  <c:v>3.8030615000000001</c:v>
                </c:pt>
                <c:pt idx="200">
                  <c:v>4.0829941999999999</c:v>
                </c:pt>
                <c:pt idx="201">
                  <c:v>4.1586240000000005</c:v>
                </c:pt>
                <c:pt idx="202">
                  <c:v>4.3856109999999999</c:v>
                </c:pt>
                <c:pt idx="203">
                  <c:v>4.249409</c:v>
                </c:pt>
                <c:pt idx="204">
                  <c:v>4.7260426999999998</c:v>
                </c:pt>
                <c:pt idx="205">
                  <c:v>4.5822877000000002</c:v>
                </c:pt>
                <c:pt idx="206">
                  <c:v>4.4234260000000001</c:v>
                </c:pt>
                <c:pt idx="207">
                  <c:v>4.4385566999999995</c:v>
                </c:pt>
                <c:pt idx="208">
                  <c:v>4.4158726999999995</c:v>
                </c:pt>
                <c:pt idx="209">
                  <c:v>4.1813326000000002</c:v>
                </c:pt>
                <c:pt idx="210">
                  <c:v>4.3553492</c:v>
                </c:pt>
                <c:pt idx="211">
                  <c:v>4.1586240000000005</c:v>
                </c:pt>
                <c:pt idx="212">
                  <c:v>3.8938465999999998</c:v>
                </c:pt>
                <c:pt idx="213">
                  <c:v>3.7803772000000002</c:v>
                </c:pt>
                <c:pt idx="214">
                  <c:v>3.8409007000000002</c:v>
                </c:pt>
                <c:pt idx="215">
                  <c:v>3.9619472999999998</c:v>
                </c:pt>
                <c:pt idx="216">
                  <c:v>4.0300240000000001</c:v>
                </c:pt>
                <c:pt idx="217">
                  <c:v>3.8938465999999998</c:v>
                </c:pt>
                <c:pt idx="218">
                  <c:v>3.7349606</c:v>
                </c:pt>
                <c:pt idx="219">
                  <c:v>3.5382595999999999</c:v>
                </c:pt>
                <c:pt idx="220">
                  <c:v>3.1448575999999999</c:v>
                </c:pt>
                <c:pt idx="221">
                  <c:v>2.5244689999999999</c:v>
                </c:pt>
                <c:pt idx="222">
                  <c:v>2.2823757000000002</c:v>
                </c:pt>
                <c:pt idx="223">
                  <c:v>2.4715232999999999</c:v>
                </c:pt>
                <c:pt idx="224">
                  <c:v>2.5017850000000004</c:v>
                </c:pt>
                <c:pt idx="225">
                  <c:v>2.6152540000000002</c:v>
                </c:pt>
                <c:pt idx="226">
                  <c:v>2.8497940000000002</c:v>
                </c:pt>
                <c:pt idx="227">
                  <c:v>3.0540726</c:v>
                </c:pt>
                <c:pt idx="228">
                  <c:v>3.1978035</c:v>
                </c:pt>
                <c:pt idx="229">
                  <c:v>3.3112725999999997</c:v>
                </c:pt>
                <c:pt idx="230">
                  <c:v>3.3491120000000003</c:v>
                </c:pt>
                <c:pt idx="231">
                  <c:v>4.0829941999999999</c:v>
                </c:pt>
                <c:pt idx="232">
                  <c:v>4.8924821999999999</c:v>
                </c:pt>
                <c:pt idx="233">
                  <c:v>2.8725025</c:v>
                </c:pt>
                <c:pt idx="234">
                  <c:v>2.1386447999999998</c:v>
                </c:pt>
                <c:pt idx="235">
                  <c:v>3.3642425999999999</c:v>
                </c:pt>
                <c:pt idx="236">
                  <c:v>4.0678389999999993</c:v>
                </c:pt>
                <c:pt idx="237">
                  <c:v>4.0375775000000003</c:v>
                </c:pt>
                <c:pt idx="238">
                  <c:v>3.833323</c:v>
                </c:pt>
                <c:pt idx="239">
                  <c:v>3.5685210000000001</c:v>
                </c:pt>
                <c:pt idx="240">
                  <c:v>3.5609435999999999</c:v>
                </c:pt>
                <c:pt idx="241">
                  <c:v>3.5912055000000001</c:v>
                </c:pt>
                <c:pt idx="242">
                  <c:v>3.6063359999999998</c:v>
                </c:pt>
                <c:pt idx="243">
                  <c:v>3.6517285999999998</c:v>
                </c:pt>
                <c:pt idx="244">
                  <c:v>3.6668836999999996</c:v>
                </c:pt>
                <c:pt idx="245">
                  <c:v>3.6668836999999996</c:v>
                </c:pt>
                <c:pt idx="246">
                  <c:v>3.6365979999999998</c:v>
                </c:pt>
                <c:pt idx="247">
                  <c:v>3.583628</c:v>
                </c:pt>
                <c:pt idx="248">
                  <c:v>3.4323195000000002</c:v>
                </c:pt>
                <c:pt idx="249">
                  <c:v>3.2507493999999997</c:v>
                </c:pt>
                <c:pt idx="250">
                  <c:v>3.1751192000000001</c:v>
                </c:pt>
                <c:pt idx="251">
                  <c:v>3.0011025</c:v>
                </c:pt>
                <c:pt idx="252">
                  <c:v>2.9178710000000003</c:v>
                </c:pt>
                <c:pt idx="253">
                  <c:v>3.061626</c:v>
                </c:pt>
                <c:pt idx="254">
                  <c:v>3.0691790000000001</c:v>
                </c:pt>
                <c:pt idx="255">
                  <c:v>3.1826726000000001</c:v>
                </c:pt>
                <c:pt idx="256">
                  <c:v>2.8270856000000002</c:v>
                </c:pt>
                <c:pt idx="257">
                  <c:v>2.6455155000000001</c:v>
                </c:pt>
                <c:pt idx="258">
                  <c:v>2.6606706000000004</c:v>
                </c:pt>
                <c:pt idx="259">
                  <c:v>2.6757774000000003</c:v>
                </c:pt>
                <c:pt idx="260">
                  <c:v>2.9783939999999998</c:v>
                </c:pt>
                <c:pt idx="261">
                  <c:v>3.1221490000000003</c:v>
                </c:pt>
                <c:pt idx="262">
                  <c:v>3.1978035</c:v>
                </c:pt>
                <c:pt idx="263">
                  <c:v>3.5155510000000003</c:v>
                </c:pt>
                <c:pt idx="264">
                  <c:v>3.2885884999999999</c:v>
                </c:pt>
                <c:pt idx="265">
                  <c:v>2.8270856000000002</c:v>
                </c:pt>
                <c:pt idx="266">
                  <c:v>2.6228315000000002</c:v>
                </c:pt>
                <c:pt idx="267">
                  <c:v>3.228065</c:v>
                </c:pt>
                <c:pt idx="268">
                  <c:v>3.228065</c:v>
                </c:pt>
                <c:pt idx="269">
                  <c:v>3.2659044999999995</c:v>
                </c:pt>
                <c:pt idx="270">
                  <c:v>3.2659044999999995</c:v>
                </c:pt>
                <c:pt idx="271">
                  <c:v>2.9783939999999998</c:v>
                </c:pt>
                <c:pt idx="272">
                  <c:v>3.1070185000000001</c:v>
                </c:pt>
                <c:pt idx="273">
                  <c:v>3.3264275999999997</c:v>
                </c:pt>
                <c:pt idx="274">
                  <c:v>3.2507493999999997</c:v>
                </c:pt>
                <c:pt idx="275">
                  <c:v>3.190226</c:v>
                </c:pt>
                <c:pt idx="276">
                  <c:v>3.1145960000000001</c:v>
                </c:pt>
                <c:pt idx="277">
                  <c:v>3.0313639999999999</c:v>
                </c:pt>
                <c:pt idx="278">
                  <c:v>3.0843340000000001</c:v>
                </c:pt>
                <c:pt idx="279">
                  <c:v>3.1751192000000001</c:v>
                </c:pt>
                <c:pt idx="280">
                  <c:v>3.159964</c:v>
                </c:pt>
                <c:pt idx="281">
                  <c:v>3.061626</c:v>
                </c:pt>
                <c:pt idx="282">
                  <c:v>3.0691790000000001</c:v>
                </c:pt>
                <c:pt idx="283">
                  <c:v>3.0994410000000001</c:v>
                </c:pt>
                <c:pt idx="284">
                  <c:v>3.159964</c:v>
                </c:pt>
                <c:pt idx="285">
                  <c:v>3.1145960000000001</c:v>
                </c:pt>
                <c:pt idx="286">
                  <c:v>3.0464950000000002</c:v>
                </c:pt>
                <c:pt idx="287">
                  <c:v>3.0918875000000003</c:v>
                </c:pt>
                <c:pt idx="288">
                  <c:v>2.9330260000000004</c:v>
                </c:pt>
                <c:pt idx="289">
                  <c:v>2.743878</c:v>
                </c:pt>
                <c:pt idx="290">
                  <c:v>2.6984856000000002</c:v>
                </c:pt>
                <c:pt idx="291">
                  <c:v>2.796824</c:v>
                </c:pt>
                <c:pt idx="292">
                  <c:v>2.9330260000000004</c:v>
                </c:pt>
                <c:pt idx="293">
                  <c:v>3.061626</c:v>
                </c:pt>
                <c:pt idx="294">
                  <c:v>3.0011025</c:v>
                </c:pt>
                <c:pt idx="295">
                  <c:v>2.8800555999999999</c:v>
                </c:pt>
                <c:pt idx="296">
                  <c:v>2.5698858000000002</c:v>
                </c:pt>
                <c:pt idx="297">
                  <c:v>1.7754802000000001</c:v>
                </c:pt>
                <c:pt idx="298">
                  <c:v>1.5560708999999999</c:v>
                </c:pt>
                <c:pt idx="299">
                  <c:v>2.4412616000000003</c:v>
                </c:pt>
                <c:pt idx="300">
                  <c:v>2.7892706</c:v>
                </c:pt>
                <c:pt idx="301">
                  <c:v>2.6379624000000002</c:v>
                </c:pt>
                <c:pt idx="302">
                  <c:v>2.7590089999999998</c:v>
                </c:pt>
                <c:pt idx="303">
                  <c:v>2.6984856000000002</c:v>
                </c:pt>
                <c:pt idx="304">
                  <c:v>2.4563925000000002</c:v>
                </c:pt>
                <c:pt idx="305">
                  <c:v>2.5849923000000001</c:v>
                </c:pt>
                <c:pt idx="306">
                  <c:v>3.6365979999999998</c:v>
                </c:pt>
                <c:pt idx="307">
                  <c:v>3.8106390000000001</c:v>
                </c:pt>
                <c:pt idx="308">
                  <c:v>2.9027639999999999</c:v>
                </c:pt>
                <c:pt idx="309">
                  <c:v>2.3353457</c:v>
                </c:pt>
                <c:pt idx="310">
                  <c:v>2.4185773999999998</c:v>
                </c:pt>
                <c:pt idx="311">
                  <c:v>2.6530930000000001</c:v>
                </c:pt>
                <c:pt idx="312">
                  <c:v>2.6001469999999998</c:v>
                </c:pt>
                <c:pt idx="313">
                  <c:v>2.6909325000000002</c:v>
                </c:pt>
                <c:pt idx="314">
                  <c:v>2.9330260000000004</c:v>
                </c:pt>
                <c:pt idx="315">
                  <c:v>2.4639457</c:v>
                </c:pt>
                <c:pt idx="316">
                  <c:v>1.6771175999999999</c:v>
                </c:pt>
                <c:pt idx="317">
                  <c:v>1.3139774000000002</c:v>
                </c:pt>
                <c:pt idx="318">
                  <c:v>1.2761624</c:v>
                </c:pt>
                <c:pt idx="319">
                  <c:v>1.4199174999999999</c:v>
                </c:pt>
                <c:pt idx="320">
                  <c:v>1.5560708999999999</c:v>
                </c:pt>
                <c:pt idx="321">
                  <c:v>1.6544334999999999</c:v>
                </c:pt>
                <c:pt idx="322">
                  <c:v>1.7376411</c:v>
                </c:pt>
                <c:pt idx="323">
                  <c:v>1.7300877000000001</c:v>
                </c:pt>
                <c:pt idx="324">
                  <c:v>1.7149569</c:v>
                </c:pt>
                <c:pt idx="325">
                  <c:v>1.4123399999999999</c:v>
                </c:pt>
                <c:pt idx="326">
                  <c:v>0.99625394000000012</c:v>
                </c:pt>
                <c:pt idx="327">
                  <c:v>0.95841474999999998</c:v>
                </c:pt>
                <c:pt idx="328">
                  <c:v>1.0794615000000001</c:v>
                </c:pt>
                <c:pt idx="329">
                  <c:v>1.0189381</c:v>
                </c:pt>
                <c:pt idx="330">
                  <c:v>1.2156390400000001</c:v>
                </c:pt>
                <c:pt idx="331">
                  <c:v>1.3669474000000001</c:v>
                </c:pt>
                <c:pt idx="332">
                  <c:v>1.5182559000000002</c:v>
                </c:pt>
                <c:pt idx="333">
                  <c:v>1.6317493999999999</c:v>
                </c:pt>
                <c:pt idx="334">
                  <c:v>2.6833550000000002</c:v>
                </c:pt>
                <c:pt idx="335">
                  <c:v>2.8497940000000002</c:v>
                </c:pt>
                <c:pt idx="336">
                  <c:v>2.7060390000000001</c:v>
                </c:pt>
                <c:pt idx="337">
                  <c:v>2.5925696</c:v>
                </c:pt>
                <c:pt idx="338">
                  <c:v>2.6530930000000001</c:v>
                </c:pt>
                <c:pt idx="339">
                  <c:v>2.3353457</c:v>
                </c:pt>
                <c:pt idx="340">
                  <c:v>1.8889494</c:v>
                </c:pt>
                <c:pt idx="341">
                  <c:v>1.3442391</c:v>
                </c:pt>
                <c:pt idx="342">
                  <c:v>0.95841474999999998</c:v>
                </c:pt>
                <c:pt idx="343">
                  <c:v>0.81468380000000007</c:v>
                </c:pt>
                <c:pt idx="344">
                  <c:v>0.78442215999999998</c:v>
                </c:pt>
                <c:pt idx="345">
                  <c:v>0.72389880000000006</c:v>
                </c:pt>
                <c:pt idx="346">
                  <c:v>0.56501277000000005</c:v>
                </c:pt>
                <c:pt idx="347">
                  <c:v>0.35315678000000006</c:v>
                </c:pt>
                <c:pt idx="348">
                  <c:v>0.10348573999999999</c:v>
                </c:pt>
                <c:pt idx="349">
                  <c:v>0.21697916</c:v>
                </c:pt>
                <c:pt idx="350">
                  <c:v>0.54988197999999999</c:v>
                </c:pt>
                <c:pt idx="351">
                  <c:v>0.91302220000000001</c:v>
                </c:pt>
                <c:pt idx="352">
                  <c:v>2.1083829999999999</c:v>
                </c:pt>
                <c:pt idx="353">
                  <c:v>1.8133195</c:v>
                </c:pt>
                <c:pt idx="354">
                  <c:v>1.0643306399999999</c:v>
                </c:pt>
                <c:pt idx="355">
                  <c:v>0.58769695</c:v>
                </c:pt>
                <c:pt idx="356">
                  <c:v>0.61040536000000001</c:v>
                </c:pt>
                <c:pt idx="357">
                  <c:v>0.89789140000000001</c:v>
                </c:pt>
                <c:pt idx="358">
                  <c:v>0.97354549999999995</c:v>
                </c:pt>
                <c:pt idx="359">
                  <c:v>0.86762965000000003</c:v>
                </c:pt>
                <c:pt idx="360">
                  <c:v>0.60285195999999996</c:v>
                </c:pt>
                <c:pt idx="361">
                  <c:v>0.70874370000000009</c:v>
                </c:pt>
                <c:pt idx="362">
                  <c:v>1.0491998</c:v>
                </c:pt>
                <c:pt idx="363">
                  <c:v>1.4274708999999999</c:v>
                </c:pt>
                <c:pt idx="364">
                  <c:v>1.7300877000000001</c:v>
                </c:pt>
                <c:pt idx="365">
                  <c:v>1.8738429000000001</c:v>
                </c:pt>
                <c:pt idx="366">
                  <c:v>2.002443</c:v>
                </c:pt>
                <c:pt idx="367">
                  <c:v>2.0629662</c:v>
                </c:pt>
                <c:pt idx="368">
                  <c:v>2.3656072999999997</c:v>
                </c:pt>
                <c:pt idx="369">
                  <c:v>2.4412616000000003</c:v>
                </c:pt>
                <c:pt idx="370">
                  <c:v>2.5244689999999999</c:v>
                </c:pt>
                <c:pt idx="371">
                  <c:v>2.7665623999999998</c:v>
                </c:pt>
                <c:pt idx="372">
                  <c:v>2.9783939999999998</c:v>
                </c:pt>
                <c:pt idx="373">
                  <c:v>2.9330260000000004</c:v>
                </c:pt>
                <c:pt idx="374">
                  <c:v>2.6833550000000002</c:v>
                </c:pt>
                <c:pt idx="375">
                  <c:v>2.7363005</c:v>
                </c:pt>
                <c:pt idx="376">
                  <c:v>2.8800555999999999</c:v>
                </c:pt>
                <c:pt idx="377">
                  <c:v>2.7741400000000001</c:v>
                </c:pt>
                <c:pt idx="378">
                  <c:v>2.4791007999999999</c:v>
                </c:pt>
                <c:pt idx="379">
                  <c:v>2.2370072999999997</c:v>
                </c:pt>
                <c:pt idx="380">
                  <c:v>1.8208727</c:v>
                </c:pt>
                <c:pt idx="381">
                  <c:v>1.5939101999999998</c:v>
                </c:pt>
                <c:pt idx="382">
                  <c:v>0.86762965000000003</c:v>
                </c:pt>
                <c:pt idx="383">
                  <c:v>0.45907266000000002</c:v>
                </c:pt>
                <c:pt idx="384">
                  <c:v>-9.3191004999999993E-2</c:v>
                </c:pt>
                <c:pt idx="385">
                  <c:v>6.5670740000000005E-2</c:v>
                </c:pt>
                <c:pt idx="386">
                  <c:v>1.0340689000000001</c:v>
                </c:pt>
                <c:pt idx="387">
                  <c:v>1.0718839600000001</c:v>
                </c:pt>
                <c:pt idx="388">
                  <c:v>1.0189381</c:v>
                </c:pt>
                <c:pt idx="389">
                  <c:v>1.5107027</c:v>
                </c:pt>
                <c:pt idx="390">
                  <c:v>1.9873121</c:v>
                </c:pt>
                <c:pt idx="391">
                  <c:v>2.0099961999999998</c:v>
                </c:pt>
                <c:pt idx="392">
                  <c:v>1.7149569</c:v>
                </c:pt>
                <c:pt idx="393">
                  <c:v>0.98867640000000012</c:v>
                </c:pt>
                <c:pt idx="394">
                  <c:v>0.82979046000000001</c:v>
                </c:pt>
                <c:pt idx="395">
                  <c:v>1.0491998</c:v>
                </c:pt>
                <c:pt idx="396">
                  <c:v>1.1929307</c:v>
                </c:pt>
                <c:pt idx="397">
                  <c:v>1.321555</c:v>
                </c:pt>
                <c:pt idx="398">
                  <c:v>1.2459008</c:v>
                </c:pt>
                <c:pt idx="399">
                  <c:v>1.3064240999999999</c:v>
                </c:pt>
                <c:pt idx="400">
                  <c:v>1.3972092</c:v>
                </c:pt>
                <c:pt idx="401">
                  <c:v>1.5333867000000001</c:v>
                </c:pt>
                <c:pt idx="402">
                  <c:v>1.4501792</c:v>
                </c:pt>
                <c:pt idx="403">
                  <c:v>1.1702465</c:v>
                </c:pt>
                <c:pt idx="404">
                  <c:v>0.97354549999999995</c:v>
                </c:pt>
                <c:pt idx="405">
                  <c:v>0.70119039999999999</c:v>
                </c:pt>
                <c:pt idx="406">
                  <c:v>0.4439418</c:v>
                </c:pt>
                <c:pt idx="407">
                  <c:v>0.23968751999999999</c:v>
                </c:pt>
                <c:pt idx="408">
                  <c:v>0.18671747</c:v>
                </c:pt>
                <c:pt idx="409">
                  <c:v>0.21697916</c:v>
                </c:pt>
                <c:pt idx="410">
                  <c:v>0.27750253999999996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7C-430E-8D54-35375C2B07E1}"/>
            </c:ext>
          </c:extLst>
        </c:ser>
        <c:ser>
          <c:idx val="1"/>
          <c:order val="1"/>
          <c:tx>
            <c:strRef>
              <c:f>'1 Phase Pre-Treatment'!$E$1</c:f>
              <c:strCache>
                <c:ptCount val="1"/>
                <c:pt idx="0">
                  <c:v>Peak Min Chart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'1 Phase Pre-Treatment'!$C$2:$C$412</c:f>
              <c:numCache>
                <c:formatCode>h:mm:ss;@</c:formatCode>
                <c:ptCount val="411"/>
                <c:pt idx="0">
                  <c:v>5.5555555555555556E-4</c:v>
                </c:pt>
                <c:pt idx="1">
                  <c:v>5.6712962962962967E-4</c:v>
                </c:pt>
                <c:pt idx="2">
                  <c:v>5.7870370370370378E-4</c:v>
                </c:pt>
                <c:pt idx="3">
                  <c:v>5.9027777777777778E-4</c:v>
                </c:pt>
                <c:pt idx="4">
                  <c:v>6.018518518518519E-4</c:v>
                </c:pt>
                <c:pt idx="5">
                  <c:v>6.134259259259259E-4</c:v>
                </c:pt>
                <c:pt idx="6">
                  <c:v>6.2500000000000001E-4</c:v>
                </c:pt>
                <c:pt idx="7">
                  <c:v>6.3657407407407402E-4</c:v>
                </c:pt>
                <c:pt idx="8">
                  <c:v>6.4814814814814813E-4</c:v>
                </c:pt>
                <c:pt idx="9">
                  <c:v>6.5972222222222224E-4</c:v>
                </c:pt>
                <c:pt idx="10">
                  <c:v>6.7129629629629635E-4</c:v>
                </c:pt>
                <c:pt idx="11">
                  <c:v>6.8287037037037036E-4</c:v>
                </c:pt>
                <c:pt idx="12">
                  <c:v>6.9444444444444447E-4</c:v>
                </c:pt>
                <c:pt idx="13">
                  <c:v>7.0601851851851847E-4</c:v>
                </c:pt>
                <c:pt idx="14">
                  <c:v>7.175925925925927E-4</c:v>
                </c:pt>
                <c:pt idx="15">
                  <c:v>7.291666666666667E-4</c:v>
                </c:pt>
                <c:pt idx="16">
                  <c:v>7.407407407407407E-4</c:v>
                </c:pt>
                <c:pt idx="17">
                  <c:v>7.5231481481481482E-4</c:v>
                </c:pt>
                <c:pt idx="18">
                  <c:v>7.6388888888888893E-4</c:v>
                </c:pt>
                <c:pt idx="19">
                  <c:v>7.7546296296296293E-4</c:v>
                </c:pt>
                <c:pt idx="20">
                  <c:v>7.8703703703703705E-4</c:v>
                </c:pt>
                <c:pt idx="21">
                  <c:v>7.9861111111111105E-4</c:v>
                </c:pt>
                <c:pt idx="22">
                  <c:v>8.1018518518518527E-4</c:v>
                </c:pt>
                <c:pt idx="23">
                  <c:v>8.2175925925925927E-4</c:v>
                </c:pt>
                <c:pt idx="24">
                  <c:v>8.3333333333333328E-4</c:v>
                </c:pt>
                <c:pt idx="25">
                  <c:v>8.4490740740740728E-4</c:v>
                </c:pt>
                <c:pt idx="26">
                  <c:v>8.564814814814815E-4</c:v>
                </c:pt>
                <c:pt idx="27">
                  <c:v>8.6805555555555551E-4</c:v>
                </c:pt>
                <c:pt idx="28">
                  <c:v>8.7962962962962962E-4</c:v>
                </c:pt>
                <c:pt idx="29">
                  <c:v>8.9120370370370373E-4</c:v>
                </c:pt>
                <c:pt idx="30">
                  <c:v>9.0277777777777784E-4</c:v>
                </c:pt>
                <c:pt idx="31">
                  <c:v>9.1435185185185185E-4</c:v>
                </c:pt>
                <c:pt idx="32">
                  <c:v>9.2592592592592585E-4</c:v>
                </c:pt>
                <c:pt idx="33">
                  <c:v>9.3750000000000007E-4</c:v>
                </c:pt>
                <c:pt idx="34">
                  <c:v>9.4907407407407408E-4</c:v>
                </c:pt>
                <c:pt idx="35">
                  <c:v>9.6064814814814808E-4</c:v>
                </c:pt>
                <c:pt idx="36">
                  <c:v>9.7222222222222219E-4</c:v>
                </c:pt>
                <c:pt idx="37">
                  <c:v>9.8379629629629642E-4</c:v>
                </c:pt>
                <c:pt idx="38">
                  <c:v>9.9537037037037042E-4</c:v>
                </c:pt>
                <c:pt idx="39">
                  <c:v>1.0069444444444444E-3</c:v>
                </c:pt>
                <c:pt idx="40">
                  <c:v>1.0185185185185184E-3</c:v>
                </c:pt>
                <c:pt idx="41">
                  <c:v>1.0300925925925926E-3</c:v>
                </c:pt>
                <c:pt idx="42">
                  <c:v>1.0416666666666667E-3</c:v>
                </c:pt>
                <c:pt idx="43">
                  <c:v>1.0532407407407407E-3</c:v>
                </c:pt>
                <c:pt idx="44">
                  <c:v>1.0648148148148149E-3</c:v>
                </c:pt>
                <c:pt idx="45">
                  <c:v>1.0763888888888889E-3</c:v>
                </c:pt>
                <c:pt idx="46">
                  <c:v>1.0879629629629629E-3</c:v>
                </c:pt>
                <c:pt idx="47">
                  <c:v>1.0995370370370369E-3</c:v>
                </c:pt>
                <c:pt idx="48">
                  <c:v>1.1111111111111111E-3</c:v>
                </c:pt>
                <c:pt idx="49">
                  <c:v>1.1226851851851851E-3</c:v>
                </c:pt>
                <c:pt idx="50">
                  <c:v>1.1342592592592593E-3</c:v>
                </c:pt>
                <c:pt idx="51">
                  <c:v>1.1458333333333333E-3</c:v>
                </c:pt>
                <c:pt idx="52">
                  <c:v>1.1574074074074076E-3</c:v>
                </c:pt>
                <c:pt idx="53">
                  <c:v>1.1689814814814816E-3</c:v>
                </c:pt>
                <c:pt idx="54">
                  <c:v>1.1805555555555556E-3</c:v>
                </c:pt>
                <c:pt idx="55">
                  <c:v>1.1921296296296296E-3</c:v>
                </c:pt>
                <c:pt idx="56">
                  <c:v>1.2037037037037038E-3</c:v>
                </c:pt>
                <c:pt idx="57">
                  <c:v>1.2152777777777778E-3</c:v>
                </c:pt>
                <c:pt idx="58">
                  <c:v>1.2268518518518518E-3</c:v>
                </c:pt>
                <c:pt idx="59">
                  <c:v>1.238425925925926E-3</c:v>
                </c:pt>
                <c:pt idx="60">
                  <c:v>1.25E-3</c:v>
                </c:pt>
                <c:pt idx="61">
                  <c:v>1.261574074074074E-3</c:v>
                </c:pt>
                <c:pt idx="62">
                  <c:v>1.273148148148148E-3</c:v>
                </c:pt>
                <c:pt idx="63">
                  <c:v>1.2847222222222223E-3</c:v>
                </c:pt>
                <c:pt idx="64">
                  <c:v>1.2962962962962963E-3</c:v>
                </c:pt>
                <c:pt idx="65">
                  <c:v>1.3078703703703703E-3</c:v>
                </c:pt>
                <c:pt idx="66">
                  <c:v>1.3194444444444445E-3</c:v>
                </c:pt>
                <c:pt idx="67">
                  <c:v>1.3310185185185185E-3</c:v>
                </c:pt>
                <c:pt idx="68">
                  <c:v>1.3425925925925927E-3</c:v>
                </c:pt>
                <c:pt idx="69">
                  <c:v>1.3541666666666667E-3</c:v>
                </c:pt>
                <c:pt idx="70">
                  <c:v>1.3657407407407407E-3</c:v>
                </c:pt>
                <c:pt idx="71">
                  <c:v>1.3773148148148149E-3</c:v>
                </c:pt>
                <c:pt idx="72">
                  <c:v>1.3888888888888889E-3</c:v>
                </c:pt>
                <c:pt idx="73">
                  <c:v>1.4004629629629629E-3</c:v>
                </c:pt>
                <c:pt idx="74">
                  <c:v>1.4120370370370369E-3</c:v>
                </c:pt>
                <c:pt idx="75">
                  <c:v>1.423611111111111E-3</c:v>
                </c:pt>
                <c:pt idx="76">
                  <c:v>1.4351851851851854E-3</c:v>
                </c:pt>
                <c:pt idx="77">
                  <c:v>1.4467592592592594E-3</c:v>
                </c:pt>
                <c:pt idx="78">
                  <c:v>1.4583333333333334E-3</c:v>
                </c:pt>
                <c:pt idx="79">
                  <c:v>1.4699074074074074E-3</c:v>
                </c:pt>
                <c:pt idx="80">
                  <c:v>1.4814814814814814E-3</c:v>
                </c:pt>
                <c:pt idx="81">
                  <c:v>1.4930555555555554E-3</c:v>
                </c:pt>
                <c:pt idx="82">
                  <c:v>1.5046296296296296E-3</c:v>
                </c:pt>
                <c:pt idx="83">
                  <c:v>1.5162037037037036E-3</c:v>
                </c:pt>
                <c:pt idx="84">
                  <c:v>1.5277777777777779E-3</c:v>
                </c:pt>
                <c:pt idx="85">
                  <c:v>1.5393518518518519E-3</c:v>
                </c:pt>
                <c:pt idx="86">
                  <c:v>1.5509259259259259E-3</c:v>
                </c:pt>
                <c:pt idx="87">
                  <c:v>1.5625000000000001E-3</c:v>
                </c:pt>
                <c:pt idx="88">
                  <c:v>1.5740740740740741E-3</c:v>
                </c:pt>
                <c:pt idx="89">
                  <c:v>1.5856481481481481E-3</c:v>
                </c:pt>
                <c:pt idx="90">
                  <c:v>1.5972222222222221E-3</c:v>
                </c:pt>
                <c:pt idx="91">
                  <c:v>1.6087962962962965E-3</c:v>
                </c:pt>
                <c:pt idx="92">
                  <c:v>1.6203703703703705E-3</c:v>
                </c:pt>
                <c:pt idx="93">
                  <c:v>1.6319444444444445E-3</c:v>
                </c:pt>
                <c:pt idx="94">
                  <c:v>1.6435185185185185E-3</c:v>
                </c:pt>
                <c:pt idx="95">
                  <c:v>1.6550925925925926E-3</c:v>
                </c:pt>
                <c:pt idx="96">
                  <c:v>1.6666666666666666E-3</c:v>
                </c:pt>
                <c:pt idx="97">
                  <c:v>1.6782407407407406E-3</c:v>
                </c:pt>
                <c:pt idx="98">
                  <c:v>1.6898148148148146E-3</c:v>
                </c:pt>
                <c:pt idx="99">
                  <c:v>1.701388888888889E-3</c:v>
                </c:pt>
                <c:pt idx="100">
                  <c:v>1.712962962962963E-3</c:v>
                </c:pt>
                <c:pt idx="101">
                  <c:v>1.724537037037037E-3</c:v>
                </c:pt>
                <c:pt idx="102">
                  <c:v>1.736111111111111E-3</c:v>
                </c:pt>
                <c:pt idx="103">
                  <c:v>1.7476851851851852E-3</c:v>
                </c:pt>
                <c:pt idx="104">
                  <c:v>1.7592592592592592E-3</c:v>
                </c:pt>
                <c:pt idx="105">
                  <c:v>1.7708333333333332E-3</c:v>
                </c:pt>
                <c:pt idx="106">
                  <c:v>1.7824074074074075E-3</c:v>
                </c:pt>
                <c:pt idx="107">
                  <c:v>1.7939814814814817E-3</c:v>
                </c:pt>
                <c:pt idx="108">
                  <c:v>1.8055555555555557E-3</c:v>
                </c:pt>
                <c:pt idx="109">
                  <c:v>1.8171296296296297E-3</c:v>
                </c:pt>
                <c:pt idx="110">
                  <c:v>1.8287037037037037E-3</c:v>
                </c:pt>
                <c:pt idx="111">
                  <c:v>1.8402777777777777E-3</c:v>
                </c:pt>
                <c:pt idx="112">
                  <c:v>1.8518518518518517E-3</c:v>
                </c:pt>
                <c:pt idx="113">
                  <c:v>1.8634259259259257E-3</c:v>
                </c:pt>
                <c:pt idx="114">
                  <c:v>1.8750000000000001E-3</c:v>
                </c:pt>
                <c:pt idx="115">
                  <c:v>1.8865740740740742E-3</c:v>
                </c:pt>
                <c:pt idx="116">
                  <c:v>1.8981481481481482E-3</c:v>
                </c:pt>
                <c:pt idx="117">
                  <c:v>1.9097222222222222E-3</c:v>
                </c:pt>
                <c:pt idx="118">
                  <c:v>1.9212962962962962E-3</c:v>
                </c:pt>
                <c:pt idx="119">
                  <c:v>1.9328703703703704E-3</c:v>
                </c:pt>
                <c:pt idx="120">
                  <c:v>1.9444444444444444E-3</c:v>
                </c:pt>
                <c:pt idx="121">
                  <c:v>1.9560185185185188E-3</c:v>
                </c:pt>
                <c:pt idx="122">
                  <c:v>1.9675925925925928E-3</c:v>
                </c:pt>
                <c:pt idx="123">
                  <c:v>1.9791666666666668E-3</c:v>
                </c:pt>
                <c:pt idx="124">
                  <c:v>1.9907407407407408E-3</c:v>
                </c:pt>
                <c:pt idx="125">
                  <c:v>2.0023148148148148E-3</c:v>
                </c:pt>
                <c:pt idx="126">
                  <c:v>2.0138888888888888E-3</c:v>
                </c:pt>
                <c:pt idx="127">
                  <c:v>2.0254629629629629E-3</c:v>
                </c:pt>
                <c:pt idx="128">
                  <c:v>2.0370370370370369E-3</c:v>
                </c:pt>
                <c:pt idx="129">
                  <c:v>2.0486111111111113E-3</c:v>
                </c:pt>
                <c:pt idx="130">
                  <c:v>2.0601851851851853E-3</c:v>
                </c:pt>
                <c:pt idx="131">
                  <c:v>2.0717592592592593E-3</c:v>
                </c:pt>
                <c:pt idx="132">
                  <c:v>2.0833333333333333E-3</c:v>
                </c:pt>
                <c:pt idx="133">
                  <c:v>2.0949074074074073E-3</c:v>
                </c:pt>
                <c:pt idx="134">
                  <c:v>2.1064814814814813E-3</c:v>
                </c:pt>
                <c:pt idx="135">
                  <c:v>2.1180555555555553E-3</c:v>
                </c:pt>
                <c:pt idx="136">
                  <c:v>2.1296296296296298E-3</c:v>
                </c:pt>
                <c:pt idx="137">
                  <c:v>2.1412037037037038E-3</c:v>
                </c:pt>
                <c:pt idx="138">
                  <c:v>2.1527777777777778E-3</c:v>
                </c:pt>
                <c:pt idx="139">
                  <c:v>2.1643518518518518E-3</c:v>
                </c:pt>
                <c:pt idx="140">
                  <c:v>2.1759259259259258E-3</c:v>
                </c:pt>
                <c:pt idx="141">
                  <c:v>2.1874999999999998E-3</c:v>
                </c:pt>
                <c:pt idx="142">
                  <c:v>2.1990740740740738E-3</c:v>
                </c:pt>
                <c:pt idx="143">
                  <c:v>2.2106481481481482E-3</c:v>
                </c:pt>
                <c:pt idx="144">
                  <c:v>2.2222222222222222E-3</c:v>
                </c:pt>
                <c:pt idx="145">
                  <c:v>2.2337962962962962E-3</c:v>
                </c:pt>
                <c:pt idx="146">
                  <c:v>2.2453703703703702E-3</c:v>
                </c:pt>
                <c:pt idx="147">
                  <c:v>2.2569444444444442E-3</c:v>
                </c:pt>
                <c:pt idx="148">
                  <c:v>2.2685185185185187E-3</c:v>
                </c:pt>
                <c:pt idx="149">
                  <c:v>2.2800925925925927E-3</c:v>
                </c:pt>
                <c:pt idx="150">
                  <c:v>2.2916666666666667E-3</c:v>
                </c:pt>
                <c:pt idx="151">
                  <c:v>2.3032407407407407E-3</c:v>
                </c:pt>
                <c:pt idx="152">
                  <c:v>2.3148148148148151E-3</c:v>
                </c:pt>
                <c:pt idx="153">
                  <c:v>2.3263888888888891E-3</c:v>
                </c:pt>
                <c:pt idx="154">
                  <c:v>2.3379629629629631E-3</c:v>
                </c:pt>
                <c:pt idx="155">
                  <c:v>2.3495370370370371E-3</c:v>
                </c:pt>
                <c:pt idx="156">
                  <c:v>2.3611111111111111E-3</c:v>
                </c:pt>
                <c:pt idx="157">
                  <c:v>2.3726851851851851E-3</c:v>
                </c:pt>
                <c:pt idx="158">
                  <c:v>2.3842592592592591E-3</c:v>
                </c:pt>
                <c:pt idx="159">
                  <c:v>2.3958333333333336E-3</c:v>
                </c:pt>
                <c:pt idx="160">
                  <c:v>2.4074074074074076E-3</c:v>
                </c:pt>
                <c:pt idx="161">
                  <c:v>2.4189814814814816E-3</c:v>
                </c:pt>
                <c:pt idx="162">
                  <c:v>2.4305555555555556E-3</c:v>
                </c:pt>
                <c:pt idx="163">
                  <c:v>2.4421296296296296E-3</c:v>
                </c:pt>
                <c:pt idx="164">
                  <c:v>2.4537037037037036E-3</c:v>
                </c:pt>
                <c:pt idx="165">
                  <c:v>2.4652777777777776E-3</c:v>
                </c:pt>
                <c:pt idx="166">
                  <c:v>2.476851851851852E-3</c:v>
                </c:pt>
                <c:pt idx="167">
                  <c:v>2.488425925925926E-3</c:v>
                </c:pt>
                <c:pt idx="168">
                  <c:v>2.5000000000000001E-3</c:v>
                </c:pt>
                <c:pt idx="169">
                  <c:v>2.5115740740740741E-3</c:v>
                </c:pt>
                <c:pt idx="170">
                  <c:v>2.5231481481481481E-3</c:v>
                </c:pt>
                <c:pt idx="171">
                  <c:v>2.5347222222222221E-3</c:v>
                </c:pt>
                <c:pt idx="172">
                  <c:v>2.5462962962962961E-3</c:v>
                </c:pt>
                <c:pt idx="173">
                  <c:v>2.5578703703703701E-3</c:v>
                </c:pt>
                <c:pt idx="174">
                  <c:v>2.5694444444444445E-3</c:v>
                </c:pt>
                <c:pt idx="175">
                  <c:v>2.5810185185185185E-3</c:v>
                </c:pt>
                <c:pt idx="176">
                  <c:v>2.5925925925925925E-3</c:v>
                </c:pt>
                <c:pt idx="177">
                  <c:v>2.6041666666666665E-3</c:v>
                </c:pt>
                <c:pt idx="178">
                  <c:v>2.6157407407407405E-3</c:v>
                </c:pt>
                <c:pt idx="179">
                  <c:v>2.6273148148148145E-3</c:v>
                </c:pt>
                <c:pt idx="180">
                  <c:v>2.638888888888889E-3</c:v>
                </c:pt>
                <c:pt idx="181">
                  <c:v>2.650462962962963E-3</c:v>
                </c:pt>
                <c:pt idx="182">
                  <c:v>2.662037037037037E-3</c:v>
                </c:pt>
                <c:pt idx="183">
                  <c:v>2.673611111111111E-3</c:v>
                </c:pt>
                <c:pt idx="184">
                  <c:v>2.6851851851851854E-3</c:v>
                </c:pt>
                <c:pt idx="185">
                  <c:v>2.6967592592592594E-3</c:v>
                </c:pt>
                <c:pt idx="186">
                  <c:v>2.7083333333333334E-3</c:v>
                </c:pt>
                <c:pt idx="187">
                  <c:v>2.7199074074074074E-3</c:v>
                </c:pt>
                <c:pt idx="188">
                  <c:v>2.7314814814814814E-3</c:v>
                </c:pt>
                <c:pt idx="189">
                  <c:v>2.7430555555555559E-3</c:v>
                </c:pt>
                <c:pt idx="190">
                  <c:v>2.7546296296296299E-3</c:v>
                </c:pt>
                <c:pt idx="191">
                  <c:v>2.7662037037037039E-3</c:v>
                </c:pt>
                <c:pt idx="192">
                  <c:v>2.7777777777777779E-3</c:v>
                </c:pt>
                <c:pt idx="193">
                  <c:v>2.7893518518518519E-3</c:v>
                </c:pt>
                <c:pt idx="194">
                  <c:v>2.8009259259259259E-3</c:v>
                </c:pt>
                <c:pt idx="195">
                  <c:v>2.8124999999999999E-3</c:v>
                </c:pt>
                <c:pt idx="196">
                  <c:v>2.8240740740740739E-3</c:v>
                </c:pt>
                <c:pt idx="197">
                  <c:v>2.8356481481481479E-3</c:v>
                </c:pt>
                <c:pt idx="198">
                  <c:v>2.8472222222222219E-3</c:v>
                </c:pt>
                <c:pt idx="199">
                  <c:v>2.8587962962962959E-3</c:v>
                </c:pt>
                <c:pt idx="200">
                  <c:v>2.8703703703703708E-3</c:v>
                </c:pt>
                <c:pt idx="201">
                  <c:v>2.8819444444444448E-3</c:v>
                </c:pt>
                <c:pt idx="202">
                  <c:v>2.8935185185185188E-3</c:v>
                </c:pt>
                <c:pt idx="203">
                  <c:v>2.9050925925925928E-3</c:v>
                </c:pt>
                <c:pt idx="204">
                  <c:v>2.9166666666666668E-3</c:v>
                </c:pt>
                <c:pt idx="205">
                  <c:v>2.9282407407407408E-3</c:v>
                </c:pt>
                <c:pt idx="206">
                  <c:v>2.9398148148148148E-3</c:v>
                </c:pt>
                <c:pt idx="207">
                  <c:v>2.9513888888888888E-3</c:v>
                </c:pt>
                <c:pt idx="208">
                  <c:v>2.9629629629629628E-3</c:v>
                </c:pt>
                <c:pt idx="209">
                  <c:v>2.9745370370370368E-3</c:v>
                </c:pt>
                <c:pt idx="210">
                  <c:v>2.9861111111111108E-3</c:v>
                </c:pt>
                <c:pt idx="211">
                  <c:v>2.9976851851851848E-3</c:v>
                </c:pt>
                <c:pt idx="212">
                  <c:v>3.0092592592592593E-3</c:v>
                </c:pt>
                <c:pt idx="213">
                  <c:v>3.0208333333333333E-3</c:v>
                </c:pt>
                <c:pt idx="214">
                  <c:v>3.0324074074074073E-3</c:v>
                </c:pt>
                <c:pt idx="215">
                  <c:v>3.0439814814814817E-3</c:v>
                </c:pt>
                <c:pt idx="216">
                  <c:v>3.0555555555555557E-3</c:v>
                </c:pt>
                <c:pt idx="217">
                  <c:v>3.0671296296296297E-3</c:v>
                </c:pt>
                <c:pt idx="218">
                  <c:v>3.0787037037037037E-3</c:v>
                </c:pt>
                <c:pt idx="219">
                  <c:v>3.0902777777777777E-3</c:v>
                </c:pt>
                <c:pt idx="220">
                  <c:v>3.1018518518518517E-3</c:v>
                </c:pt>
                <c:pt idx="221">
                  <c:v>3.1134259259259262E-3</c:v>
                </c:pt>
                <c:pt idx="222">
                  <c:v>3.1250000000000002E-3</c:v>
                </c:pt>
                <c:pt idx="223">
                  <c:v>3.1365740740740742E-3</c:v>
                </c:pt>
                <c:pt idx="224">
                  <c:v>3.1481481481481482E-3</c:v>
                </c:pt>
                <c:pt idx="225">
                  <c:v>3.1597222222222222E-3</c:v>
                </c:pt>
                <c:pt idx="226">
                  <c:v>3.1712962962962962E-3</c:v>
                </c:pt>
                <c:pt idx="227">
                  <c:v>3.1828703703703702E-3</c:v>
                </c:pt>
                <c:pt idx="228">
                  <c:v>3.1944444444444442E-3</c:v>
                </c:pt>
                <c:pt idx="229">
                  <c:v>3.2060185185185182E-3</c:v>
                </c:pt>
                <c:pt idx="230">
                  <c:v>3.2175925925925931E-3</c:v>
                </c:pt>
                <c:pt idx="231">
                  <c:v>3.2291666666666671E-3</c:v>
                </c:pt>
                <c:pt idx="232">
                  <c:v>3.2407407407407411E-3</c:v>
                </c:pt>
                <c:pt idx="233">
                  <c:v>3.2523148148148151E-3</c:v>
                </c:pt>
                <c:pt idx="234">
                  <c:v>3.2638888888888891E-3</c:v>
                </c:pt>
                <c:pt idx="235">
                  <c:v>3.2754629629629631E-3</c:v>
                </c:pt>
                <c:pt idx="236">
                  <c:v>3.2870370370370371E-3</c:v>
                </c:pt>
                <c:pt idx="237">
                  <c:v>3.2986111111111111E-3</c:v>
                </c:pt>
                <c:pt idx="238">
                  <c:v>3.3101851851851851E-3</c:v>
                </c:pt>
                <c:pt idx="239">
                  <c:v>3.3217592592592591E-3</c:v>
                </c:pt>
                <c:pt idx="240">
                  <c:v>3.3333333333333331E-3</c:v>
                </c:pt>
                <c:pt idx="241">
                  <c:v>3.3449074074074071E-3</c:v>
                </c:pt>
                <c:pt idx="242">
                  <c:v>3.3564814814814811E-3</c:v>
                </c:pt>
                <c:pt idx="243">
                  <c:v>3.3680555555555551E-3</c:v>
                </c:pt>
                <c:pt idx="244">
                  <c:v>3.3796296296296291E-3</c:v>
                </c:pt>
                <c:pt idx="245">
                  <c:v>3.391203703703704E-3</c:v>
                </c:pt>
                <c:pt idx="246">
                  <c:v>3.402777777777778E-3</c:v>
                </c:pt>
                <c:pt idx="247">
                  <c:v>3.414351851851852E-3</c:v>
                </c:pt>
                <c:pt idx="248">
                  <c:v>3.425925925925926E-3</c:v>
                </c:pt>
                <c:pt idx="249">
                  <c:v>3.4375E-3</c:v>
                </c:pt>
                <c:pt idx="250">
                  <c:v>3.449074074074074E-3</c:v>
                </c:pt>
                <c:pt idx="251">
                  <c:v>3.460648148148148E-3</c:v>
                </c:pt>
                <c:pt idx="252">
                  <c:v>3.472222222222222E-3</c:v>
                </c:pt>
                <c:pt idx="253">
                  <c:v>3.4837962962962965E-3</c:v>
                </c:pt>
                <c:pt idx="254">
                  <c:v>3.4953703703703705E-3</c:v>
                </c:pt>
                <c:pt idx="255">
                  <c:v>3.5069444444444445E-3</c:v>
                </c:pt>
                <c:pt idx="256">
                  <c:v>3.5185185185185185E-3</c:v>
                </c:pt>
                <c:pt idx="257">
                  <c:v>3.5300925925925925E-3</c:v>
                </c:pt>
                <c:pt idx="258">
                  <c:v>3.5416666666666665E-3</c:v>
                </c:pt>
                <c:pt idx="259">
                  <c:v>3.5532407407407405E-3</c:v>
                </c:pt>
                <c:pt idx="260">
                  <c:v>3.5648148148148149E-3</c:v>
                </c:pt>
                <c:pt idx="261">
                  <c:v>3.5763888888888889E-3</c:v>
                </c:pt>
                <c:pt idx="262">
                  <c:v>3.5879629629629634E-3</c:v>
                </c:pt>
                <c:pt idx="263">
                  <c:v>3.5995370370370374E-3</c:v>
                </c:pt>
                <c:pt idx="264">
                  <c:v>3.6111111111111114E-3</c:v>
                </c:pt>
                <c:pt idx="265">
                  <c:v>3.6226851851851854E-3</c:v>
                </c:pt>
                <c:pt idx="266">
                  <c:v>3.6342592592592594E-3</c:v>
                </c:pt>
                <c:pt idx="267">
                  <c:v>3.6458333333333334E-3</c:v>
                </c:pt>
                <c:pt idx="268">
                  <c:v>3.6574074074074074E-3</c:v>
                </c:pt>
                <c:pt idx="269">
                  <c:v>3.6689814814814814E-3</c:v>
                </c:pt>
                <c:pt idx="270">
                  <c:v>3.6805555555555554E-3</c:v>
                </c:pt>
                <c:pt idx="271">
                  <c:v>3.6921296296296294E-3</c:v>
                </c:pt>
                <c:pt idx="272">
                  <c:v>3.7037037037037034E-3</c:v>
                </c:pt>
                <c:pt idx="273">
                  <c:v>3.7152777777777774E-3</c:v>
                </c:pt>
                <c:pt idx="274">
                  <c:v>3.7268518518518514E-3</c:v>
                </c:pt>
                <c:pt idx="275">
                  <c:v>3.7384259259259263E-3</c:v>
                </c:pt>
                <c:pt idx="276">
                  <c:v>3.7500000000000003E-3</c:v>
                </c:pt>
                <c:pt idx="277">
                  <c:v>3.7615740740740743E-3</c:v>
                </c:pt>
                <c:pt idx="278">
                  <c:v>3.7731481481481483E-3</c:v>
                </c:pt>
                <c:pt idx="279">
                  <c:v>3.7847222222222223E-3</c:v>
                </c:pt>
                <c:pt idx="280">
                  <c:v>3.7962962962962963E-3</c:v>
                </c:pt>
                <c:pt idx="281">
                  <c:v>3.8078703703703703E-3</c:v>
                </c:pt>
                <c:pt idx="282">
                  <c:v>3.8194444444444443E-3</c:v>
                </c:pt>
                <c:pt idx="283">
                  <c:v>3.8310185185185183E-3</c:v>
                </c:pt>
                <c:pt idx="284">
                  <c:v>3.8425925925925923E-3</c:v>
                </c:pt>
                <c:pt idx="285">
                  <c:v>3.8541666666666663E-3</c:v>
                </c:pt>
                <c:pt idx="286">
                  <c:v>3.8657407407407408E-3</c:v>
                </c:pt>
                <c:pt idx="287">
                  <c:v>3.8773148148148148E-3</c:v>
                </c:pt>
                <c:pt idx="288">
                  <c:v>3.8888888888888888E-3</c:v>
                </c:pt>
                <c:pt idx="289">
                  <c:v>3.9004629629629628E-3</c:v>
                </c:pt>
                <c:pt idx="290">
                  <c:v>3.9120370370370377E-3</c:v>
                </c:pt>
                <c:pt idx="291">
                  <c:v>3.9236111111111112E-3</c:v>
                </c:pt>
                <c:pt idx="292">
                  <c:v>3.9351851851851857E-3</c:v>
                </c:pt>
                <c:pt idx="293">
                  <c:v>3.9467592592592592E-3</c:v>
                </c:pt>
                <c:pt idx="294">
                  <c:v>3.9583333333333337E-3</c:v>
                </c:pt>
                <c:pt idx="295">
                  <c:v>3.9699074074074072E-3</c:v>
                </c:pt>
                <c:pt idx="296">
                  <c:v>3.9814814814814817E-3</c:v>
                </c:pt>
                <c:pt idx="297">
                  <c:v>3.9930555555555552E-3</c:v>
                </c:pt>
                <c:pt idx="298">
                  <c:v>4.0046296296296297E-3</c:v>
                </c:pt>
                <c:pt idx="299">
                  <c:v>4.0162037037037033E-3</c:v>
                </c:pt>
                <c:pt idx="300">
                  <c:v>4.0277777777777777E-3</c:v>
                </c:pt>
                <c:pt idx="301">
                  <c:v>4.0393518518518513E-3</c:v>
                </c:pt>
                <c:pt idx="302">
                  <c:v>4.0509259259259257E-3</c:v>
                </c:pt>
                <c:pt idx="303">
                  <c:v>4.0625000000000001E-3</c:v>
                </c:pt>
                <c:pt idx="304">
                  <c:v>4.0740740740740737E-3</c:v>
                </c:pt>
                <c:pt idx="305">
                  <c:v>4.0856481481481481E-3</c:v>
                </c:pt>
                <c:pt idx="306">
                  <c:v>4.0972222222222226E-3</c:v>
                </c:pt>
                <c:pt idx="307">
                  <c:v>4.1087962962962962E-3</c:v>
                </c:pt>
                <c:pt idx="308">
                  <c:v>4.1203703703703706E-3</c:v>
                </c:pt>
                <c:pt idx="309">
                  <c:v>4.1319444444444442E-3</c:v>
                </c:pt>
                <c:pt idx="310">
                  <c:v>4.1435185185185186E-3</c:v>
                </c:pt>
                <c:pt idx="311">
                  <c:v>4.155092592592593E-3</c:v>
                </c:pt>
                <c:pt idx="312">
                  <c:v>4.1666666666666666E-3</c:v>
                </c:pt>
                <c:pt idx="313">
                  <c:v>4.178240740740741E-3</c:v>
                </c:pt>
                <c:pt idx="314">
                  <c:v>4.1898148148148146E-3</c:v>
                </c:pt>
                <c:pt idx="315">
                  <c:v>4.2013888888888891E-3</c:v>
                </c:pt>
                <c:pt idx="316">
                  <c:v>4.2129629629629626E-3</c:v>
                </c:pt>
                <c:pt idx="317">
                  <c:v>4.2245370370370371E-3</c:v>
                </c:pt>
                <c:pt idx="318">
                  <c:v>4.2361111111111106E-3</c:v>
                </c:pt>
                <c:pt idx="319">
                  <c:v>4.2476851851851851E-3</c:v>
                </c:pt>
                <c:pt idx="320">
                  <c:v>4.2592592592592595E-3</c:v>
                </c:pt>
                <c:pt idx="321">
                  <c:v>4.2708333333333339E-3</c:v>
                </c:pt>
                <c:pt idx="322">
                  <c:v>4.2824074074074075E-3</c:v>
                </c:pt>
                <c:pt idx="323">
                  <c:v>4.293981481481482E-3</c:v>
                </c:pt>
                <c:pt idx="324">
                  <c:v>4.3055555555555555E-3</c:v>
                </c:pt>
                <c:pt idx="325">
                  <c:v>4.31712962962963E-3</c:v>
                </c:pt>
                <c:pt idx="326">
                  <c:v>4.3287037037037035E-3</c:v>
                </c:pt>
                <c:pt idx="327">
                  <c:v>4.340277777777778E-3</c:v>
                </c:pt>
                <c:pt idx="328">
                  <c:v>4.3518518518518515E-3</c:v>
                </c:pt>
                <c:pt idx="329">
                  <c:v>4.363425925925926E-3</c:v>
                </c:pt>
                <c:pt idx="330">
                  <c:v>4.3749999999999995E-3</c:v>
                </c:pt>
                <c:pt idx="331">
                  <c:v>4.386574074074074E-3</c:v>
                </c:pt>
                <c:pt idx="332">
                  <c:v>4.3981481481481476E-3</c:v>
                </c:pt>
                <c:pt idx="333">
                  <c:v>4.409722222222222E-3</c:v>
                </c:pt>
                <c:pt idx="334">
                  <c:v>4.4212962962962964E-3</c:v>
                </c:pt>
                <c:pt idx="335">
                  <c:v>4.4328703703703709E-3</c:v>
                </c:pt>
                <c:pt idx="336">
                  <c:v>4.4444444444444444E-3</c:v>
                </c:pt>
                <c:pt idx="337">
                  <c:v>4.4560185185185189E-3</c:v>
                </c:pt>
                <c:pt idx="338">
                  <c:v>4.4675925925925924E-3</c:v>
                </c:pt>
                <c:pt idx="339">
                  <c:v>4.4791666666666669E-3</c:v>
                </c:pt>
                <c:pt idx="340">
                  <c:v>4.4907407407407405E-3</c:v>
                </c:pt>
                <c:pt idx="341">
                  <c:v>4.5023148148148149E-3</c:v>
                </c:pt>
                <c:pt idx="342">
                  <c:v>4.5138888888888885E-3</c:v>
                </c:pt>
                <c:pt idx="343">
                  <c:v>4.5254629629629629E-3</c:v>
                </c:pt>
                <c:pt idx="344">
                  <c:v>4.5370370370370373E-3</c:v>
                </c:pt>
                <c:pt idx="345">
                  <c:v>4.5486111111111109E-3</c:v>
                </c:pt>
                <c:pt idx="346">
                  <c:v>4.5601851851851853E-3</c:v>
                </c:pt>
                <c:pt idx="347">
                  <c:v>4.5717592592592589E-3</c:v>
                </c:pt>
                <c:pt idx="348">
                  <c:v>4.5833333333333334E-3</c:v>
                </c:pt>
                <c:pt idx="349">
                  <c:v>4.5949074074074069E-3</c:v>
                </c:pt>
                <c:pt idx="350">
                  <c:v>4.6064814814814814E-3</c:v>
                </c:pt>
                <c:pt idx="351">
                  <c:v>4.6180555555555558E-3</c:v>
                </c:pt>
                <c:pt idx="352">
                  <c:v>4.6296296296296302E-3</c:v>
                </c:pt>
                <c:pt idx="353">
                  <c:v>4.6412037037037038E-3</c:v>
                </c:pt>
                <c:pt idx="354">
                  <c:v>4.6527777777777782E-3</c:v>
                </c:pt>
                <c:pt idx="355">
                  <c:v>4.6643518518518518E-3</c:v>
                </c:pt>
                <c:pt idx="356">
                  <c:v>4.6759259259259263E-3</c:v>
                </c:pt>
                <c:pt idx="357">
                  <c:v>4.6874999999999998E-3</c:v>
                </c:pt>
                <c:pt idx="358">
                  <c:v>4.6990740740740743E-3</c:v>
                </c:pt>
                <c:pt idx="359">
                  <c:v>4.7106481481481478E-3</c:v>
                </c:pt>
                <c:pt idx="360">
                  <c:v>4.7222222222222223E-3</c:v>
                </c:pt>
                <c:pt idx="361">
                  <c:v>4.7337962962962958E-3</c:v>
                </c:pt>
                <c:pt idx="362">
                  <c:v>4.7453703703703703E-3</c:v>
                </c:pt>
                <c:pt idx="363">
                  <c:v>4.7569444444444439E-3</c:v>
                </c:pt>
                <c:pt idx="364">
                  <c:v>4.7685185185185183E-3</c:v>
                </c:pt>
                <c:pt idx="365">
                  <c:v>4.7800925925925927E-3</c:v>
                </c:pt>
                <c:pt idx="366">
                  <c:v>4.7916666666666672E-3</c:v>
                </c:pt>
                <c:pt idx="367">
                  <c:v>4.8032407407407407E-3</c:v>
                </c:pt>
                <c:pt idx="368">
                  <c:v>4.8148148148148152E-3</c:v>
                </c:pt>
                <c:pt idx="369">
                  <c:v>4.8263888888888887E-3</c:v>
                </c:pt>
                <c:pt idx="370">
                  <c:v>4.8379629629629632E-3</c:v>
                </c:pt>
                <c:pt idx="371">
                  <c:v>4.8495370370370368E-3</c:v>
                </c:pt>
                <c:pt idx="372">
                  <c:v>4.8611111111111112E-3</c:v>
                </c:pt>
                <c:pt idx="373">
                  <c:v>4.8726851851851848E-3</c:v>
                </c:pt>
                <c:pt idx="374">
                  <c:v>4.8842592592592592E-3</c:v>
                </c:pt>
                <c:pt idx="375">
                  <c:v>4.8958333333333336E-3</c:v>
                </c:pt>
                <c:pt idx="376">
                  <c:v>4.9074074074074072E-3</c:v>
                </c:pt>
                <c:pt idx="377">
                  <c:v>4.9189814814814816E-3</c:v>
                </c:pt>
                <c:pt idx="378">
                  <c:v>4.9305555555555552E-3</c:v>
                </c:pt>
                <c:pt idx="379">
                  <c:v>4.9421296296296297E-3</c:v>
                </c:pt>
                <c:pt idx="380">
                  <c:v>4.9537037037037041E-3</c:v>
                </c:pt>
                <c:pt idx="381">
                  <c:v>4.9652777777777777E-3</c:v>
                </c:pt>
                <c:pt idx="382">
                  <c:v>4.9768518518518521E-3</c:v>
                </c:pt>
                <c:pt idx="383">
                  <c:v>4.9884259259259257E-3</c:v>
                </c:pt>
                <c:pt idx="384">
                  <c:v>5.0000000000000001E-3</c:v>
                </c:pt>
                <c:pt idx="385">
                  <c:v>5.0115740740740745E-3</c:v>
                </c:pt>
                <c:pt idx="386">
                  <c:v>5.0231481481481481E-3</c:v>
                </c:pt>
                <c:pt idx="387">
                  <c:v>5.0347222222222225E-3</c:v>
                </c:pt>
                <c:pt idx="388">
                  <c:v>5.0462962962962961E-3</c:v>
                </c:pt>
                <c:pt idx="389">
                  <c:v>5.0578703703703706E-3</c:v>
                </c:pt>
                <c:pt idx="390">
                  <c:v>5.0694444444444441E-3</c:v>
                </c:pt>
                <c:pt idx="391">
                  <c:v>5.0810185185185186E-3</c:v>
                </c:pt>
                <c:pt idx="392">
                  <c:v>5.0925925925925921E-3</c:v>
                </c:pt>
                <c:pt idx="393">
                  <c:v>5.1041666666666666E-3</c:v>
                </c:pt>
                <c:pt idx="394">
                  <c:v>5.1157407407407401E-3</c:v>
                </c:pt>
                <c:pt idx="395">
                  <c:v>5.1273148148148154E-3</c:v>
                </c:pt>
                <c:pt idx="396">
                  <c:v>5.138888888888889E-3</c:v>
                </c:pt>
                <c:pt idx="397">
                  <c:v>5.1504629629629635E-3</c:v>
                </c:pt>
                <c:pt idx="398">
                  <c:v>5.162037037037037E-3</c:v>
                </c:pt>
                <c:pt idx="399">
                  <c:v>5.1736111111111115E-3</c:v>
                </c:pt>
                <c:pt idx="400">
                  <c:v>5.185185185185185E-3</c:v>
                </c:pt>
                <c:pt idx="401">
                  <c:v>5.1967592592592595E-3</c:v>
                </c:pt>
                <c:pt idx="402">
                  <c:v>5.208333333333333E-3</c:v>
                </c:pt>
                <c:pt idx="403">
                  <c:v>5.2199074074074075E-3</c:v>
                </c:pt>
                <c:pt idx="404">
                  <c:v>5.2314814814814811E-3</c:v>
                </c:pt>
                <c:pt idx="405">
                  <c:v>5.2430555555555555E-3</c:v>
                </c:pt>
                <c:pt idx="406">
                  <c:v>5.2546296296296291E-3</c:v>
                </c:pt>
                <c:pt idx="407">
                  <c:v>5.2662037037037035E-3</c:v>
                </c:pt>
                <c:pt idx="408">
                  <c:v>5.2777777777777779E-3</c:v>
                </c:pt>
                <c:pt idx="409">
                  <c:v>5.2893518518518515E-3</c:v>
                </c:pt>
                <c:pt idx="410">
                  <c:v>5.3009259259259259E-3</c:v>
                </c:pt>
              </c:numCache>
            </c:numRef>
          </c:cat>
          <c:val>
            <c:numRef>
              <c:f>'1 Phase Pre-Treatment'!$E$2:$E$412</c:f>
              <c:numCache>
                <c:formatCode>0.0000</c:formatCode>
                <c:ptCount val="41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-2.9151537999999997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7C-430E-8D54-35375C2B07E1}"/>
            </c:ext>
          </c:extLst>
        </c:ser>
        <c:ser>
          <c:idx val="2"/>
          <c:order val="2"/>
          <c:tx>
            <c:strRef>
              <c:f>'1 Phase Pre-Treatment'!$F$1</c:f>
              <c:strCache>
                <c:ptCount val="1"/>
                <c:pt idx="0">
                  <c:v>12 Back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'1 Phase Pre-Treatment'!$C$2:$C$412</c:f>
              <c:numCache>
                <c:formatCode>h:mm:ss;@</c:formatCode>
                <c:ptCount val="411"/>
                <c:pt idx="0">
                  <c:v>5.5555555555555556E-4</c:v>
                </c:pt>
                <c:pt idx="1">
                  <c:v>5.6712962962962967E-4</c:v>
                </c:pt>
                <c:pt idx="2">
                  <c:v>5.7870370370370378E-4</c:v>
                </c:pt>
                <c:pt idx="3">
                  <c:v>5.9027777777777778E-4</c:v>
                </c:pt>
                <c:pt idx="4">
                  <c:v>6.018518518518519E-4</c:v>
                </c:pt>
                <c:pt idx="5">
                  <c:v>6.134259259259259E-4</c:v>
                </c:pt>
                <c:pt idx="6">
                  <c:v>6.2500000000000001E-4</c:v>
                </c:pt>
                <c:pt idx="7">
                  <c:v>6.3657407407407402E-4</c:v>
                </c:pt>
                <c:pt idx="8">
                  <c:v>6.4814814814814813E-4</c:v>
                </c:pt>
                <c:pt idx="9">
                  <c:v>6.5972222222222224E-4</c:v>
                </c:pt>
                <c:pt idx="10">
                  <c:v>6.7129629629629635E-4</c:v>
                </c:pt>
                <c:pt idx="11">
                  <c:v>6.8287037037037036E-4</c:v>
                </c:pt>
                <c:pt idx="12">
                  <c:v>6.9444444444444447E-4</c:v>
                </c:pt>
                <c:pt idx="13">
                  <c:v>7.0601851851851847E-4</c:v>
                </c:pt>
                <c:pt idx="14">
                  <c:v>7.175925925925927E-4</c:v>
                </c:pt>
                <c:pt idx="15">
                  <c:v>7.291666666666667E-4</c:v>
                </c:pt>
                <c:pt idx="16">
                  <c:v>7.407407407407407E-4</c:v>
                </c:pt>
                <c:pt idx="17">
                  <c:v>7.5231481481481482E-4</c:v>
                </c:pt>
                <c:pt idx="18">
                  <c:v>7.6388888888888893E-4</c:v>
                </c:pt>
                <c:pt idx="19">
                  <c:v>7.7546296296296293E-4</c:v>
                </c:pt>
                <c:pt idx="20">
                  <c:v>7.8703703703703705E-4</c:v>
                </c:pt>
                <c:pt idx="21">
                  <c:v>7.9861111111111105E-4</c:v>
                </c:pt>
                <c:pt idx="22">
                  <c:v>8.1018518518518527E-4</c:v>
                </c:pt>
                <c:pt idx="23">
                  <c:v>8.2175925925925927E-4</c:v>
                </c:pt>
                <c:pt idx="24">
                  <c:v>8.3333333333333328E-4</c:v>
                </c:pt>
                <c:pt idx="25">
                  <c:v>8.4490740740740728E-4</c:v>
                </c:pt>
                <c:pt idx="26">
                  <c:v>8.564814814814815E-4</c:v>
                </c:pt>
                <c:pt idx="27">
                  <c:v>8.6805555555555551E-4</c:v>
                </c:pt>
                <c:pt idx="28">
                  <c:v>8.7962962962962962E-4</c:v>
                </c:pt>
                <c:pt idx="29">
                  <c:v>8.9120370370370373E-4</c:v>
                </c:pt>
                <c:pt idx="30">
                  <c:v>9.0277777777777784E-4</c:v>
                </c:pt>
                <c:pt idx="31">
                  <c:v>9.1435185185185185E-4</c:v>
                </c:pt>
                <c:pt idx="32">
                  <c:v>9.2592592592592585E-4</c:v>
                </c:pt>
                <c:pt idx="33">
                  <c:v>9.3750000000000007E-4</c:v>
                </c:pt>
                <c:pt idx="34">
                  <c:v>9.4907407407407408E-4</c:v>
                </c:pt>
                <c:pt idx="35">
                  <c:v>9.6064814814814808E-4</c:v>
                </c:pt>
                <c:pt idx="36">
                  <c:v>9.7222222222222219E-4</c:v>
                </c:pt>
                <c:pt idx="37">
                  <c:v>9.8379629629629642E-4</c:v>
                </c:pt>
                <c:pt idx="38">
                  <c:v>9.9537037037037042E-4</c:v>
                </c:pt>
                <c:pt idx="39">
                  <c:v>1.0069444444444444E-3</c:v>
                </c:pt>
                <c:pt idx="40">
                  <c:v>1.0185185185185184E-3</c:v>
                </c:pt>
                <c:pt idx="41">
                  <c:v>1.0300925925925926E-3</c:v>
                </c:pt>
                <c:pt idx="42">
                  <c:v>1.0416666666666667E-3</c:v>
                </c:pt>
                <c:pt idx="43">
                  <c:v>1.0532407407407407E-3</c:v>
                </c:pt>
                <c:pt idx="44">
                  <c:v>1.0648148148148149E-3</c:v>
                </c:pt>
                <c:pt idx="45">
                  <c:v>1.0763888888888889E-3</c:v>
                </c:pt>
                <c:pt idx="46">
                  <c:v>1.0879629629629629E-3</c:v>
                </c:pt>
                <c:pt idx="47">
                  <c:v>1.0995370370370369E-3</c:v>
                </c:pt>
                <c:pt idx="48">
                  <c:v>1.1111111111111111E-3</c:v>
                </c:pt>
                <c:pt idx="49">
                  <c:v>1.1226851851851851E-3</c:v>
                </c:pt>
                <c:pt idx="50">
                  <c:v>1.1342592592592593E-3</c:v>
                </c:pt>
                <c:pt idx="51">
                  <c:v>1.1458333333333333E-3</c:v>
                </c:pt>
                <c:pt idx="52">
                  <c:v>1.1574074074074076E-3</c:v>
                </c:pt>
                <c:pt idx="53">
                  <c:v>1.1689814814814816E-3</c:v>
                </c:pt>
                <c:pt idx="54">
                  <c:v>1.1805555555555556E-3</c:v>
                </c:pt>
                <c:pt idx="55">
                  <c:v>1.1921296296296296E-3</c:v>
                </c:pt>
                <c:pt idx="56">
                  <c:v>1.2037037037037038E-3</c:v>
                </c:pt>
                <c:pt idx="57">
                  <c:v>1.2152777777777778E-3</c:v>
                </c:pt>
                <c:pt idx="58">
                  <c:v>1.2268518518518518E-3</c:v>
                </c:pt>
                <c:pt idx="59">
                  <c:v>1.238425925925926E-3</c:v>
                </c:pt>
                <c:pt idx="60">
                  <c:v>1.25E-3</c:v>
                </c:pt>
                <c:pt idx="61">
                  <c:v>1.261574074074074E-3</c:v>
                </c:pt>
                <c:pt idx="62">
                  <c:v>1.273148148148148E-3</c:v>
                </c:pt>
                <c:pt idx="63">
                  <c:v>1.2847222222222223E-3</c:v>
                </c:pt>
                <c:pt idx="64">
                  <c:v>1.2962962962962963E-3</c:v>
                </c:pt>
                <c:pt idx="65">
                  <c:v>1.3078703703703703E-3</c:v>
                </c:pt>
                <c:pt idx="66">
                  <c:v>1.3194444444444445E-3</c:v>
                </c:pt>
                <c:pt idx="67">
                  <c:v>1.3310185185185185E-3</c:v>
                </c:pt>
                <c:pt idx="68">
                  <c:v>1.3425925925925927E-3</c:v>
                </c:pt>
                <c:pt idx="69">
                  <c:v>1.3541666666666667E-3</c:v>
                </c:pt>
                <c:pt idx="70">
                  <c:v>1.3657407407407407E-3</c:v>
                </c:pt>
                <c:pt idx="71">
                  <c:v>1.3773148148148149E-3</c:v>
                </c:pt>
                <c:pt idx="72">
                  <c:v>1.3888888888888889E-3</c:v>
                </c:pt>
                <c:pt idx="73">
                  <c:v>1.4004629629629629E-3</c:v>
                </c:pt>
                <c:pt idx="74">
                  <c:v>1.4120370370370369E-3</c:v>
                </c:pt>
                <c:pt idx="75">
                  <c:v>1.423611111111111E-3</c:v>
                </c:pt>
                <c:pt idx="76">
                  <c:v>1.4351851851851854E-3</c:v>
                </c:pt>
                <c:pt idx="77">
                  <c:v>1.4467592592592594E-3</c:v>
                </c:pt>
                <c:pt idx="78">
                  <c:v>1.4583333333333334E-3</c:v>
                </c:pt>
                <c:pt idx="79">
                  <c:v>1.4699074074074074E-3</c:v>
                </c:pt>
                <c:pt idx="80">
                  <c:v>1.4814814814814814E-3</c:v>
                </c:pt>
                <c:pt idx="81">
                  <c:v>1.4930555555555554E-3</c:v>
                </c:pt>
                <c:pt idx="82">
                  <c:v>1.5046296296296296E-3</c:v>
                </c:pt>
                <c:pt idx="83">
                  <c:v>1.5162037037037036E-3</c:v>
                </c:pt>
                <c:pt idx="84">
                  <c:v>1.5277777777777779E-3</c:v>
                </c:pt>
                <c:pt idx="85">
                  <c:v>1.5393518518518519E-3</c:v>
                </c:pt>
                <c:pt idx="86">
                  <c:v>1.5509259259259259E-3</c:v>
                </c:pt>
                <c:pt idx="87">
                  <c:v>1.5625000000000001E-3</c:v>
                </c:pt>
                <c:pt idx="88">
                  <c:v>1.5740740740740741E-3</c:v>
                </c:pt>
                <c:pt idx="89">
                  <c:v>1.5856481481481481E-3</c:v>
                </c:pt>
                <c:pt idx="90">
                  <c:v>1.5972222222222221E-3</c:v>
                </c:pt>
                <c:pt idx="91">
                  <c:v>1.6087962962962965E-3</c:v>
                </c:pt>
                <c:pt idx="92">
                  <c:v>1.6203703703703705E-3</c:v>
                </c:pt>
                <c:pt idx="93">
                  <c:v>1.6319444444444445E-3</c:v>
                </c:pt>
                <c:pt idx="94">
                  <c:v>1.6435185185185185E-3</c:v>
                </c:pt>
                <c:pt idx="95">
                  <c:v>1.6550925925925926E-3</c:v>
                </c:pt>
                <c:pt idx="96">
                  <c:v>1.6666666666666666E-3</c:v>
                </c:pt>
                <c:pt idx="97">
                  <c:v>1.6782407407407406E-3</c:v>
                </c:pt>
                <c:pt idx="98">
                  <c:v>1.6898148148148146E-3</c:v>
                </c:pt>
                <c:pt idx="99">
                  <c:v>1.701388888888889E-3</c:v>
                </c:pt>
                <c:pt idx="100">
                  <c:v>1.712962962962963E-3</c:v>
                </c:pt>
                <c:pt idx="101">
                  <c:v>1.724537037037037E-3</c:v>
                </c:pt>
                <c:pt idx="102">
                  <c:v>1.736111111111111E-3</c:v>
                </c:pt>
                <c:pt idx="103">
                  <c:v>1.7476851851851852E-3</c:v>
                </c:pt>
                <c:pt idx="104">
                  <c:v>1.7592592592592592E-3</c:v>
                </c:pt>
                <c:pt idx="105">
                  <c:v>1.7708333333333332E-3</c:v>
                </c:pt>
                <c:pt idx="106">
                  <c:v>1.7824074074074075E-3</c:v>
                </c:pt>
                <c:pt idx="107">
                  <c:v>1.7939814814814817E-3</c:v>
                </c:pt>
                <c:pt idx="108">
                  <c:v>1.8055555555555557E-3</c:v>
                </c:pt>
                <c:pt idx="109">
                  <c:v>1.8171296296296297E-3</c:v>
                </c:pt>
                <c:pt idx="110">
                  <c:v>1.8287037037037037E-3</c:v>
                </c:pt>
                <c:pt idx="111">
                  <c:v>1.8402777777777777E-3</c:v>
                </c:pt>
                <c:pt idx="112">
                  <c:v>1.8518518518518517E-3</c:v>
                </c:pt>
                <c:pt idx="113">
                  <c:v>1.8634259259259257E-3</c:v>
                </c:pt>
                <c:pt idx="114">
                  <c:v>1.8750000000000001E-3</c:v>
                </c:pt>
                <c:pt idx="115">
                  <c:v>1.8865740740740742E-3</c:v>
                </c:pt>
                <c:pt idx="116">
                  <c:v>1.8981481481481482E-3</c:v>
                </c:pt>
                <c:pt idx="117">
                  <c:v>1.9097222222222222E-3</c:v>
                </c:pt>
                <c:pt idx="118">
                  <c:v>1.9212962962962962E-3</c:v>
                </c:pt>
                <c:pt idx="119">
                  <c:v>1.9328703703703704E-3</c:v>
                </c:pt>
                <c:pt idx="120">
                  <c:v>1.9444444444444444E-3</c:v>
                </c:pt>
                <c:pt idx="121">
                  <c:v>1.9560185185185188E-3</c:v>
                </c:pt>
                <c:pt idx="122">
                  <c:v>1.9675925925925928E-3</c:v>
                </c:pt>
                <c:pt idx="123">
                  <c:v>1.9791666666666668E-3</c:v>
                </c:pt>
                <c:pt idx="124">
                  <c:v>1.9907407407407408E-3</c:v>
                </c:pt>
                <c:pt idx="125">
                  <c:v>2.0023148148148148E-3</c:v>
                </c:pt>
                <c:pt idx="126">
                  <c:v>2.0138888888888888E-3</c:v>
                </c:pt>
                <c:pt idx="127">
                  <c:v>2.0254629629629629E-3</c:v>
                </c:pt>
                <c:pt idx="128">
                  <c:v>2.0370370370370369E-3</c:v>
                </c:pt>
                <c:pt idx="129">
                  <c:v>2.0486111111111113E-3</c:v>
                </c:pt>
                <c:pt idx="130">
                  <c:v>2.0601851851851853E-3</c:v>
                </c:pt>
                <c:pt idx="131">
                  <c:v>2.0717592592592593E-3</c:v>
                </c:pt>
                <c:pt idx="132">
                  <c:v>2.0833333333333333E-3</c:v>
                </c:pt>
                <c:pt idx="133">
                  <c:v>2.0949074074074073E-3</c:v>
                </c:pt>
                <c:pt idx="134">
                  <c:v>2.1064814814814813E-3</c:v>
                </c:pt>
                <c:pt idx="135">
                  <c:v>2.1180555555555553E-3</c:v>
                </c:pt>
                <c:pt idx="136">
                  <c:v>2.1296296296296298E-3</c:v>
                </c:pt>
                <c:pt idx="137">
                  <c:v>2.1412037037037038E-3</c:v>
                </c:pt>
                <c:pt idx="138">
                  <c:v>2.1527777777777778E-3</c:v>
                </c:pt>
                <c:pt idx="139">
                  <c:v>2.1643518518518518E-3</c:v>
                </c:pt>
                <c:pt idx="140">
                  <c:v>2.1759259259259258E-3</c:v>
                </c:pt>
                <c:pt idx="141">
                  <c:v>2.1874999999999998E-3</c:v>
                </c:pt>
                <c:pt idx="142">
                  <c:v>2.1990740740740738E-3</c:v>
                </c:pt>
                <c:pt idx="143">
                  <c:v>2.2106481481481482E-3</c:v>
                </c:pt>
                <c:pt idx="144">
                  <c:v>2.2222222222222222E-3</c:v>
                </c:pt>
                <c:pt idx="145">
                  <c:v>2.2337962962962962E-3</c:v>
                </c:pt>
                <c:pt idx="146">
                  <c:v>2.2453703703703702E-3</c:v>
                </c:pt>
                <c:pt idx="147">
                  <c:v>2.2569444444444442E-3</c:v>
                </c:pt>
                <c:pt idx="148">
                  <c:v>2.2685185185185187E-3</c:v>
                </c:pt>
                <c:pt idx="149">
                  <c:v>2.2800925925925927E-3</c:v>
                </c:pt>
                <c:pt idx="150">
                  <c:v>2.2916666666666667E-3</c:v>
                </c:pt>
                <c:pt idx="151">
                  <c:v>2.3032407407407407E-3</c:v>
                </c:pt>
                <c:pt idx="152">
                  <c:v>2.3148148148148151E-3</c:v>
                </c:pt>
                <c:pt idx="153">
                  <c:v>2.3263888888888891E-3</c:v>
                </c:pt>
                <c:pt idx="154">
                  <c:v>2.3379629629629631E-3</c:v>
                </c:pt>
                <c:pt idx="155">
                  <c:v>2.3495370370370371E-3</c:v>
                </c:pt>
                <c:pt idx="156">
                  <c:v>2.3611111111111111E-3</c:v>
                </c:pt>
                <c:pt idx="157">
                  <c:v>2.3726851851851851E-3</c:v>
                </c:pt>
                <c:pt idx="158">
                  <c:v>2.3842592592592591E-3</c:v>
                </c:pt>
                <c:pt idx="159">
                  <c:v>2.3958333333333336E-3</c:v>
                </c:pt>
                <c:pt idx="160">
                  <c:v>2.4074074074074076E-3</c:v>
                </c:pt>
                <c:pt idx="161">
                  <c:v>2.4189814814814816E-3</c:v>
                </c:pt>
                <c:pt idx="162">
                  <c:v>2.4305555555555556E-3</c:v>
                </c:pt>
                <c:pt idx="163">
                  <c:v>2.4421296296296296E-3</c:v>
                </c:pt>
                <c:pt idx="164">
                  <c:v>2.4537037037037036E-3</c:v>
                </c:pt>
                <c:pt idx="165">
                  <c:v>2.4652777777777776E-3</c:v>
                </c:pt>
                <c:pt idx="166">
                  <c:v>2.476851851851852E-3</c:v>
                </c:pt>
                <c:pt idx="167">
                  <c:v>2.488425925925926E-3</c:v>
                </c:pt>
                <c:pt idx="168">
                  <c:v>2.5000000000000001E-3</c:v>
                </c:pt>
                <c:pt idx="169">
                  <c:v>2.5115740740740741E-3</c:v>
                </c:pt>
                <c:pt idx="170">
                  <c:v>2.5231481481481481E-3</c:v>
                </c:pt>
                <c:pt idx="171">
                  <c:v>2.5347222222222221E-3</c:v>
                </c:pt>
                <c:pt idx="172">
                  <c:v>2.5462962962962961E-3</c:v>
                </c:pt>
                <c:pt idx="173">
                  <c:v>2.5578703703703701E-3</c:v>
                </c:pt>
                <c:pt idx="174">
                  <c:v>2.5694444444444445E-3</c:v>
                </c:pt>
                <c:pt idx="175">
                  <c:v>2.5810185185185185E-3</c:v>
                </c:pt>
                <c:pt idx="176">
                  <c:v>2.5925925925925925E-3</c:v>
                </c:pt>
                <c:pt idx="177">
                  <c:v>2.6041666666666665E-3</c:v>
                </c:pt>
                <c:pt idx="178">
                  <c:v>2.6157407407407405E-3</c:v>
                </c:pt>
                <c:pt idx="179">
                  <c:v>2.6273148148148145E-3</c:v>
                </c:pt>
                <c:pt idx="180">
                  <c:v>2.638888888888889E-3</c:v>
                </c:pt>
                <c:pt idx="181">
                  <c:v>2.650462962962963E-3</c:v>
                </c:pt>
                <c:pt idx="182">
                  <c:v>2.662037037037037E-3</c:v>
                </c:pt>
                <c:pt idx="183">
                  <c:v>2.673611111111111E-3</c:v>
                </c:pt>
                <c:pt idx="184">
                  <c:v>2.6851851851851854E-3</c:v>
                </c:pt>
                <c:pt idx="185">
                  <c:v>2.6967592592592594E-3</c:v>
                </c:pt>
                <c:pt idx="186">
                  <c:v>2.7083333333333334E-3</c:v>
                </c:pt>
                <c:pt idx="187">
                  <c:v>2.7199074074074074E-3</c:v>
                </c:pt>
                <c:pt idx="188">
                  <c:v>2.7314814814814814E-3</c:v>
                </c:pt>
                <c:pt idx="189">
                  <c:v>2.7430555555555559E-3</c:v>
                </c:pt>
                <c:pt idx="190">
                  <c:v>2.7546296296296299E-3</c:v>
                </c:pt>
                <c:pt idx="191">
                  <c:v>2.7662037037037039E-3</c:v>
                </c:pt>
                <c:pt idx="192">
                  <c:v>2.7777777777777779E-3</c:v>
                </c:pt>
                <c:pt idx="193">
                  <c:v>2.7893518518518519E-3</c:v>
                </c:pt>
                <c:pt idx="194">
                  <c:v>2.8009259259259259E-3</c:v>
                </c:pt>
                <c:pt idx="195">
                  <c:v>2.8124999999999999E-3</c:v>
                </c:pt>
                <c:pt idx="196">
                  <c:v>2.8240740740740739E-3</c:v>
                </c:pt>
                <c:pt idx="197">
                  <c:v>2.8356481481481479E-3</c:v>
                </c:pt>
                <c:pt idx="198">
                  <c:v>2.8472222222222219E-3</c:v>
                </c:pt>
                <c:pt idx="199">
                  <c:v>2.8587962962962959E-3</c:v>
                </c:pt>
                <c:pt idx="200">
                  <c:v>2.8703703703703708E-3</c:v>
                </c:pt>
                <c:pt idx="201">
                  <c:v>2.8819444444444448E-3</c:v>
                </c:pt>
                <c:pt idx="202">
                  <c:v>2.8935185185185188E-3</c:v>
                </c:pt>
                <c:pt idx="203">
                  <c:v>2.9050925925925928E-3</c:v>
                </c:pt>
                <c:pt idx="204">
                  <c:v>2.9166666666666668E-3</c:v>
                </c:pt>
                <c:pt idx="205">
                  <c:v>2.9282407407407408E-3</c:v>
                </c:pt>
                <c:pt idx="206">
                  <c:v>2.9398148148148148E-3</c:v>
                </c:pt>
                <c:pt idx="207">
                  <c:v>2.9513888888888888E-3</c:v>
                </c:pt>
                <c:pt idx="208">
                  <c:v>2.9629629629629628E-3</c:v>
                </c:pt>
                <c:pt idx="209">
                  <c:v>2.9745370370370368E-3</c:v>
                </c:pt>
                <c:pt idx="210">
                  <c:v>2.9861111111111108E-3</c:v>
                </c:pt>
                <c:pt idx="211">
                  <c:v>2.9976851851851848E-3</c:v>
                </c:pt>
                <c:pt idx="212">
                  <c:v>3.0092592592592593E-3</c:v>
                </c:pt>
                <c:pt idx="213">
                  <c:v>3.0208333333333333E-3</c:v>
                </c:pt>
                <c:pt idx="214">
                  <c:v>3.0324074074074073E-3</c:v>
                </c:pt>
                <c:pt idx="215">
                  <c:v>3.0439814814814817E-3</c:v>
                </c:pt>
                <c:pt idx="216">
                  <c:v>3.0555555555555557E-3</c:v>
                </c:pt>
                <c:pt idx="217">
                  <c:v>3.0671296296296297E-3</c:v>
                </c:pt>
                <c:pt idx="218">
                  <c:v>3.0787037037037037E-3</c:v>
                </c:pt>
                <c:pt idx="219">
                  <c:v>3.0902777777777777E-3</c:v>
                </c:pt>
                <c:pt idx="220">
                  <c:v>3.1018518518518517E-3</c:v>
                </c:pt>
                <c:pt idx="221">
                  <c:v>3.1134259259259262E-3</c:v>
                </c:pt>
                <c:pt idx="222">
                  <c:v>3.1250000000000002E-3</c:v>
                </c:pt>
                <c:pt idx="223">
                  <c:v>3.1365740740740742E-3</c:v>
                </c:pt>
                <c:pt idx="224">
                  <c:v>3.1481481481481482E-3</c:v>
                </c:pt>
                <c:pt idx="225">
                  <c:v>3.1597222222222222E-3</c:v>
                </c:pt>
                <c:pt idx="226">
                  <c:v>3.1712962962962962E-3</c:v>
                </c:pt>
                <c:pt idx="227">
                  <c:v>3.1828703703703702E-3</c:v>
                </c:pt>
                <c:pt idx="228">
                  <c:v>3.1944444444444442E-3</c:v>
                </c:pt>
                <c:pt idx="229">
                  <c:v>3.2060185185185182E-3</c:v>
                </c:pt>
                <c:pt idx="230">
                  <c:v>3.2175925925925931E-3</c:v>
                </c:pt>
                <c:pt idx="231">
                  <c:v>3.2291666666666671E-3</c:v>
                </c:pt>
                <c:pt idx="232">
                  <c:v>3.2407407407407411E-3</c:v>
                </c:pt>
                <c:pt idx="233">
                  <c:v>3.2523148148148151E-3</c:v>
                </c:pt>
                <c:pt idx="234">
                  <c:v>3.2638888888888891E-3</c:v>
                </c:pt>
                <c:pt idx="235">
                  <c:v>3.2754629629629631E-3</c:v>
                </c:pt>
                <c:pt idx="236">
                  <c:v>3.2870370370370371E-3</c:v>
                </c:pt>
                <c:pt idx="237">
                  <c:v>3.2986111111111111E-3</c:v>
                </c:pt>
                <c:pt idx="238">
                  <c:v>3.3101851851851851E-3</c:v>
                </c:pt>
                <c:pt idx="239">
                  <c:v>3.3217592592592591E-3</c:v>
                </c:pt>
                <c:pt idx="240">
                  <c:v>3.3333333333333331E-3</c:v>
                </c:pt>
                <c:pt idx="241">
                  <c:v>3.3449074074074071E-3</c:v>
                </c:pt>
                <c:pt idx="242">
                  <c:v>3.3564814814814811E-3</c:v>
                </c:pt>
                <c:pt idx="243">
                  <c:v>3.3680555555555551E-3</c:v>
                </c:pt>
                <c:pt idx="244">
                  <c:v>3.3796296296296291E-3</c:v>
                </c:pt>
                <c:pt idx="245">
                  <c:v>3.391203703703704E-3</c:v>
                </c:pt>
                <c:pt idx="246">
                  <c:v>3.402777777777778E-3</c:v>
                </c:pt>
                <c:pt idx="247">
                  <c:v>3.414351851851852E-3</c:v>
                </c:pt>
                <c:pt idx="248">
                  <c:v>3.425925925925926E-3</c:v>
                </c:pt>
                <c:pt idx="249">
                  <c:v>3.4375E-3</c:v>
                </c:pt>
                <c:pt idx="250">
                  <c:v>3.449074074074074E-3</c:v>
                </c:pt>
                <c:pt idx="251">
                  <c:v>3.460648148148148E-3</c:v>
                </c:pt>
                <c:pt idx="252">
                  <c:v>3.472222222222222E-3</c:v>
                </c:pt>
                <c:pt idx="253">
                  <c:v>3.4837962962962965E-3</c:v>
                </c:pt>
                <c:pt idx="254">
                  <c:v>3.4953703703703705E-3</c:v>
                </c:pt>
                <c:pt idx="255">
                  <c:v>3.5069444444444445E-3</c:v>
                </c:pt>
                <c:pt idx="256">
                  <c:v>3.5185185185185185E-3</c:v>
                </c:pt>
                <c:pt idx="257">
                  <c:v>3.5300925925925925E-3</c:v>
                </c:pt>
                <c:pt idx="258">
                  <c:v>3.5416666666666665E-3</c:v>
                </c:pt>
                <c:pt idx="259">
                  <c:v>3.5532407407407405E-3</c:v>
                </c:pt>
                <c:pt idx="260">
                  <c:v>3.5648148148148149E-3</c:v>
                </c:pt>
                <c:pt idx="261">
                  <c:v>3.5763888888888889E-3</c:v>
                </c:pt>
                <c:pt idx="262">
                  <c:v>3.5879629629629634E-3</c:v>
                </c:pt>
                <c:pt idx="263">
                  <c:v>3.5995370370370374E-3</c:v>
                </c:pt>
                <c:pt idx="264">
                  <c:v>3.6111111111111114E-3</c:v>
                </c:pt>
                <c:pt idx="265">
                  <c:v>3.6226851851851854E-3</c:v>
                </c:pt>
                <c:pt idx="266">
                  <c:v>3.6342592592592594E-3</c:v>
                </c:pt>
                <c:pt idx="267">
                  <c:v>3.6458333333333334E-3</c:v>
                </c:pt>
                <c:pt idx="268">
                  <c:v>3.6574074074074074E-3</c:v>
                </c:pt>
                <c:pt idx="269">
                  <c:v>3.6689814814814814E-3</c:v>
                </c:pt>
                <c:pt idx="270">
                  <c:v>3.6805555555555554E-3</c:v>
                </c:pt>
                <c:pt idx="271">
                  <c:v>3.6921296296296294E-3</c:v>
                </c:pt>
                <c:pt idx="272">
                  <c:v>3.7037037037037034E-3</c:v>
                </c:pt>
                <c:pt idx="273">
                  <c:v>3.7152777777777774E-3</c:v>
                </c:pt>
                <c:pt idx="274">
                  <c:v>3.7268518518518514E-3</c:v>
                </c:pt>
                <c:pt idx="275">
                  <c:v>3.7384259259259263E-3</c:v>
                </c:pt>
                <c:pt idx="276">
                  <c:v>3.7500000000000003E-3</c:v>
                </c:pt>
                <c:pt idx="277">
                  <c:v>3.7615740740740743E-3</c:v>
                </c:pt>
                <c:pt idx="278">
                  <c:v>3.7731481481481483E-3</c:v>
                </c:pt>
                <c:pt idx="279">
                  <c:v>3.7847222222222223E-3</c:v>
                </c:pt>
                <c:pt idx="280">
                  <c:v>3.7962962962962963E-3</c:v>
                </c:pt>
                <c:pt idx="281">
                  <c:v>3.8078703703703703E-3</c:v>
                </c:pt>
                <c:pt idx="282">
                  <c:v>3.8194444444444443E-3</c:v>
                </c:pt>
                <c:pt idx="283">
                  <c:v>3.8310185185185183E-3</c:v>
                </c:pt>
                <c:pt idx="284">
                  <c:v>3.8425925925925923E-3</c:v>
                </c:pt>
                <c:pt idx="285">
                  <c:v>3.8541666666666663E-3</c:v>
                </c:pt>
                <c:pt idx="286">
                  <c:v>3.8657407407407408E-3</c:v>
                </c:pt>
                <c:pt idx="287">
                  <c:v>3.8773148148148148E-3</c:v>
                </c:pt>
                <c:pt idx="288">
                  <c:v>3.8888888888888888E-3</c:v>
                </c:pt>
                <c:pt idx="289">
                  <c:v>3.9004629629629628E-3</c:v>
                </c:pt>
                <c:pt idx="290">
                  <c:v>3.9120370370370377E-3</c:v>
                </c:pt>
                <c:pt idx="291">
                  <c:v>3.9236111111111112E-3</c:v>
                </c:pt>
                <c:pt idx="292">
                  <c:v>3.9351851851851857E-3</c:v>
                </c:pt>
                <c:pt idx="293">
                  <c:v>3.9467592592592592E-3</c:v>
                </c:pt>
                <c:pt idx="294">
                  <c:v>3.9583333333333337E-3</c:v>
                </c:pt>
                <c:pt idx="295">
                  <c:v>3.9699074074074072E-3</c:v>
                </c:pt>
                <c:pt idx="296">
                  <c:v>3.9814814814814817E-3</c:v>
                </c:pt>
                <c:pt idx="297">
                  <c:v>3.9930555555555552E-3</c:v>
                </c:pt>
                <c:pt idx="298">
                  <c:v>4.0046296296296297E-3</c:v>
                </c:pt>
                <c:pt idx="299">
                  <c:v>4.0162037037037033E-3</c:v>
                </c:pt>
                <c:pt idx="300">
                  <c:v>4.0277777777777777E-3</c:v>
                </c:pt>
                <c:pt idx="301">
                  <c:v>4.0393518518518513E-3</c:v>
                </c:pt>
                <c:pt idx="302">
                  <c:v>4.0509259259259257E-3</c:v>
                </c:pt>
                <c:pt idx="303">
                  <c:v>4.0625000000000001E-3</c:v>
                </c:pt>
                <c:pt idx="304">
                  <c:v>4.0740740740740737E-3</c:v>
                </c:pt>
                <c:pt idx="305">
                  <c:v>4.0856481481481481E-3</c:v>
                </c:pt>
                <c:pt idx="306">
                  <c:v>4.0972222222222226E-3</c:v>
                </c:pt>
                <c:pt idx="307">
                  <c:v>4.1087962962962962E-3</c:v>
                </c:pt>
                <c:pt idx="308">
                  <c:v>4.1203703703703706E-3</c:v>
                </c:pt>
                <c:pt idx="309">
                  <c:v>4.1319444444444442E-3</c:v>
                </c:pt>
                <c:pt idx="310">
                  <c:v>4.1435185185185186E-3</c:v>
                </c:pt>
                <c:pt idx="311">
                  <c:v>4.155092592592593E-3</c:v>
                </c:pt>
                <c:pt idx="312">
                  <c:v>4.1666666666666666E-3</c:v>
                </c:pt>
                <c:pt idx="313">
                  <c:v>4.178240740740741E-3</c:v>
                </c:pt>
                <c:pt idx="314">
                  <c:v>4.1898148148148146E-3</c:v>
                </c:pt>
                <c:pt idx="315">
                  <c:v>4.2013888888888891E-3</c:v>
                </c:pt>
                <c:pt idx="316">
                  <c:v>4.2129629629629626E-3</c:v>
                </c:pt>
                <c:pt idx="317">
                  <c:v>4.2245370370370371E-3</c:v>
                </c:pt>
                <c:pt idx="318">
                  <c:v>4.2361111111111106E-3</c:v>
                </c:pt>
                <c:pt idx="319">
                  <c:v>4.2476851851851851E-3</c:v>
                </c:pt>
                <c:pt idx="320">
                  <c:v>4.2592592592592595E-3</c:v>
                </c:pt>
                <c:pt idx="321">
                  <c:v>4.2708333333333339E-3</c:v>
                </c:pt>
                <c:pt idx="322">
                  <c:v>4.2824074074074075E-3</c:v>
                </c:pt>
                <c:pt idx="323">
                  <c:v>4.293981481481482E-3</c:v>
                </c:pt>
                <c:pt idx="324">
                  <c:v>4.3055555555555555E-3</c:v>
                </c:pt>
                <c:pt idx="325">
                  <c:v>4.31712962962963E-3</c:v>
                </c:pt>
                <c:pt idx="326">
                  <c:v>4.3287037037037035E-3</c:v>
                </c:pt>
                <c:pt idx="327">
                  <c:v>4.340277777777778E-3</c:v>
                </c:pt>
                <c:pt idx="328">
                  <c:v>4.3518518518518515E-3</c:v>
                </c:pt>
                <c:pt idx="329">
                  <c:v>4.363425925925926E-3</c:v>
                </c:pt>
                <c:pt idx="330">
                  <c:v>4.3749999999999995E-3</c:v>
                </c:pt>
                <c:pt idx="331">
                  <c:v>4.386574074074074E-3</c:v>
                </c:pt>
                <c:pt idx="332">
                  <c:v>4.3981481481481476E-3</c:v>
                </c:pt>
                <c:pt idx="333">
                  <c:v>4.409722222222222E-3</c:v>
                </c:pt>
                <c:pt idx="334">
                  <c:v>4.4212962962962964E-3</c:v>
                </c:pt>
                <c:pt idx="335">
                  <c:v>4.4328703703703709E-3</c:v>
                </c:pt>
                <c:pt idx="336">
                  <c:v>4.4444444444444444E-3</c:v>
                </c:pt>
                <c:pt idx="337">
                  <c:v>4.4560185185185189E-3</c:v>
                </c:pt>
                <c:pt idx="338">
                  <c:v>4.4675925925925924E-3</c:v>
                </c:pt>
                <c:pt idx="339">
                  <c:v>4.4791666666666669E-3</c:v>
                </c:pt>
                <c:pt idx="340">
                  <c:v>4.4907407407407405E-3</c:v>
                </c:pt>
                <c:pt idx="341">
                  <c:v>4.5023148148148149E-3</c:v>
                </c:pt>
                <c:pt idx="342">
                  <c:v>4.5138888888888885E-3</c:v>
                </c:pt>
                <c:pt idx="343">
                  <c:v>4.5254629629629629E-3</c:v>
                </c:pt>
                <c:pt idx="344">
                  <c:v>4.5370370370370373E-3</c:v>
                </c:pt>
                <c:pt idx="345">
                  <c:v>4.5486111111111109E-3</c:v>
                </c:pt>
                <c:pt idx="346">
                  <c:v>4.5601851851851853E-3</c:v>
                </c:pt>
                <c:pt idx="347">
                  <c:v>4.5717592592592589E-3</c:v>
                </c:pt>
                <c:pt idx="348">
                  <c:v>4.5833333333333334E-3</c:v>
                </c:pt>
                <c:pt idx="349">
                  <c:v>4.5949074074074069E-3</c:v>
                </c:pt>
                <c:pt idx="350">
                  <c:v>4.6064814814814814E-3</c:v>
                </c:pt>
                <c:pt idx="351">
                  <c:v>4.6180555555555558E-3</c:v>
                </c:pt>
                <c:pt idx="352">
                  <c:v>4.6296296296296302E-3</c:v>
                </c:pt>
                <c:pt idx="353">
                  <c:v>4.6412037037037038E-3</c:v>
                </c:pt>
                <c:pt idx="354">
                  <c:v>4.6527777777777782E-3</c:v>
                </c:pt>
                <c:pt idx="355">
                  <c:v>4.6643518518518518E-3</c:v>
                </c:pt>
                <c:pt idx="356">
                  <c:v>4.6759259259259263E-3</c:v>
                </c:pt>
                <c:pt idx="357">
                  <c:v>4.6874999999999998E-3</c:v>
                </c:pt>
                <c:pt idx="358">
                  <c:v>4.6990740740740743E-3</c:v>
                </c:pt>
                <c:pt idx="359">
                  <c:v>4.7106481481481478E-3</c:v>
                </c:pt>
                <c:pt idx="360">
                  <c:v>4.7222222222222223E-3</c:v>
                </c:pt>
                <c:pt idx="361">
                  <c:v>4.7337962962962958E-3</c:v>
                </c:pt>
                <c:pt idx="362">
                  <c:v>4.7453703703703703E-3</c:v>
                </c:pt>
                <c:pt idx="363">
                  <c:v>4.7569444444444439E-3</c:v>
                </c:pt>
                <c:pt idx="364">
                  <c:v>4.7685185185185183E-3</c:v>
                </c:pt>
                <c:pt idx="365">
                  <c:v>4.7800925925925927E-3</c:v>
                </c:pt>
                <c:pt idx="366">
                  <c:v>4.7916666666666672E-3</c:v>
                </c:pt>
                <c:pt idx="367">
                  <c:v>4.8032407407407407E-3</c:v>
                </c:pt>
                <c:pt idx="368">
                  <c:v>4.8148148148148152E-3</c:v>
                </c:pt>
                <c:pt idx="369">
                  <c:v>4.8263888888888887E-3</c:v>
                </c:pt>
                <c:pt idx="370">
                  <c:v>4.8379629629629632E-3</c:v>
                </c:pt>
                <c:pt idx="371">
                  <c:v>4.8495370370370368E-3</c:v>
                </c:pt>
                <c:pt idx="372">
                  <c:v>4.8611111111111112E-3</c:v>
                </c:pt>
                <c:pt idx="373">
                  <c:v>4.8726851851851848E-3</c:v>
                </c:pt>
                <c:pt idx="374">
                  <c:v>4.8842592592592592E-3</c:v>
                </c:pt>
                <c:pt idx="375">
                  <c:v>4.8958333333333336E-3</c:v>
                </c:pt>
                <c:pt idx="376">
                  <c:v>4.9074074074074072E-3</c:v>
                </c:pt>
                <c:pt idx="377">
                  <c:v>4.9189814814814816E-3</c:v>
                </c:pt>
                <c:pt idx="378">
                  <c:v>4.9305555555555552E-3</c:v>
                </c:pt>
                <c:pt idx="379">
                  <c:v>4.9421296296296297E-3</c:v>
                </c:pt>
                <c:pt idx="380">
                  <c:v>4.9537037037037041E-3</c:v>
                </c:pt>
                <c:pt idx="381">
                  <c:v>4.9652777777777777E-3</c:v>
                </c:pt>
                <c:pt idx="382">
                  <c:v>4.9768518518518521E-3</c:v>
                </c:pt>
                <c:pt idx="383">
                  <c:v>4.9884259259259257E-3</c:v>
                </c:pt>
                <c:pt idx="384">
                  <c:v>5.0000000000000001E-3</c:v>
                </c:pt>
                <c:pt idx="385">
                  <c:v>5.0115740740740745E-3</c:v>
                </c:pt>
                <c:pt idx="386">
                  <c:v>5.0231481481481481E-3</c:v>
                </c:pt>
                <c:pt idx="387">
                  <c:v>5.0347222222222225E-3</c:v>
                </c:pt>
                <c:pt idx="388">
                  <c:v>5.0462962962962961E-3</c:v>
                </c:pt>
                <c:pt idx="389">
                  <c:v>5.0578703703703706E-3</c:v>
                </c:pt>
                <c:pt idx="390">
                  <c:v>5.0694444444444441E-3</c:v>
                </c:pt>
                <c:pt idx="391">
                  <c:v>5.0810185185185186E-3</c:v>
                </c:pt>
                <c:pt idx="392">
                  <c:v>5.0925925925925921E-3</c:v>
                </c:pt>
                <c:pt idx="393">
                  <c:v>5.1041666666666666E-3</c:v>
                </c:pt>
                <c:pt idx="394">
                  <c:v>5.1157407407407401E-3</c:v>
                </c:pt>
                <c:pt idx="395">
                  <c:v>5.1273148148148154E-3</c:v>
                </c:pt>
                <c:pt idx="396">
                  <c:v>5.138888888888889E-3</c:v>
                </c:pt>
                <c:pt idx="397">
                  <c:v>5.1504629629629635E-3</c:v>
                </c:pt>
                <c:pt idx="398">
                  <c:v>5.162037037037037E-3</c:v>
                </c:pt>
                <c:pt idx="399">
                  <c:v>5.1736111111111115E-3</c:v>
                </c:pt>
                <c:pt idx="400">
                  <c:v>5.185185185185185E-3</c:v>
                </c:pt>
                <c:pt idx="401">
                  <c:v>5.1967592592592595E-3</c:v>
                </c:pt>
                <c:pt idx="402">
                  <c:v>5.208333333333333E-3</c:v>
                </c:pt>
                <c:pt idx="403">
                  <c:v>5.2199074074074075E-3</c:v>
                </c:pt>
                <c:pt idx="404">
                  <c:v>5.2314814814814811E-3</c:v>
                </c:pt>
                <c:pt idx="405">
                  <c:v>5.2430555555555555E-3</c:v>
                </c:pt>
                <c:pt idx="406">
                  <c:v>5.2546296296296291E-3</c:v>
                </c:pt>
                <c:pt idx="407">
                  <c:v>5.2662037037037035E-3</c:v>
                </c:pt>
                <c:pt idx="408">
                  <c:v>5.2777777777777779E-3</c:v>
                </c:pt>
                <c:pt idx="409">
                  <c:v>5.2893518518518515E-3</c:v>
                </c:pt>
                <c:pt idx="410">
                  <c:v>5.3009259259259259E-3</c:v>
                </c:pt>
              </c:numCache>
            </c:numRef>
          </c:cat>
          <c:val>
            <c:numRef>
              <c:f>'1 Phase Pre-Treatment'!$F$2:$F$412</c:f>
              <c:numCache>
                <c:formatCode>0.0000</c:formatCode>
                <c:ptCount val="41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4.8924821999999999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7C-430E-8D54-35375C2B07E1}"/>
            </c:ext>
          </c:extLst>
        </c:ser>
        <c:ser>
          <c:idx val="3"/>
          <c:order val="3"/>
          <c:tx>
            <c:strRef>
              <c:f>'1 Phase Pre-Treatment'!$G$1</c:f>
              <c:strCache>
                <c:ptCount val="1"/>
                <c:pt idx="0">
                  <c:v>Min Peaks Chart</c:v>
                </c:pt>
              </c:strCache>
            </c:strRef>
          </c:tx>
          <c:spPr>
            <a:ln w="28575" cap="rnd">
              <a:solidFill>
                <a:srgbClr val="FFC000">
                  <a:alpha val="97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2"/>
              <c:layout>
                <c:manualLayout>
                  <c:x val="-7.0134424313267095E-3"/>
                  <c:y val="0.1018518518518518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97C-430E-8D54-35375C2B07E1}"/>
                </c:ext>
              </c:extLst>
            </c:dLbl>
            <c:dLbl>
              <c:idx val="16"/>
              <c:layout>
                <c:manualLayout>
                  <c:x val="-0.19170075978959672"/>
                  <c:y val="-5.092592592592592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97C-430E-8D54-35375C2B07E1}"/>
                </c:ext>
              </c:extLst>
            </c:dLbl>
            <c:dLbl>
              <c:idx val="22"/>
              <c:layout>
                <c:manualLayout>
                  <c:x val="-0.10520163646990069"/>
                  <c:y val="-6.48148148148148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97C-430E-8D54-35375C2B07E1}"/>
                </c:ext>
              </c:extLst>
            </c:dLbl>
            <c:dLbl>
              <c:idx val="24"/>
              <c:layout>
                <c:manualLayout>
                  <c:x val="3.0391583869082407E-2"/>
                  <c:y val="-3.240740740740740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97C-430E-8D54-35375C2B07E1}"/>
                </c:ext>
              </c:extLst>
            </c:dLbl>
            <c:dLbl>
              <c:idx val="35"/>
              <c:layout>
                <c:manualLayout>
                  <c:x val="-3.5067212156633547E-2"/>
                  <c:y val="0.12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97C-430E-8D54-35375C2B07E1}"/>
                </c:ext>
              </c:extLst>
            </c:dLbl>
            <c:dLbl>
              <c:idx val="38"/>
              <c:layout>
                <c:manualLayout>
                  <c:x val="-7.4810052600818328E-2"/>
                  <c:y val="0.1620370370370370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97C-430E-8D54-35375C2B07E1}"/>
                </c:ext>
              </c:extLst>
            </c:dLbl>
            <c:dLbl>
              <c:idx val="40"/>
              <c:layout>
                <c:manualLayout>
                  <c:x val="2.1040327293980129E-2"/>
                  <c:y val="-8.3333333333333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97C-430E-8D54-35375C2B07E1}"/>
                </c:ext>
              </c:extLst>
            </c:dLbl>
            <c:dLbl>
              <c:idx val="41"/>
              <c:layout>
                <c:manualLayout>
                  <c:x val="-5.8638745389413211E-3"/>
                  <c:y val="5.505995370184332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F97C-430E-8D54-35375C2B07E1}"/>
                </c:ext>
              </c:extLst>
            </c:dLbl>
            <c:dLbl>
              <c:idx val="56"/>
              <c:layout>
                <c:manualLayout>
                  <c:x val="-2.8053769725307008E-2"/>
                  <c:y val="9.7222222222222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97C-430E-8D54-35375C2B07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 Phase Pre-Treatment'!$C$2:$C$412</c:f>
              <c:numCache>
                <c:formatCode>h:mm:ss;@</c:formatCode>
                <c:ptCount val="411"/>
                <c:pt idx="0">
                  <c:v>5.5555555555555556E-4</c:v>
                </c:pt>
                <c:pt idx="1">
                  <c:v>5.6712962962962967E-4</c:v>
                </c:pt>
                <c:pt idx="2">
                  <c:v>5.7870370370370378E-4</c:v>
                </c:pt>
                <c:pt idx="3">
                  <c:v>5.9027777777777778E-4</c:v>
                </c:pt>
                <c:pt idx="4">
                  <c:v>6.018518518518519E-4</c:v>
                </c:pt>
                <c:pt idx="5">
                  <c:v>6.134259259259259E-4</c:v>
                </c:pt>
                <c:pt idx="6">
                  <c:v>6.2500000000000001E-4</c:v>
                </c:pt>
                <c:pt idx="7">
                  <c:v>6.3657407407407402E-4</c:v>
                </c:pt>
                <c:pt idx="8">
                  <c:v>6.4814814814814813E-4</c:v>
                </c:pt>
                <c:pt idx="9">
                  <c:v>6.5972222222222224E-4</c:v>
                </c:pt>
                <c:pt idx="10">
                  <c:v>6.7129629629629635E-4</c:v>
                </c:pt>
                <c:pt idx="11">
                  <c:v>6.8287037037037036E-4</c:v>
                </c:pt>
                <c:pt idx="12">
                  <c:v>6.9444444444444447E-4</c:v>
                </c:pt>
                <c:pt idx="13">
                  <c:v>7.0601851851851847E-4</c:v>
                </c:pt>
                <c:pt idx="14">
                  <c:v>7.175925925925927E-4</c:v>
                </c:pt>
                <c:pt idx="15">
                  <c:v>7.291666666666667E-4</c:v>
                </c:pt>
                <c:pt idx="16">
                  <c:v>7.407407407407407E-4</c:v>
                </c:pt>
                <c:pt idx="17">
                  <c:v>7.5231481481481482E-4</c:v>
                </c:pt>
                <c:pt idx="18">
                  <c:v>7.6388888888888893E-4</c:v>
                </c:pt>
                <c:pt idx="19">
                  <c:v>7.7546296296296293E-4</c:v>
                </c:pt>
                <c:pt idx="20">
                  <c:v>7.8703703703703705E-4</c:v>
                </c:pt>
                <c:pt idx="21">
                  <c:v>7.9861111111111105E-4</c:v>
                </c:pt>
                <c:pt idx="22">
                  <c:v>8.1018518518518527E-4</c:v>
                </c:pt>
                <c:pt idx="23">
                  <c:v>8.2175925925925927E-4</c:v>
                </c:pt>
                <c:pt idx="24">
                  <c:v>8.3333333333333328E-4</c:v>
                </c:pt>
                <c:pt idx="25">
                  <c:v>8.4490740740740728E-4</c:v>
                </c:pt>
                <c:pt idx="26">
                  <c:v>8.564814814814815E-4</c:v>
                </c:pt>
                <c:pt idx="27">
                  <c:v>8.6805555555555551E-4</c:v>
                </c:pt>
                <c:pt idx="28">
                  <c:v>8.7962962962962962E-4</c:v>
                </c:pt>
                <c:pt idx="29">
                  <c:v>8.9120370370370373E-4</c:v>
                </c:pt>
                <c:pt idx="30">
                  <c:v>9.0277777777777784E-4</c:v>
                </c:pt>
                <c:pt idx="31">
                  <c:v>9.1435185185185185E-4</c:v>
                </c:pt>
                <c:pt idx="32">
                  <c:v>9.2592592592592585E-4</c:v>
                </c:pt>
                <c:pt idx="33">
                  <c:v>9.3750000000000007E-4</c:v>
                </c:pt>
                <c:pt idx="34">
                  <c:v>9.4907407407407408E-4</c:v>
                </c:pt>
                <c:pt idx="35">
                  <c:v>9.6064814814814808E-4</c:v>
                </c:pt>
                <c:pt idx="36">
                  <c:v>9.7222222222222219E-4</c:v>
                </c:pt>
                <c:pt idx="37">
                  <c:v>9.8379629629629642E-4</c:v>
                </c:pt>
                <c:pt idx="38">
                  <c:v>9.9537037037037042E-4</c:v>
                </c:pt>
                <c:pt idx="39">
                  <c:v>1.0069444444444444E-3</c:v>
                </c:pt>
                <c:pt idx="40">
                  <c:v>1.0185185185185184E-3</c:v>
                </c:pt>
                <c:pt idx="41">
                  <c:v>1.0300925925925926E-3</c:v>
                </c:pt>
                <c:pt idx="42">
                  <c:v>1.0416666666666667E-3</c:v>
                </c:pt>
                <c:pt idx="43">
                  <c:v>1.0532407407407407E-3</c:v>
                </c:pt>
                <c:pt idx="44">
                  <c:v>1.0648148148148149E-3</c:v>
                </c:pt>
                <c:pt idx="45">
                  <c:v>1.0763888888888889E-3</c:v>
                </c:pt>
                <c:pt idx="46">
                  <c:v>1.0879629629629629E-3</c:v>
                </c:pt>
                <c:pt idx="47">
                  <c:v>1.0995370370370369E-3</c:v>
                </c:pt>
                <c:pt idx="48">
                  <c:v>1.1111111111111111E-3</c:v>
                </c:pt>
                <c:pt idx="49">
                  <c:v>1.1226851851851851E-3</c:v>
                </c:pt>
                <c:pt idx="50">
                  <c:v>1.1342592592592593E-3</c:v>
                </c:pt>
                <c:pt idx="51">
                  <c:v>1.1458333333333333E-3</c:v>
                </c:pt>
                <c:pt idx="52">
                  <c:v>1.1574074074074076E-3</c:v>
                </c:pt>
                <c:pt idx="53">
                  <c:v>1.1689814814814816E-3</c:v>
                </c:pt>
                <c:pt idx="54">
                  <c:v>1.1805555555555556E-3</c:v>
                </c:pt>
                <c:pt idx="55">
                  <c:v>1.1921296296296296E-3</c:v>
                </c:pt>
                <c:pt idx="56">
                  <c:v>1.2037037037037038E-3</c:v>
                </c:pt>
                <c:pt idx="57">
                  <c:v>1.2152777777777778E-3</c:v>
                </c:pt>
                <c:pt idx="58">
                  <c:v>1.2268518518518518E-3</c:v>
                </c:pt>
                <c:pt idx="59">
                  <c:v>1.238425925925926E-3</c:v>
                </c:pt>
                <c:pt idx="60">
                  <c:v>1.25E-3</c:v>
                </c:pt>
                <c:pt idx="61">
                  <c:v>1.261574074074074E-3</c:v>
                </c:pt>
                <c:pt idx="62">
                  <c:v>1.273148148148148E-3</c:v>
                </c:pt>
                <c:pt idx="63">
                  <c:v>1.2847222222222223E-3</c:v>
                </c:pt>
                <c:pt idx="64">
                  <c:v>1.2962962962962963E-3</c:v>
                </c:pt>
                <c:pt idx="65">
                  <c:v>1.3078703703703703E-3</c:v>
                </c:pt>
                <c:pt idx="66">
                  <c:v>1.3194444444444445E-3</c:v>
                </c:pt>
                <c:pt idx="67">
                  <c:v>1.3310185185185185E-3</c:v>
                </c:pt>
                <c:pt idx="68">
                  <c:v>1.3425925925925927E-3</c:v>
                </c:pt>
                <c:pt idx="69">
                  <c:v>1.3541666666666667E-3</c:v>
                </c:pt>
                <c:pt idx="70">
                  <c:v>1.3657407407407407E-3</c:v>
                </c:pt>
                <c:pt idx="71">
                  <c:v>1.3773148148148149E-3</c:v>
                </c:pt>
                <c:pt idx="72">
                  <c:v>1.3888888888888889E-3</c:v>
                </c:pt>
                <c:pt idx="73">
                  <c:v>1.4004629629629629E-3</c:v>
                </c:pt>
                <c:pt idx="74">
                  <c:v>1.4120370370370369E-3</c:v>
                </c:pt>
                <c:pt idx="75">
                  <c:v>1.423611111111111E-3</c:v>
                </c:pt>
                <c:pt idx="76">
                  <c:v>1.4351851851851854E-3</c:v>
                </c:pt>
                <c:pt idx="77">
                  <c:v>1.4467592592592594E-3</c:v>
                </c:pt>
                <c:pt idx="78">
                  <c:v>1.4583333333333334E-3</c:v>
                </c:pt>
                <c:pt idx="79">
                  <c:v>1.4699074074074074E-3</c:v>
                </c:pt>
                <c:pt idx="80">
                  <c:v>1.4814814814814814E-3</c:v>
                </c:pt>
                <c:pt idx="81">
                  <c:v>1.4930555555555554E-3</c:v>
                </c:pt>
                <c:pt idx="82">
                  <c:v>1.5046296296296296E-3</c:v>
                </c:pt>
                <c:pt idx="83">
                  <c:v>1.5162037037037036E-3</c:v>
                </c:pt>
                <c:pt idx="84">
                  <c:v>1.5277777777777779E-3</c:v>
                </c:pt>
                <c:pt idx="85">
                  <c:v>1.5393518518518519E-3</c:v>
                </c:pt>
                <c:pt idx="86">
                  <c:v>1.5509259259259259E-3</c:v>
                </c:pt>
                <c:pt idx="87">
                  <c:v>1.5625000000000001E-3</c:v>
                </c:pt>
                <c:pt idx="88">
                  <c:v>1.5740740740740741E-3</c:v>
                </c:pt>
                <c:pt idx="89">
                  <c:v>1.5856481481481481E-3</c:v>
                </c:pt>
                <c:pt idx="90">
                  <c:v>1.5972222222222221E-3</c:v>
                </c:pt>
                <c:pt idx="91">
                  <c:v>1.6087962962962965E-3</c:v>
                </c:pt>
                <c:pt idx="92">
                  <c:v>1.6203703703703705E-3</c:v>
                </c:pt>
                <c:pt idx="93">
                  <c:v>1.6319444444444445E-3</c:v>
                </c:pt>
                <c:pt idx="94">
                  <c:v>1.6435185185185185E-3</c:v>
                </c:pt>
                <c:pt idx="95">
                  <c:v>1.6550925925925926E-3</c:v>
                </c:pt>
                <c:pt idx="96">
                  <c:v>1.6666666666666666E-3</c:v>
                </c:pt>
                <c:pt idx="97">
                  <c:v>1.6782407407407406E-3</c:v>
                </c:pt>
                <c:pt idx="98">
                  <c:v>1.6898148148148146E-3</c:v>
                </c:pt>
                <c:pt idx="99">
                  <c:v>1.701388888888889E-3</c:v>
                </c:pt>
                <c:pt idx="100">
                  <c:v>1.712962962962963E-3</c:v>
                </c:pt>
                <c:pt idx="101">
                  <c:v>1.724537037037037E-3</c:v>
                </c:pt>
                <c:pt idx="102">
                  <c:v>1.736111111111111E-3</c:v>
                </c:pt>
                <c:pt idx="103">
                  <c:v>1.7476851851851852E-3</c:v>
                </c:pt>
                <c:pt idx="104">
                  <c:v>1.7592592592592592E-3</c:v>
                </c:pt>
                <c:pt idx="105">
                  <c:v>1.7708333333333332E-3</c:v>
                </c:pt>
                <c:pt idx="106">
                  <c:v>1.7824074074074075E-3</c:v>
                </c:pt>
                <c:pt idx="107">
                  <c:v>1.7939814814814817E-3</c:v>
                </c:pt>
                <c:pt idx="108">
                  <c:v>1.8055555555555557E-3</c:v>
                </c:pt>
                <c:pt idx="109">
                  <c:v>1.8171296296296297E-3</c:v>
                </c:pt>
                <c:pt idx="110">
                  <c:v>1.8287037037037037E-3</c:v>
                </c:pt>
                <c:pt idx="111">
                  <c:v>1.8402777777777777E-3</c:v>
                </c:pt>
                <c:pt idx="112">
                  <c:v>1.8518518518518517E-3</c:v>
                </c:pt>
                <c:pt idx="113">
                  <c:v>1.8634259259259257E-3</c:v>
                </c:pt>
                <c:pt idx="114">
                  <c:v>1.8750000000000001E-3</c:v>
                </c:pt>
                <c:pt idx="115">
                  <c:v>1.8865740740740742E-3</c:v>
                </c:pt>
                <c:pt idx="116">
                  <c:v>1.8981481481481482E-3</c:v>
                </c:pt>
                <c:pt idx="117">
                  <c:v>1.9097222222222222E-3</c:v>
                </c:pt>
                <c:pt idx="118">
                  <c:v>1.9212962962962962E-3</c:v>
                </c:pt>
                <c:pt idx="119">
                  <c:v>1.9328703703703704E-3</c:v>
                </c:pt>
                <c:pt idx="120">
                  <c:v>1.9444444444444444E-3</c:v>
                </c:pt>
                <c:pt idx="121">
                  <c:v>1.9560185185185188E-3</c:v>
                </c:pt>
                <c:pt idx="122">
                  <c:v>1.9675925925925928E-3</c:v>
                </c:pt>
                <c:pt idx="123">
                  <c:v>1.9791666666666668E-3</c:v>
                </c:pt>
                <c:pt idx="124">
                  <c:v>1.9907407407407408E-3</c:v>
                </c:pt>
                <c:pt idx="125">
                  <c:v>2.0023148148148148E-3</c:v>
                </c:pt>
                <c:pt idx="126">
                  <c:v>2.0138888888888888E-3</c:v>
                </c:pt>
                <c:pt idx="127">
                  <c:v>2.0254629629629629E-3</c:v>
                </c:pt>
                <c:pt idx="128">
                  <c:v>2.0370370370370369E-3</c:v>
                </c:pt>
                <c:pt idx="129">
                  <c:v>2.0486111111111113E-3</c:v>
                </c:pt>
                <c:pt idx="130">
                  <c:v>2.0601851851851853E-3</c:v>
                </c:pt>
                <c:pt idx="131">
                  <c:v>2.0717592592592593E-3</c:v>
                </c:pt>
                <c:pt idx="132">
                  <c:v>2.0833333333333333E-3</c:v>
                </c:pt>
                <c:pt idx="133">
                  <c:v>2.0949074074074073E-3</c:v>
                </c:pt>
                <c:pt idx="134">
                  <c:v>2.1064814814814813E-3</c:v>
                </c:pt>
                <c:pt idx="135">
                  <c:v>2.1180555555555553E-3</c:v>
                </c:pt>
                <c:pt idx="136">
                  <c:v>2.1296296296296298E-3</c:v>
                </c:pt>
                <c:pt idx="137">
                  <c:v>2.1412037037037038E-3</c:v>
                </c:pt>
                <c:pt idx="138">
                  <c:v>2.1527777777777778E-3</c:v>
                </c:pt>
                <c:pt idx="139">
                  <c:v>2.1643518518518518E-3</c:v>
                </c:pt>
                <c:pt idx="140">
                  <c:v>2.1759259259259258E-3</c:v>
                </c:pt>
                <c:pt idx="141">
                  <c:v>2.1874999999999998E-3</c:v>
                </c:pt>
                <c:pt idx="142">
                  <c:v>2.1990740740740738E-3</c:v>
                </c:pt>
                <c:pt idx="143">
                  <c:v>2.2106481481481482E-3</c:v>
                </c:pt>
                <c:pt idx="144">
                  <c:v>2.2222222222222222E-3</c:v>
                </c:pt>
                <c:pt idx="145">
                  <c:v>2.2337962962962962E-3</c:v>
                </c:pt>
                <c:pt idx="146">
                  <c:v>2.2453703703703702E-3</c:v>
                </c:pt>
                <c:pt idx="147">
                  <c:v>2.2569444444444442E-3</c:v>
                </c:pt>
                <c:pt idx="148">
                  <c:v>2.2685185185185187E-3</c:v>
                </c:pt>
                <c:pt idx="149">
                  <c:v>2.2800925925925927E-3</c:v>
                </c:pt>
                <c:pt idx="150">
                  <c:v>2.2916666666666667E-3</c:v>
                </c:pt>
                <c:pt idx="151">
                  <c:v>2.3032407407407407E-3</c:v>
                </c:pt>
                <c:pt idx="152">
                  <c:v>2.3148148148148151E-3</c:v>
                </c:pt>
                <c:pt idx="153">
                  <c:v>2.3263888888888891E-3</c:v>
                </c:pt>
                <c:pt idx="154">
                  <c:v>2.3379629629629631E-3</c:v>
                </c:pt>
                <c:pt idx="155">
                  <c:v>2.3495370370370371E-3</c:v>
                </c:pt>
                <c:pt idx="156">
                  <c:v>2.3611111111111111E-3</c:v>
                </c:pt>
                <c:pt idx="157">
                  <c:v>2.3726851851851851E-3</c:v>
                </c:pt>
                <c:pt idx="158">
                  <c:v>2.3842592592592591E-3</c:v>
                </c:pt>
                <c:pt idx="159">
                  <c:v>2.3958333333333336E-3</c:v>
                </c:pt>
                <c:pt idx="160">
                  <c:v>2.4074074074074076E-3</c:v>
                </c:pt>
                <c:pt idx="161">
                  <c:v>2.4189814814814816E-3</c:v>
                </c:pt>
                <c:pt idx="162">
                  <c:v>2.4305555555555556E-3</c:v>
                </c:pt>
                <c:pt idx="163">
                  <c:v>2.4421296296296296E-3</c:v>
                </c:pt>
                <c:pt idx="164">
                  <c:v>2.4537037037037036E-3</c:v>
                </c:pt>
                <c:pt idx="165">
                  <c:v>2.4652777777777776E-3</c:v>
                </c:pt>
                <c:pt idx="166">
                  <c:v>2.476851851851852E-3</c:v>
                </c:pt>
                <c:pt idx="167">
                  <c:v>2.488425925925926E-3</c:v>
                </c:pt>
                <c:pt idx="168">
                  <c:v>2.5000000000000001E-3</c:v>
                </c:pt>
                <c:pt idx="169">
                  <c:v>2.5115740740740741E-3</c:v>
                </c:pt>
                <c:pt idx="170">
                  <c:v>2.5231481481481481E-3</c:v>
                </c:pt>
                <c:pt idx="171">
                  <c:v>2.5347222222222221E-3</c:v>
                </c:pt>
                <c:pt idx="172">
                  <c:v>2.5462962962962961E-3</c:v>
                </c:pt>
                <c:pt idx="173">
                  <c:v>2.5578703703703701E-3</c:v>
                </c:pt>
                <c:pt idx="174">
                  <c:v>2.5694444444444445E-3</c:v>
                </c:pt>
                <c:pt idx="175">
                  <c:v>2.5810185185185185E-3</c:v>
                </c:pt>
                <c:pt idx="176">
                  <c:v>2.5925925925925925E-3</c:v>
                </c:pt>
                <c:pt idx="177">
                  <c:v>2.6041666666666665E-3</c:v>
                </c:pt>
                <c:pt idx="178">
                  <c:v>2.6157407407407405E-3</c:v>
                </c:pt>
                <c:pt idx="179">
                  <c:v>2.6273148148148145E-3</c:v>
                </c:pt>
                <c:pt idx="180">
                  <c:v>2.638888888888889E-3</c:v>
                </c:pt>
                <c:pt idx="181">
                  <c:v>2.650462962962963E-3</c:v>
                </c:pt>
                <c:pt idx="182">
                  <c:v>2.662037037037037E-3</c:v>
                </c:pt>
                <c:pt idx="183">
                  <c:v>2.673611111111111E-3</c:v>
                </c:pt>
                <c:pt idx="184">
                  <c:v>2.6851851851851854E-3</c:v>
                </c:pt>
                <c:pt idx="185">
                  <c:v>2.6967592592592594E-3</c:v>
                </c:pt>
                <c:pt idx="186">
                  <c:v>2.7083333333333334E-3</c:v>
                </c:pt>
                <c:pt idx="187">
                  <c:v>2.7199074074074074E-3</c:v>
                </c:pt>
                <c:pt idx="188">
                  <c:v>2.7314814814814814E-3</c:v>
                </c:pt>
                <c:pt idx="189">
                  <c:v>2.7430555555555559E-3</c:v>
                </c:pt>
                <c:pt idx="190">
                  <c:v>2.7546296296296299E-3</c:v>
                </c:pt>
                <c:pt idx="191">
                  <c:v>2.7662037037037039E-3</c:v>
                </c:pt>
                <c:pt idx="192">
                  <c:v>2.7777777777777779E-3</c:v>
                </c:pt>
                <c:pt idx="193">
                  <c:v>2.7893518518518519E-3</c:v>
                </c:pt>
                <c:pt idx="194">
                  <c:v>2.8009259259259259E-3</c:v>
                </c:pt>
                <c:pt idx="195">
                  <c:v>2.8124999999999999E-3</c:v>
                </c:pt>
                <c:pt idx="196">
                  <c:v>2.8240740740740739E-3</c:v>
                </c:pt>
                <c:pt idx="197">
                  <c:v>2.8356481481481479E-3</c:v>
                </c:pt>
                <c:pt idx="198">
                  <c:v>2.8472222222222219E-3</c:v>
                </c:pt>
                <c:pt idx="199">
                  <c:v>2.8587962962962959E-3</c:v>
                </c:pt>
                <c:pt idx="200">
                  <c:v>2.8703703703703708E-3</c:v>
                </c:pt>
                <c:pt idx="201">
                  <c:v>2.8819444444444448E-3</c:v>
                </c:pt>
                <c:pt idx="202">
                  <c:v>2.8935185185185188E-3</c:v>
                </c:pt>
                <c:pt idx="203">
                  <c:v>2.9050925925925928E-3</c:v>
                </c:pt>
                <c:pt idx="204">
                  <c:v>2.9166666666666668E-3</c:v>
                </c:pt>
                <c:pt idx="205">
                  <c:v>2.9282407407407408E-3</c:v>
                </c:pt>
                <c:pt idx="206">
                  <c:v>2.9398148148148148E-3</c:v>
                </c:pt>
                <c:pt idx="207">
                  <c:v>2.9513888888888888E-3</c:v>
                </c:pt>
                <c:pt idx="208">
                  <c:v>2.9629629629629628E-3</c:v>
                </c:pt>
                <c:pt idx="209">
                  <c:v>2.9745370370370368E-3</c:v>
                </c:pt>
                <c:pt idx="210">
                  <c:v>2.9861111111111108E-3</c:v>
                </c:pt>
                <c:pt idx="211">
                  <c:v>2.9976851851851848E-3</c:v>
                </c:pt>
                <c:pt idx="212">
                  <c:v>3.0092592592592593E-3</c:v>
                </c:pt>
                <c:pt idx="213">
                  <c:v>3.0208333333333333E-3</c:v>
                </c:pt>
                <c:pt idx="214">
                  <c:v>3.0324074074074073E-3</c:v>
                </c:pt>
                <c:pt idx="215">
                  <c:v>3.0439814814814817E-3</c:v>
                </c:pt>
                <c:pt idx="216">
                  <c:v>3.0555555555555557E-3</c:v>
                </c:pt>
                <c:pt idx="217">
                  <c:v>3.0671296296296297E-3</c:v>
                </c:pt>
                <c:pt idx="218">
                  <c:v>3.0787037037037037E-3</c:v>
                </c:pt>
                <c:pt idx="219">
                  <c:v>3.0902777777777777E-3</c:v>
                </c:pt>
                <c:pt idx="220">
                  <c:v>3.1018518518518517E-3</c:v>
                </c:pt>
                <c:pt idx="221">
                  <c:v>3.1134259259259262E-3</c:v>
                </c:pt>
                <c:pt idx="222">
                  <c:v>3.1250000000000002E-3</c:v>
                </c:pt>
                <c:pt idx="223">
                  <c:v>3.1365740740740742E-3</c:v>
                </c:pt>
                <c:pt idx="224">
                  <c:v>3.1481481481481482E-3</c:v>
                </c:pt>
                <c:pt idx="225">
                  <c:v>3.1597222222222222E-3</c:v>
                </c:pt>
                <c:pt idx="226">
                  <c:v>3.1712962962962962E-3</c:v>
                </c:pt>
                <c:pt idx="227">
                  <c:v>3.1828703703703702E-3</c:v>
                </c:pt>
                <c:pt idx="228">
                  <c:v>3.1944444444444442E-3</c:v>
                </c:pt>
                <c:pt idx="229">
                  <c:v>3.2060185185185182E-3</c:v>
                </c:pt>
                <c:pt idx="230">
                  <c:v>3.2175925925925931E-3</c:v>
                </c:pt>
                <c:pt idx="231">
                  <c:v>3.2291666666666671E-3</c:v>
                </c:pt>
                <c:pt idx="232">
                  <c:v>3.2407407407407411E-3</c:v>
                </c:pt>
                <c:pt idx="233">
                  <c:v>3.2523148148148151E-3</c:v>
                </c:pt>
                <c:pt idx="234">
                  <c:v>3.2638888888888891E-3</c:v>
                </c:pt>
                <c:pt idx="235">
                  <c:v>3.2754629629629631E-3</c:v>
                </c:pt>
                <c:pt idx="236">
                  <c:v>3.2870370370370371E-3</c:v>
                </c:pt>
                <c:pt idx="237">
                  <c:v>3.2986111111111111E-3</c:v>
                </c:pt>
                <c:pt idx="238">
                  <c:v>3.3101851851851851E-3</c:v>
                </c:pt>
                <c:pt idx="239">
                  <c:v>3.3217592592592591E-3</c:v>
                </c:pt>
                <c:pt idx="240">
                  <c:v>3.3333333333333331E-3</c:v>
                </c:pt>
                <c:pt idx="241">
                  <c:v>3.3449074074074071E-3</c:v>
                </c:pt>
                <c:pt idx="242">
                  <c:v>3.3564814814814811E-3</c:v>
                </c:pt>
                <c:pt idx="243">
                  <c:v>3.3680555555555551E-3</c:v>
                </c:pt>
                <c:pt idx="244">
                  <c:v>3.3796296296296291E-3</c:v>
                </c:pt>
                <c:pt idx="245">
                  <c:v>3.391203703703704E-3</c:v>
                </c:pt>
                <c:pt idx="246">
                  <c:v>3.402777777777778E-3</c:v>
                </c:pt>
                <c:pt idx="247">
                  <c:v>3.414351851851852E-3</c:v>
                </c:pt>
                <c:pt idx="248">
                  <c:v>3.425925925925926E-3</c:v>
                </c:pt>
                <c:pt idx="249">
                  <c:v>3.4375E-3</c:v>
                </c:pt>
                <c:pt idx="250">
                  <c:v>3.449074074074074E-3</c:v>
                </c:pt>
                <c:pt idx="251">
                  <c:v>3.460648148148148E-3</c:v>
                </c:pt>
                <c:pt idx="252">
                  <c:v>3.472222222222222E-3</c:v>
                </c:pt>
                <c:pt idx="253">
                  <c:v>3.4837962962962965E-3</c:v>
                </c:pt>
                <c:pt idx="254">
                  <c:v>3.4953703703703705E-3</c:v>
                </c:pt>
                <c:pt idx="255">
                  <c:v>3.5069444444444445E-3</c:v>
                </c:pt>
                <c:pt idx="256">
                  <c:v>3.5185185185185185E-3</c:v>
                </c:pt>
                <c:pt idx="257">
                  <c:v>3.5300925925925925E-3</c:v>
                </c:pt>
                <c:pt idx="258">
                  <c:v>3.5416666666666665E-3</c:v>
                </c:pt>
                <c:pt idx="259">
                  <c:v>3.5532407407407405E-3</c:v>
                </c:pt>
                <c:pt idx="260">
                  <c:v>3.5648148148148149E-3</c:v>
                </c:pt>
                <c:pt idx="261">
                  <c:v>3.5763888888888889E-3</c:v>
                </c:pt>
                <c:pt idx="262">
                  <c:v>3.5879629629629634E-3</c:v>
                </c:pt>
                <c:pt idx="263">
                  <c:v>3.5995370370370374E-3</c:v>
                </c:pt>
                <c:pt idx="264">
                  <c:v>3.6111111111111114E-3</c:v>
                </c:pt>
                <c:pt idx="265">
                  <c:v>3.6226851851851854E-3</c:v>
                </c:pt>
                <c:pt idx="266">
                  <c:v>3.6342592592592594E-3</c:v>
                </c:pt>
                <c:pt idx="267">
                  <c:v>3.6458333333333334E-3</c:v>
                </c:pt>
                <c:pt idx="268">
                  <c:v>3.6574074074074074E-3</c:v>
                </c:pt>
                <c:pt idx="269">
                  <c:v>3.6689814814814814E-3</c:v>
                </c:pt>
                <c:pt idx="270">
                  <c:v>3.6805555555555554E-3</c:v>
                </c:pt>
                <c:pt idx="271">
                  <c:v>3.6921296296296294E-3</c:v>
                </c:pt>
                <c:pt idx="272">
                  <c:v>3.7037037037037034E-3</c:v>
                </c:pt>
                <c:pt idx="273">
                  <c:v>3.7152777777777774E-3</c:v>
                </c:pt>
                <c:pt idx="274">
                  <c:v>3.7268518518518514E-3</c:v>
                </c:pt>
                <c:pt idx="275">
                  <c:v>3.7384259259259263E-3</c:v>
                </c:pt>
                <c:pt idx="276">
                  <c:v>3.7500000000000003E-3</c:v>
                </c:pt>
                <c:pt idx="277">
                  <c:v>3.7615740740740743E-3</c:v>
                </c:pt>
                <c:pt idx="278">
                  <c:v>3.7731481481481483E-3</c:v>
                </c:pt>
                <c:pt idx="279">
                  <c:v>3.7847222222222223E-3</c:v>
                </c:pt>
                <c:pt idx="280">
                  <c:v>3.7962962962962963E-3</c:v>
                </c:pt>
                <c:pt idx="281">
                  <c:v>3.8078703703703703E-3</c:v>
                </c:pt>
                <c:pt idx="282">
                  <c:v>3.8194444444444443E-3</c:v>
                </c:pt>
                <c:pt idx="283">
                  <c:v>3.8310185185185183E-3</c:v>
                </c:pt>
                <c:pt idx="284">
                  <c:v>3.8425925925925923E-3</c:v>
                </c:pt>
                <c:pt idx="285">
                  <c:v>3.8541666666666663E-3</c:v>
                </c:pt>
                <c:pt idx="286">
                  <c:v>3.8657407407407408E-3</c:v>
                </c:pt>
                <c:pt idx="287">
                  <c:v>3.8773148148148148E-3</c:v>
                </c:pt>
                <c:pt idx="288">
                  <c:v>3.8888888888888888E-3</c:v>
                </c:pt>
                <c:pt idx="289">
                  <c:v>3.9004629629629628E-3</c:v>
                </c:pt>
                <c:pt idx="290">
                  <c:v>3.9120370370370377E-3</c:v>
                </c:pt>
                <c:pt idx="291">
                  <c:v>3.9236111111111112E-3</c:v>
                </c:pt>
                <c:pt idx="292">
                  <c:v>3.9351851851851857E-3</c:v>
                </c:pt>
                <c:pt idx="293">
                  <c:v>3.9467592592592592E-3</c:v>
                </c:pt>
                <c:pt idx="294">
                  <c:v>3.9583333333333337E-3</c:v>
                </c:pt>
                <c:pt idx="295">
                  <c:v>3.9699074074074072E-3</c:v>
                </c:pt>
                <c:pt idx="296">
                  <c:v>3.9814814814814817E-3</c:v>
                </c:pt>
                <c:pt idx="297">
                  <c:v>3.9930555555555552E-3</c:v>
                </c:pt>
                <c:pt idx="298">
                  <c:v>4.0046296296296297E-3</c:v>
                </c:pt>
                <c:pt idx="299">
                  <c:v>4.0162037037037033E-3</c:v>
                </c:pt>
                <c:pt idx="300">
                  <c:v>4.0277777777777777E-3</c:v>
                </c:pt>
                <c:pt idx="301">
                  <c:v>4.0393518518518513E-3</c:v>
                </c:pt>
                <c:pt idx="302">
                  <c:v>4.0509259259259257E-3</c:v>
                </c:pt>
                <c:pt idx="303">
                  <c:v>4.0625000000000001E-3</c:v>
                </c:pt>
                <c:pt idx="304">
                  <c:v>4.0740740740740737E-3</c:v>
                </c:pt>
                <c:pt idx="305">
                  <c:v>4.0856481481481481E-3</c:v>
                </c:pt>
                <c:pt idx="306">
                  <c:v>4.0972222222222226E-3</c:v>
                </c:pt>
                <c:pt idx="307">
                  <c:v>4.1087962962962962E-3</c:v>
                </c:pt>
                <c:pt idx="308">
                  <c:v>4.1203703703703706E-3</c:v>
                </c:pt>
                <c:pt idx="309">
                  <c:v>4.1319444444444442E-3</c:v>
                </c:pt>
                <c:pt idx="310">
                  <c:v>4.1435185185185186E-3</c:v>
                </c:pt>
                <c:pt idx="311">
                  <c:v>4.155092592592593E-3</c:v>
                </c:pt>
                <c:pt idx="312">
                  <c:v>4.1666666666666666E-3</c:v>
                </c:pt>
                <c:pt idx="313">
                  <c:v>4.178240740740741E-3</c:v>
                </c:pt>
                <c:pt idx="314">
                  <c:v>4.1898148148148146E-3</c:v>
                </c:pt>
                <c:pt idx="315">
                  <c:v>4.2013888888888891E-3</c:v>
                </c:pt>
                <c:pt idx="316">
                  <c:v>4.2129629629629626E-3</c:v>
                </c:pt>
                <c:pt idx="317">
                  <c:v>4.2245370370370371E-3</c:v>
                </c:pt>
                <c:pt idx="318">
                  <c:v>4.2361111111111106E-3</c:v>
                </c:pt>
                <c:pt idx="319">
                  <c:v>4.2476851851851851E-3</c:v>
                </c:pt>
                <c:pt idx="320">
                  <c:v>4.2592592592592595E-3</c:v>
                </c:pt>
                <c:pt idx="321">
                  <c:v>4.2708333333333339E-3</c:v>
                </c:pt>
                <c:pt idx="322">
                  <c:v>4.2824074074074075E-3</c:v>
                </c:pt>
                <c:pt idx="323">
                  <c:v>4.293981481481482E-3</c:v>
                </c:pt>
                <c:pt idx="324">
                  <c:v>4.3055555555555555E-3</c:v>
                </c:pt>
                <c:pt idx="325">
                  <c:v>4.31712962962963E-3</c:v>
                </c:pt>
                <c:pt idx="326">
                  <c:v>4.3287037037037035E-3</c:v>
                </c:pt>
                <c:pt idx="327">
                  <c:v>4.340277777777778E-3</c:v>
                </c:pt>
                <c:pt idx="328">
                  <c:v>4.3518518518518515E-3</c:v>
                </c:pt>
                <c:pt idx="329">
                  <c:v>4.363425925925926E-3</c:v>
                </c:pt>
                <c:pt idx="330">
                  <c:v>4.3749999999999995E-3</c:v>
                </c:pt>
                <c:pt idx="331">
                  <c:v>4.386574074074074E-3</c:v>
                </c:pt>
                <c:pt idx="332">
                  <c:v>4.3981481481481476E-3</c:v>
                </c:pt>
                <c:pt idx="333">
                  <c:v>4.409722222222222E-3</c:v>
                </c:pt>
                <c:pt idx="334">
                  <c:v>4.4212962962962964E-3</c:v>
                </c:pt>
                <c:pt idx="335">
                  <c:v>4.4328703703703709E-3</c:v>
                </c:pt>
                <c:pt idx="336">
                  <c:v>4.4444444444444444E-3</c:v>
                </c:pt>
                <c:pt idx="337">
                  <c:v>4.4560185185185189E-3</c:v>
                </c:pt>
                <c:pt idx="338">
                  <c:v>4.4675925925925924E-3</c:v>
                </c:pt>
                <c:pt idx="339">
                  <c:v>4.4791666666666669E-3</c:v>
                </c:pt>
                <c:pt idx="340">
                  <c:v>4.4907407407407405E-3</c:v>
                </c:pt>
                <c:pt idx="341">
                  <c:v>4.5023148148148149E-3</c:v>
                </c:pt>
                <c:pt idx="342">
                  <c:v>4.5138888888888885E-3</c:v>
                </c:pt>
                <c:pt idx="343">
                  <c:v>4.5254629629629629E-3</c:v>
                </c:pt>
                <c:pt idx="344">
                  <c:v>4.5370370370370373E-3</c:v>
                </c:pt>
                <c:pt idx="345">
                  <c:v>4.5486111111111109E-3</c:v>
                </c:pt>
                <c:pt idx="346">
                  <c:v>4.5601851851851853E-3</c:v>
                </c:pt>
                <c:pt idx="347">
                  <c:v>4.5717592592592589E-3</c:v>
                </c:pt>
                <c:pt idx="348">
                  <c:v>4.5833333333333334E-3</c:v>
                </c:pt>
                <c:pt idx="349">
                  <c:v>4.5949074074074069E-3</c:v>
                </c:pt>
                <c:pt idx="350">
                  <c:v>4.6064814814814814E-3</c:v>
                </c:pt>
                <c:pt idx="351">
                  <c:v>4.6180555555555558E-3</c:v>
                </c:pt>
                <c:pt idx="352">
                  <c:v>4.6296296296296302E-3</c:v>
                </c:pt>
                <c:pt idx="353">
                  <c:v>4.6412037037037038E-3</c:v>
                </c:pt>
                <c:pt idx="354">
                  <c:v>4.6527777777777782E-3</c:v>
                </c:pt>
                <c:pt idx="355">
                  <c:v>4.6643518518518518E-3</c:v>
                </c:pt>
                <c:pt idx="356">
                  <c:v>4.6759259259259263E-3</c:v>
                </c:pt>
                <c:pt idx="357">
                  <c:v>4.6874999999999998E-3</c:v>
                </c:pt>
                <c:pt idx="358">
                  <c:v>4.6990740740740743E-3</c:v>
                </c:pt>
                <c:pt idx="359">
                  <c:v>4.7106481481481478E-3</c:v>
                </c:pt>
                <c:pt idx="360">
                  <c:v>4.7222222222222223E-3</c:v>
                </c:pt>
                <c:pt idx="361">
                  <c:v>4.7337962962962958E-3</c:v>
                </c:pt>
                <c:pt idx="362">
                  <c:v>4.7453703703703703E-3</c:v>
                </c:pt>
                <c:pt idx="363">
                  <c:v>4.7569444444444439E-3</c:v>
                </c:pt>
                <c:pt idx="364">
                  <c:v>4.7685185185185183E-3</c:v>
                </c:pt>
                <c:pt idx="365">
                  <c:v>4.7800925925925927E-3</c:v>
                </c:pt>
                <c:pt idx="366">
                  <c:v>4.7916666666666672E-3</c:v>
                </c:pt>
                <c:pt idx="367">
                  <c:v>4.8032407407407407E-3</c:v>
                </c:pt>
                <c:pt idx="368">
                  <c:v>4.8148148148148152E-3</c:v>
                </c:pt>
                <c:pt idx="369">
                  <c:v>4.8263888888888887E-3</c:v>
                </c:pt>
                <c:pt idx="370">
                  <c:v>4.8379629629629632E-3</c:v>
                </c:pt>
                <c:pt idx="371">
                  <c:v>4.8495370370370368E-3</c:v>
                </c:pt>
                <c:pt idx="372">
                  <c:v>4.8611111111111112E-3</c:v>
                </c:pt>
                <c:pt idx="373">
                  <c:v>4.8726851851851848E-3</c:v>
                </c:pt>
                <c:pt idx="374">
                  <c:v>4.8842592592592592E-3</c:v>
                </c:pt>
                <c:pt idx="375">
                  <c:v>4.8958333333333336E-3</c:v>
                </c:pt>
                <c:pt idx="376">
                  <c:v>4.9074074074074072E-3</c:v>
                </c:pt>
                <c:pt idx="377">
                  <c:v>4.9189814814814816E-3</c:v>
                </c:pt>
                <c:pt idx="378">
                  <c:v>4.9305555555555552E-3</c:v>
                </c:pt>
                <c:pt idx="379">
                  <c:v>4.9421296296296297E-3</c:v>
                </c:pt>
                <c:pt idx="380">
                  <c:v>4.9537037037037041E-3</c:v>
                </c:pt>
                <c:pt idx="381">
                  <c:v>4.9652777777777777E-3</c:v>
                </c:pt>
                <c:pt idx="382">
                  <c:v>4.9768518518518521E-3</c:v>
                </c:pt>
                <c:pt idx="383">
                  <c:v>4.9884259259259257E-3</c:v>
                </c:pt>
                <c:pt idx="384">
                  <c:v>5.0000000000000001E-3</c:v>
                </c:pt>
                <c:pt idx="385">
                  <c:v>5.0115740740740745E-3</c:v>
                </c:pt>
                <c:pt idx="386">
                  <c:v>5.0231481481481481E-3</c:v>
                </c:pt>
                <c:pt idx="387">
                  <c:v>5.0347222222222225E-3</c:v>
                </c:pt>
                <c:pt idx="388">
                  <c:v>5.0462962962962961E-3</c:v>
                </c:pt>
                <c:pt idx="389">
                  <c:v>5.0578703703703706E-3</c:v>
                </c:pt>
                <c:pt idx="390">
                  <c:v>5.0694444444444441E-3</c:v>
                </c:pt>
                <c:pt idx="391">
                  <c:v>5.0810185185185186E-3</c:v>
                </c:pt>
                <c:pt idx="392">
                  <c:v>5.0925925925925921E-3</c:v>
                </c:pt>
                <c:pt idx="393">
                  <c:v>5.1041666666666666E-3</c:v>
                </c:pt>
                <c:pt idx="394">
                  <c:v>5.1157407407407401E-3</c:v>
                </c:pt>
                <c:pt idx="395">
                  <c:v>5.1273148148148154E-3</c:v>
                </c:pt>
                <c:pt idx="396">
                  <c:v>5.138888888888889E-3</c:v>
                </c:pt>
                <c:pt idx="397">
                  <c:v>5.1504629629629635E-3</c:v>
                </c:pt>
                <c:pt idx="398">
                  <c:v>5.162037037037037E-3</c:v>
                </c:pt>
                <c:pt idx="399">
                  <c:v>5.1736111111111115E-3</c:v>
                </c:pt>
                <c:pt idx="400">
                  <c:v>5.185185185185185E-3</c:v>
                </c:pt>
                <c:pt idx="401">
                  <c:v>5.1967592592592595E-3</c:v>
                </c:pt>
                <c:pt idx="402">
                  <c:v>5.208333333333333E-3</c:v>
                </c:pt>
                <c:pt idx="403">
                  <c:v>5.2199074074074075E-3</c:v>
                </c:pt>
                <c:pt idx="404">
                  <c:v>5.2314814814814811E-3</c:v>
                </c:pt>
                <c:pt idx="405">
                  <c:v>5.2430555555555555E-3</c:v>
                </c:pt>
                <c:pt idx="406">
                  <c:v>5.2546296296296291E-3</c:v>
                </c:pt>
                <c:pt idx="407">
                  <c:v>5.2662037037037035E-3</c:v>
                </c:pt>
                <c:pt idx="408">
                  <c:v>5.2777777777777779E-3</c:v>
                </c:pt>
                <c:pt idx="409">
                  <c:v>5.2893518518518515E-3</c:v>
                </c:pt>
                <c:pt idx="410">
                  <c:v>5.3009259259259259E-3</c:v>
                </c:pt>
              </c:numCache>
            </c:numRef>
          </c:cat>
          <c:val>
            <c:numRef>
              <c:f>'1 Phase Pre-Treatment'!$G$2:$G$412</c:f>
              <c:numCache>
                <c:formatCode>0.0000</c:formatCode>
                <c:ptCount val="41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-2.9151537999999997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-6.2929316999999999E-2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-0.79678730000000009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-0.35043955000000004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0.68605950000000004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0.35315678000000006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0.82223710000000005</c:v>
                </c:pt>
                <c:pt idx="98">
                  <c:v>0.82223710000000005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0.99625394000000012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1.1853774000000001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1.5182559000000002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-0.61521715999999993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2.5093623999999997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1.7603494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3.8030615000000001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4.3250877000000001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3.8030615000000001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3.7803772000000002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2.2823757000000002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2.1386447999999998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3.5609435999999999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2.9178710000000003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2.6455155000000001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2.6228315000000002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2.9783939999999998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3.0313639999999999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3.061626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2.6984856000000002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1.5560708999999999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2.4563925000000002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2.3353457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1.2761624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0.95841474999999998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0.10348573999999999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0.58769695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0.60285195999999996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2.6833550000000002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-9.3191004999999993E-2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0.82979046000000001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0.18671747</c:v>
                </c:pt>
                <c:pt idx="409">
                  <c:v>#N/A</c:v>
                </c:pt>
                <c:pt idx="41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97C-430E-8D54-35375C2B07E1}"/>
            </c:ext>
          </c:extLst>
        </c:ser>
        <c:ser>
          <c:idx val="4"/>
          <c:order val="4"/>
          <c:tx>
            <c:strRef>
              <c:f>'1 Phase Pre-Treatment'!$H$1</c:f>
              <c:strCache>
                <c:ptCount val="1"/>
                <c:pt idx="0">
                  <c:v>Max Peaks Chart</c:v>
                </c:pt>
              </c:strCache>
            </c:strRef>
          </c:tx>
          <c:spPr>
            <a:ln w="28575" cap="rnd">
              <a:solidFill>
                <a:srgbClr val="66FFFF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00B050">
                  <a:alpha val="98000"/>
                </a:srgbClr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Lbl>
              <c:idx val="9"/>
              <c:layout>
                <c:manualLayout>
                  <c:x val="-0.12156633547632965"/>
                  <c:y val="-0.11111111111111116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97C-430E-8D54-35375C2B07E1}"/>
                </c:ext>
              </c:extLst>
            </c:dLbl>
            <c:dLbl>
              <c:idx val="16"/>
              <c:layout>
                <c:manualLayout>
                  <c:x val="-0.15195791934541208"/>
                  <c:y val="-8.33333333333333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97C-430E-8D54-35375C2B07E1}"/>
                </c:ext>
              </c:extLst>
            </c:dLbl>
            <c:dLbl>
              <c:idx val="24"/>
              <c:layout>
                <c:manualLayout>
                  <c:x val="4.2080654587960259E-2"/>
                  <c:y val="-1.388888888888888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97C-430E-8D54-35375C2B07E1}"/>
                </c:ext>
              </c:extLst>
            </c:dLbl>
            <c:dLbl>
              <c:idx val="29"/>
              <c:layout>
                <c:manualLayout>
                  <c:x val="7.0134424313266237E-3"/>
                  <c:y val="-3.703703703703703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97C-430E-8D54-35375C2B07E1}"/>
                </c:ext>
              </c:extLst>
            </c:dLbl>
            <c:dLbl>
              <c:idx val="40"/>
              <c:layout>
                <c:manualLayout>
                  <c:x val="2.3378141437755785E-2"/>
                  <c:y val="-6.481481481481483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F97C-430E-8D54-35375C2B07E1}"/>
                </c:ext>
              </c:extLst>
            </c:dLbl>
            <c:dLbl>
              <c:idx val="50"/>
              <c:layout>
                <c:manualLayout>
                  <c:x val="0"/>
                  <c:y val="-9.25925925925925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F97C-430E-8D54-35375C2B07E1}"/>
                </c:ext>
              </c:extLst>
            </c:dLbl>
            <c:dLbl>
              <c:idx val="56"/>
              <c:layout>
                <c:manualLayout>
                  <c:x val="-2.3378141437755871E-2"/>
                  <c:y val="0.1527777777777777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F97C-430E-8D54-35375C2B07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 Phase Pre-Treatment'!$C$2:$C$412</c:f>
              <c:numCache>
                <c:formatCode>h:mm:ss;@</c:formatCode>
                <c:ptCount val="411"/>
                <c:pt idx="0">
                  <c:v>5.5555555555555556E-4</c:v>
                </c:pt>
                <c:pt idx="1">
                  <c:v>5.6712962962962967E-4</c:v>
                </c:pt>
                <c:pt idx="2">
                  <c:v>5.7870370370370378E-4</c:v>
                </c:pt>
                <c:pt idx="3">
                  <c:v>5.9027777777777778E-4</c:v>
                </c:pt>
                <c:pt idx="4">
                  <c:v>6.018518518518519E-4</c:v>
                </c:pt>
                <c:pt idx="5">
                  <c:v>6.134259259259259E-4</c:v>
                </c:pt>
                <c:pt idx="6">
                  <c:v>6.2500000000000001E-4</c:v>
                </c:pt>
                <c:pt idx="7">
                  <c:v>6.3657407407407402E-4</c:v>
                </c:pt>
                <c:pt idx="8">
                  <c:v>6.4814814814814813E-4</c:v>
                </c:pt>
                <c:pt idx="9">
                  <c:v>6.5972222222222224E-4</c:v>
                </c:pt>
                <c:pt idx="10">
                  <c:v>6.7129629629629635E-4</c:v>
                </c:pt>
                <c:pt idx="11">
                  <c:v>6.8287037037037036E-4</c:v>
                </c:pt>
                <c:pt idx="12">
                  <c:v>6.9444444444444447E-4</c:v>
                </c:pt>
                <c:pt idx="13">
                  <c:v>7.0601851851851847E-4</c:v>
                </c:pt>
                <c:pt idx="14">
                  <c:v>7.175925925925927E-4</c:v>
                </c:pt>
                <c:pt idx="15">
                  <c:v>7.291666666666667E-4</c:v>
                </c:pt>
                <c:pt idx="16">
                  <c:v>7.407407407407407E-4</c:v>
                </c:pt>
                <c:pt idx="17">
                  <c:v>7.5231481481481482E-4</c:v>
                </c:pt>
                <c:pt idx="18">
                  <c:v>7.6388888888888893E-4</c:v>
                </c:pt>
                <c:pt idx="19">
                  <c:v>7.7546296296296293E-4</c:v>
                </c:pt>
                <c:pt idx="20">
                  <c:v>7.8703703703703705E-4</c:v>
                </c:pt>
                <c:pt idx="21">
                  <c:v>7.9861111111111105E-4</c:v>
                </c:pt>
                <c:pt idx="22">
                  <c:v>8.1018518518518527E-4</c:v>
                </c:pt>
                <c:pt idx="23">
                  <c:v>8.2175925925925927E-4</c:v>
                </c:pt>
                <c:pt idx="24">
                  <c:v>8.3333333333333328E-4</c:v>
                </c:pt>
                <c:pt idx="25">
                  <c:v>8.4490740740740728E-4</c:v>
                </c:pt>
                <c:pt idx="26">
                  <c:v>8.564814814814815E-4</c:v>
                </c:pt>
                <c:pt idx="27">
                  <c:v>8.6805555555555551E-4</c:v>
                </c:pt>
                <c:pt idx="28">
                  <c:v>8.7962962962962962E-4</c:v>
                </c:pt>
                <c:pt idx="29">
                  <c:v>8.9120370370370373E-4</c:v>
                </c:pt>
                <c:pt idx="30">
                  <c:v>9.0277777777777784E-4</c:v>
                </c:pt>
                <c:pt idx="31">
                  <c:v>9.1435185185185185E-4</c:v>
                </c:pt>
                <c:pt idx="32">
                  <c:v>9.2592592592592585E-4</c:v>
                </c:pt>
                <c:pt idx="33">
                  <c:v>9.3750000000000007E-4</c:v>
                </c:pt>
                <c:pt idx="34">
                  <c:v>9.4907407407407408E-4</c:v>
                </c:pt>
                <c:pt idx="35">
                  <c:v>9.6064814814814808E-4</c:v>
                </c:pt>
                <c:pt idx="36">
                  <c:v>9.7222222222222219E-4</c:v>
                </c:pt>
                <c:pt idx="37">
                  <c:v>9.8379629629629642E-4</c:v>
                </c:pt>
                <c:pt idx="38">
                  <c:v>9.9537037037037042E-4</c:v>
                </c:pt>
                <c:pt idx="39">
                  <c:v>1.0069444444444444E-3</c:v>
                </c:pt>
                <c:pt idx="40">
                  <c:v>1.0185185185185184E-3</c:v>
                </c:pt>
                <c:pt idx="41">
                  <c:v>1.0300925925925926E-3</c:v>
                </c:pt>
                <c:pt idx="42">
                  <c:v>1.0416666666666667E-3</c:v>
                </c:pt>
                <c:pt idx="43">
                  <c:v>1.0532407407407407E-3</c:v>
                </c:pt>
                <c:pt idx="44">
                  <c:v>1.0648148148148149E-3</c:v>
                </c:pt>
                <c:pt idx="45">
                  <c:v>1.0763888888888889E-3</c:v>
                </c:pt>
                <c:pt idx="46">
                  <c:v>1.0879629629629629E-3</c:v>
                </c:pt>
                <c:pt idx="47">
                  <c:v>1.0995370370370369E-3</c:v>
                </c:pt>
                <c:pt idx="48">
                  <c:v>1.1111111111111111E-3</c:v>
                </c:pt>
                <c:pt idx="49">
                  <c:v>1.1226851851851851E-3</c:v>
                </c:pt>
                <c:pt idx="50">
                  <c:v>1.1342592592592593E-3</c:v>
                </c:pt>
                <c:pt idx="51">
                  <c:v>1.1458333333333333E-3</c:v>
                </c:pt>
                <c:pt idx="52">
                  <c:v>1.1574074074074076E-3</c:v>
                </c:pt>
                <c:pt idx="53">
                  <c:v>1.1689814814814816E-3</c:v>
                </c:pt>
                <c:pt idx="54">
                  <c:v>1.1805555555555556E-3</c:v>
                </c:pt>
                <c:pt idx="55">
                  <c:v>1.1921296296296296E-3</c:v>
                </c:pt>
                <c:pt idx="56">
                  <c:v>1.2037037037037038E-3</c:v>
                </c:pt>
                <c:pt idx="57">
                  <c:v>1.2152777777777778E-3</c:v>
                </c:pt>
                <c:pt idx="58">
                  <c:v>1.2268518518518518E-3</c:v>
                </c:pt>
                <c:pt idx="59">
                  <c:v>1.238425925925926E-3</c:v>
                </c:pt>
                <c:pt idx="60">
                  <c:v>1.25E-3</c:v>
                </c:pt>
                <c:pt idx="61">
                  <c:v>1.261574074074074E-3</c:v>
                </c:pt>
                <c:pt idx="62">
                  <c:v>1.273148148148148E-3</c:v>
                </c:pt>
                <c:pt idx="63">
                  <c:v>1.2847222222222223E-3</c:v>
                </c:pt>
                <c:pt idx="64">
                  <c:v>1.2962962962962963E-3</c:v>
                </c:pt>
                <c:pt idx="65">
                  <c:v>1.3078703703703703E-3</c:v>
                </c:pt>
                <c:pt idx="66">
                  <c:v>1.3194444444444445E-3</c:v>
                </c:pt>
                <c:pt idx="67">
                  <c:v>1.3310185185185185E-3</c:v>
                </c:pt>
                <c:pt idx="68">
                  <c:v>1.3425925925925927E-3</c:v>
                </c:pt>
                <c:pt idx="69">
                  <c:v>1.3541666666666667E-3</c:v>
                </c:pt>
                <c:pt idx="70">
                  <c:v>1.3657407407407407E-3</c:v>
                </c:pt>
                <c:pt idx="71">
                  <c:v>1.3773148148148149E-3</c:v>
                </c:pt>
                <c:pt idx="72">
                  <c:v>1.3888888888888889E-3</c:v>
                </c:pt>
                <c:pt idx="73">
                  <c:v>1.4004629629629629E-3</c:v>
                </c:pt>
                <c:pt idx="74">
                  <c:v>1.4120370370370369E-3</c:v>
                </c:pt>
                <c:pt idx="75">
                  <c:v>1.423611111111111E-3</c:v>
                </c:pt>
                <c:pt idx="76">
                  <c:v>1.4351851851851854E-3</c:v>
                </c:pt>
                <c:pt idx="77">
                  <c:v>1.4467592592592594E-3</c:v>
                </c:pt>
                <c:pt idx="78">
                  <c:v>1.4583333333333334E-3</c:v>
                </c:pt>
                <c:pt idx="79">
                  <c:v>1.4699074074074074E-3</c:v>
                </c:pt>
                <c:pt idx="80">
                  <c:v>1.4814814814814814E-3</c:v>
                </c:pt>
                <c:pt idx="81">
                  <c:v>1.4930555555555554E-3</c:v>
                </c:pt>
                <c:pt idx="82">
                  <c:v>1.5046296296296296E-3</c:v>
                </c:pt>
                <c:pt idx="83">
                  <c:v>1.5162037037037036E-3</c:v>
                </c:pt>
                <c:pt idx="84">
                  <c:v>1.5277777777777779E-3</c:v>
                </c:pt>
                <c:pt idx="85">
                  <c:v>1.5393518518518519E-3</c:v>
                </c:pt>
                <c:pt idx="86">
                  <c:v>1.5509259259259259E-3</c:v>
                </c:pt>
                <c:pt idx="87">
                  <c:v>1.5625000000000001E-3</c:v>
                </c:pt>
                <c:pt idx="88">
                  <c:v>1.5740740740740741E-3</c:v>
                </c:pt>
                <c:pt idx="89">
                  <c:v>1.5856481481481481E-3</c:v>
                </c:pt>
                <c:pt idx="90">
                  <c:v>1.5972222222222221E-3</c:v>
                </c:pt>
                <c:pt idx="91">
                  <c:v>1.6087962962962965E-3</c:v>
                </c:pt>
                <c:pt idx="92">
                  <c:v>1.6203703703703705E-3</c:v>
                </c:pt>
                <c:pt idx="93">
                  <c:v>1.6319444444444445E-3</c:v>
                </c:pt>
                <c:pt idx="94">
                  <c:v>1.6435185185185185E-3</c:v>
                </c:pt>
                <c:pt idx="95">
                  <c:v>1.6550925925925926E-3</c:v>
                </c:pt>
                <c:pt idx="96">
                  <c:v>1.6666666666666666E-3</c:v>
                </c:pt>
                <c:pt idx="97">
                  <c:v>1.6782407407407406E-3</c:v>
                </c:pt>
                <c:pt idx="98">
                  <c:v>1.6898148148148146E-3</c:v>
                </c:pt>
                <c:pt idx="99">
                  <c:v>1.701388888888889E-3</c:v>
                </c:pt>
                <c:pt idx="100">
                  <c:v>1.712962962962963E-3</c:v>
                </c:pt>
                <c:pt idx="101">
                  <c:v>1.724537037037037E-3</c:v>
                </c:pt>
                <c:pt idx="102">
                  <c:v>1.736111111111111E-3</c:v>
                </c:pt>
                <c:pt idx="103">
                  <c:v>1.7476851851851852E-3</c:v>
                </c:pt>
                <c:pt idx="104">
                  <c:v>1.7592592592592592E-3</c:v>
                </c:pt>
                <c:pt idx="105">
                  <c:v>1.7708333333333332E-3</c:v>
                </c:pt>
                <c:pt idx="106">
                  <c:v>1.7824074074074075E-3</c:v>
                </c:pt>
                <c:pt idx="107">
                  <c:v>1.7939814814814817E-3</c:v>
                </c:pt>
                <c:pt idx="108">
                  <c:v>1.8055555555555557E-3</c:v>
                </c:pt>
                <c:pt idx="109">
                  <c:v>1.8171296296296297E-3</c:v>
                </c:pt>
                <c:pt idx="110">
                  <c:v>1.8287037037037037E-3</c:v>
                </c:pt>
                <c:pt idx="111">
                  <c:v>1.8402777777777777E-3</c:v>
                </c:pt>
                <c:pt idx="112">
                  <c:v>1.8518518518518517E-3</c:v>
                </c:pt>
                <c:pt idx="113">
                  <c:v>1.8634259259259257E-3</c:v>
                </c:pt>
                <c:pt idx="114">
                  <c:v>1.8750000000000001E-3</c:v>
                </c:pt>
                <c:pt idx="115">
                  <c:v>1.8865740740740742E-3</c:v>
                </c:pt>
                <c:pt idx="116">
                  <c:v>1.8981481481481482E-3</c:v>
                </c:pt>
                <c:pt idx="117">
                  <c:v>1.9097222222222222E-3</c:v>
                </c:pt>
                <c:pt idx="118">
                  <c:v>1.9212962962962962E-3</c:v>
                </c:pt>
                <c:pt idx="119">
                  <c:v>1.9328703703703704E-3</c:v>
                </c:pt>
                <c:pt idx="120">
                  <c:v>1.9444444444444444E-3</c:v>
                </c:pt>
                <c:pt idx="121">
                  <c:v>1.9560185185185188E-3</c:v>
                </c:pt>
                <c:pt idx="122">
                  <c:v>1.9675925925925928E-3</c:v>
                </c:pt>
                <c:pt idx="123">
                  <c:v>1.9791666666666668E-3</c:v>
                </c:pt>
                <c:pt idx="124">
                  <c:v>1.9907407407407408E-3</c:v>
                </c:pt>
                <c:pt idx="125">
                  <c:v>2.0023148148148148E-3</c:v>
                </c:pt>
                <c:pt idx="126">
                  <c:v>2.0138888888888888E-3</c:v>
                </c:pt>
                <c:pt idx="127">
                  <c:v>2.0254629629629629E-3</c:v>
                </c:pt>
                <c:pt idx="128">
                  <c:v>2.0370370370370369E-3</c:v>
                </c:pt>
                <c:pt idx="129">
                  <c:v>2.0486111111111113E-3</c:v>
                </c:pt>
                <c:pt idx="130">
                  <c:v>2.0601851851851853E-3</c:v>
                </c:pt>
                <c:pt idx="131">
                  <c:v>2.0717592592592593E-3</c:v>
                </c:pt>
                <c:pt idx="132">
                  <c:v>2.0833333333333333E-3</c:v>
                </c:pt>
                <c:pt idx="133">
                  <c:v>2.0949074074074073E-3</c:v>
                </c:pt>
                <c:pt idx="134">
                  <c:v>2.1064814814814813E-3</c:v>
                </c:pt>
                <c:pt idx="135">
                  <c:v>2.1180555555555553E-3</c:v>
                </c:pt>
                <c:pt idx="136">
                  <c:v>2.1296296296296298E-3</c:v>
                </c:pt>
                <c:pt idx="137">
                  <c:v>2.1412037037037038E-3</c:v>
                </c:pt>
                <c:pt idx="138">
                  <c:v>2.1527777777777778E-3</c:v>
                </c:pt>
                <c:pt idx="139">
                  <c:v>2.1643518518518518E-3</c:v>
                </c:pt>
                <c:pt idx="140">
                  <c:v>2.1759259259259258E-3</c:v>
                </c:pt>
                <c:pt idx="141">
                  <c:v>2.1874999999999998E-3</c:v>
                </c:pt>
                <c:pt idx="142">
                  <c:v>2.1990740740740738E-3</c:v>
                </c:pt>
                <c:pt idx="143">
                  <c:v>2.2106481481481482E-3</c:v>
                </c:pt>
                <c:pt idx="144">
                  <c:v>2.2222222222222222E-3</c:v>
                </c:pt>
                <c:pt idx="145">
                  <c:v>2.2337962962962962E-3</c:v>
                </c:pt>
                <c:pt idx="146">
                  <c:v>2.2453703703703702E-3</c:v>
                </c:pt>
                <c:pt idx="147">
                  <c:v>2.2569444444444442E-3</c:v>
                </c:pt>
                <c:pt idx="148">
                  <c:v>2.2685185185185187E-3</c:v>
                </c:pt>
                <c:pt idx="149">
                  <c:v>2.2800925925925927E-3</c:v>
                </c:pt>
                <c:pt idx="150">
                  <c:v>2.2916666666666667E-3</c:v>
                </c:pt>
                <c:pt idx="151">
                  <c:v>2.3032407407407407E-3</c:v>
                </c:pt>
                <c:pt idx="152">
                  <c:v>2.3148148148148151E-3</c:v>
                </c:pt>
                <c:pt idx="153">
                  <c:v>2.3263888888888891E-3</c:v>
                </c:pt>
                <c:pt idx="154">
                  <c:v>2.3379629629629631E-3</c:v>
                </c:pt>
                <c:pt idx="155">
                  <c:v>2.3495370370370371E-3</c:v>
                </c:pt>
                <c:pt idx="156">
                  <c:v>2.3611111111111111E-3</c:v>
                </c:pt>
                <c:pt idx="157">
                  <c:v>2.3726851851851851E-3</c:v>
                </c:pt>
                <c:pt idx="158">
                  <c:v>2.3842592592592591E-3</c:v>
                </c:pt>
                <c:pt idx="159">
                  <c:v>2.3958333333333336E-3</c:v>
                </c:pt>
                <c:pt idx="160">
                  <c:v>2.4074074074074076E-3</c:v>
                </c:pt>
                <c:pt idx="161">
                  <c:v>2.4189814814814816E-3</c:v>
                </c:pt>
                <c:pt idx="162">
                  <c:v>2.4305555555555556E-3</c:v>
                </c:pt>
                <c:pt idx="163">
                  <c:v>2.4421296296296296E-3</c:v>
                </c:pt>
                <c:pt idx="164">
                  <c:v>2.4537037037037036E-3</c:v>
                </c:pt>
                <c:pt idx="165">
                  <c:v>2.4652777777777776E-3</c:v>
                </c:pt>
                <c:pt idx="166">
                  <c:v>2.476851851851852E-3</c:v>
                </c:pt>
                <c:pt idx="167">
                  <c:v>2.488425925925926E-3</c:v>
                </c:pt>
                <c:pt idx="168">
                  <c:v>2.5000000000000001E-3</c:v>
                </c:pt>
                <c:pt idx="169">
                  <c:v>2.5115740740740741E-3</c:v>
                </c:pt>
                <c:pt idx="170">
                  <c:v>2.5231481481481481E-3</c:v>
                </c:pt>
                <c:pt idx="171">
                  <c:v>2.5347222222222221E-3</c:v>
                </c:pt>
                <c:pt idx="172">
                  <c:v>2.5462962962962961E-3</c:v>
                </c:pt>
                <c:pt idx="173">
                  <c:v>2.5578703703703701E-3</c:v>
                </c:pt>
                <c:pt idx="174">
                  <c:v>2.5694444444444445E-3</c:v>
                </c:pt>
                <c:pt idx="175">
                  <c:v>2.5810185185185185E-3</c:v>
                </c:pt>
                <c:pt idx="176">
                  <c:v>2.5925925925925925E-3</c:v>
                </c:pt>
                <c:pt idx="177">
                  <c:v>2.6041666666666665E-3</c:v>
                </c:pt>
                <c:pt idx="178">
                  <c:v>2.6157407407407405E-3</c:v>
                </c:pt>
                <c:pt idx="179">
                  <c:v>2.6273148148148145E-3</c:v>
                </c:pt>
                <c:pt idx="180">
                  <c:v>2.638888888888889E-3</c:v>
                </c:pt>
                <c:pt idx="181">
                  <c:v>2.650462962962963E-3</c:v>
                </c:pt>
                <c:pt idx="182">
                  <c:v>2.662037037037037E-3</c:v>
                </c:pt>
                <c:pt idx="183">
                  <c:v>2.673611111111111E-3</c:v>
                </c:pt>
                <c:pt idx="184">
                  <c:v>2.6851851851851854E-3</c:v>
                </c:pt>
                <c:pt idx="185">
                  <c:v>2.6967592592592594E-3</c:v>
                </c:pt>
                <c:pt idx="186">
                  <c:v>2.7083333333333334E-3</c:v>
                </c:pt>
                <c:pt idx="187">
                  <c:v>2.7199074074074074E-3</c:v>
                </c:pt>
                <c:pt idx="188">
                  <c:v>2.7314814814814814E-3</c:v>
                </c:pt>
                <c:pt idx="189">
                  <c:v>2.7430555555555559E-3</c:v>
                </c:pt>
                <c:pt idx="190">
                  <c:v>2.7546296296296299E-3</c:v>
                </c:pt>
                <c:pt idx="191">
                  <c:v>2.7662037037037039E-3</c:v>
                </c:pt>
                <c:pt idx="192">
                  <c:v>2.7777777777777779E-3</c:v>
                </c:pt>
                <c:pt idx="193">
                  <c:v>2.7893518518518519E-3</c:v>
                </c:pt>
                <c:pt idx="194">
                  <c:v>2.8009259259259259E-3</c:v>
                </c:pt>
                <c:pt idx="195">
                  <c:v>2.8124999999999999E-3</c:v>
                </c:pt>
                <c:pt idx="196">
                  <c:v>2.8240740740740739E-3</c:v>
                </c:pt>
                <c:pt idx="197">
                  <c:v>2.8356481481481479E-3</c:v>
                </c:pt>
                <c:pt idx="198">
                  <c:v>2.8472222222222219E-3</c:v>
                </c:pt>
                <c:pt idx="199">
                  <c:v>2.8587962962962959E-3</c:v>
                </c:pt>
                <c:pt idx="200">
                  <c:v>2.8703703703703708E-3</c:v>
                </c:pt>
                <c:pt idx="201">
                  <c:v>2.8819444444444448E-3</c:v>
                </c:pt>
                <c:pt idx="202">
                  <c:v>2.8935185185185188E-3</c:v>
                </c:pt>
                <c:pt idx="203">
                  <c:v>2.9050925925925928E-3</c:v>
                </c:pt>
                <c:pt idx="204">
                  <c:v>2.9166666666666668E-3</c:v>
                </c:pt>
                <c:pt idx="205">
                  <c:v>2.9282407407407408E-3</c:v>
                </c:pt>
                <c:pt idx="206">
                  <c:v>2.9398148148148148E-3</c:v>
                </c:pt>
                <c:pt idx="207">
                  <c:v>2.9513888888888888E-3</c:v>
                </c:pt>
                <c:pt idx="208">
                  <c:v>2.9629629629629628E-3</c:v>
                </c:pt>
                <c:pt idx="209">
                  <c:v>2.9745370370370368E-3</c:v>
                </c:pt>
                <c:pt idx="210">
                  <c:v>2.9861111111111108E-3</c:v>
                </c:pt>
                <c:pt idx="211">
                  <c:v>2.9976851851851848E-3</c:v>
                </c:pt>
                <c:pt idx="212">
                  <c:v>3.0092592592592593E-3</c:v>
                </c:pt>
                <c:pt idx="213">
                  <c:v>3.0208333333333333E-3</c:v>
                </c:pt>
                <c:pt idx="214">
                  <c:v>3.0324074074074073E-3</c:v>
                </c:pt>
                <c:pt idx="215">
                  <c:v>3.0439814814814817E-3</c:v>
                </c:pt>
                <c:pt idx="216">
                  <c:v>3.0555555555555557E-3</c:v>
                </c:pt>
                <c:pt idx="217">
                  <c:v>3.0671296296296297E-3</c:v>
                </c:pt>
                <c:pt idx="218">
                  <c:v>3.0787037037037037E-3</c:v>
                </c:pt>
                <c:pt idx="219">
                  <c:v>3.0902777777777777E-3</c:v>
                </c:pt>
                <c:pt idx="220">
                  <c:v>3.1018518518518517E-3</c:v>
                </c:pt>
                <c:pt idx="221">
                  <c:v>3.1134259259259262E-3</c:v>
                </c:pt>
                <c:pt idx="222">
                  <c:v>3.1250000000000002E-3</c:v>
                </c:pt>
                <c:pt idx="223">
                  <c:v>3.1365740740740742E-3</c:v>
                </c:pt>
                <c:pt idx="224">
                  <c:v>3.1481481481481482E-3</c:v>
                </c:pt>
                <c:pt idx="225">
                  <c:v>3.1597222222222222E-3</c:v>
                </c:pt>
                <c:pt idx="226">
                  <c:v>3.1712962962962962E-3</c:v>
                </c:pt>
                <c:pt idx="227">
                  <c:v>3.1828703703703702E-3</c:v>
                </c:pt>
                <c:pt idx="228">
                  <c:v>3.1944444444444442E-3</c:v>
                </c:pt>
                <c:pt idx="229">
                  <c:v>3.2060185185185182E-3</c:v>
                </c:pt>
                <c:pt idx="230">
                  <c:v>3.2175925925925931E-3</c:v>
                </c:pt>
                <c:pt idx="231">
                  <c:v>3.2291666666666671E-3</c:v>
                </c:pt>
                <c:pt idx="232">
                  <c:v>3.2407407407407411E-3</c:v>
                </c:pt>
                <c:pt idx="233">
                  <c:v>3.2523148148148151E-3</c:v>
                </c:pt>
                <c:pt idx="234">
                  <c:v>3.2638888888888891E-3</c:v>
                </c:pt>
                <c:pt idx="235">
                  <c:v>3.2754629629629631E-3</c:v>
                </c:pt>
                <c:pt idx="236">
                  <c:v>3.2870370370370371E-3</c:v>
                </c:pt>
                <c:pt idx="237">
                  <c:v>3.2986111111111111E-3</c:v>
                </c:pt>
                <c:pt idx="238">
                  <c:v>3.3101851851851851E-3</c:v>
                </c:pt>
                <c:pt idx="239">
                  <c:v>3.3217592592592591E-3</c:v>
                </c:pt>
                <c:pt idx="240">
                  <c:v>3.3333333333333331E-3</c:v>
                </c:pt>
                <c:pt idx="241">
                  <c:v>3.3449074074074071E-3</c:v>
                </c:pt>
                <c:pt idx="242">
                  <c:v>3.3564814814814811E-3</c:v>
                </c:pt>
                <c:pt idx="243">
                  <c:v>3.3680555555555551E-3</c:v>
                </c:pt>
                <c:pt idx="244">
                  <c:v>3.3796296296296291E-3</c:v>
                </c:pt>
                <c:pt idx="245">
                  <c:v>3.391203703703704E-3</c:v>
                </c:pt>
                <c:pt idx="246">
                  <c:v>3.402777777777778E-3</c:v>
                </c:pt>
                <c:pt idx="247">
                  <c:v>3.414351851851852E-3</c:v>
                </c:pt>
                <c:pt idx="248">
                  <c:v>3.425925925925926E-3</c:v>
                </c:pt>
                <c:pt idx="249">
                  <c:v>3.4375E-3</c:v>
                </c:pt>
                <c:pt idx="250">
                  <c:v>3.449074074074074E-3</c:v>
                </c:pt>
                <c:pt idx="251">
                  <c:v>3.460648148148148E-3</c:v>
                </c:pt>
                <c:pt idx="252">
                  <c:v>3.472222222222222E-3</c:v>
                </c:pt>
                <c:pt idx="253">
                  <c:v>3.4837962962962965E-3</c:v>
                </c:pt>
                <c:pt idx="254">
                  <c:v>3.4953703703703705E-3</c:v>
                </c:pt>
                <c:pt idx="255">
                  <c:v>3.5069444444444445E-3</c:v>
                </c:pt>
                <c:pt idx="256">
                  <c:v>3.5185185185185185E-3</c:v>
                </c:pt>
                <c:pt idx="257">
                  <c:v>3.5300925925925925E-3</c:v>
                </c:pt>
                <c:pt idx="258">
                  <c:v>3.5416666666666665E-3</c:v>
                </c:pt>
                <c:pt idx="259">
                  <c:v>3.5532407407407405E-3</c:v>
                </c:pt>
                <c:pt idx="260">
                  <c:v>3.5648148148148149E-3</c:v>
                </c:pt>
                <c:pt idx="261">
                  <c:v>3.5763888888888889E-3</c:v>
                </c:pt>
                <c:pt idx="262">
                  <c:v>3.5879629629629634E-3</c:v>
                </c:pt>
                <c:pt idx="263">
                  <c:v>3.5995370370370374E-3</c:v>
                </c:pt>
                <c:pt idx="264">
                  <c:v>3.6111111111111114E-3</c:v>
                </c:pt>
                <c:pt idx="265">
                  <c:v>3.6226851851851854E-3</c:v>
                </c:pt>
                <c:pt idx="266">
                  <c:v>3.6342592592592594E-3</c:v>
                </c:pt>
                <c:pt idx="267">
                  <c:v>3.6458333333333334E-3</c:v>
                </c:pt>
                <c:pt idx="268">
                  <c:v>3.6574074074074074E-3</c:v>
                </c:pt>
                <c:pt idx="269">
                  <c:v>3.6689814814814814E-3</c:v>
                </c:pt>
                <c:pt idx="270">
                  <c:v>3.6805555555555554E-3</c:v>
                </c:pt>
                <c:pt idx="271">
                  <c:v>3.6921296296296294E-3</c:v>
                </c:pt>
                <c:pt idx="272">
                  <c:v>3.7037037037037034E-3</c:v>
                </c:pt>
                <c:pt idx="273">
                  <c:v>3.7152777777777774E-3</c:v>
                </c:pt>
                <c:pt idx="274">
                  <c:v>3.7268518518518514E-3</c:v>
                </c:pt>
                <c:pt idx="275">
                  <c:v>3.7384259259259263E-3</c:v>
                </c:pt>
                <c:pt idx="276">
                  <c:v>3.7500000000000003E-3</c:v>
                </c:pt>
                <c:pt idx="277">
                  <c:v>3.7615740740740743E-3</c:v>
                </c:pt>
                <c:pt idx="278">
                  <c:v>3.7731481481481483E-3</c:v>
                </c:pt>
                <c:pt idx="279">
                  <c:v>3.7847222222222223E-3</c:v>
                </c:pt>
                <c:pt idx="280">
                  <c:v>3.7962962962962963E-3</c:v>
                </c:pt>
                <c:pt idx="281">
                  <c:v>3.8078703703703703E-3</c:v>
                </c:pt>
                <c:pt idx="282">
                  <c:v>3.8194444444444443E-3</c:v>
                </c:pt>
                <c:pt idx="283">
                  <c:v>3.8310185185185183E-3</c:v>
                </c:pt>
                <c:pt idx="284">
                  <c:v>3.8425925925925923E-3</c:v>
                </c:pt>
                <c:pt idx="285">
                  <c:v>3.8541666666666663E-3</c:v>
                </c:pt>
                <c:pt idx="286">
                  <c:v>3.8657407407407408E-3</c:v>
                </c:pt>
                <c:pt idx="287">
                  <c:v>3.8773148148148148E-3</c:v>
                </c:pt>
                <c:pt idx="288">
                  <c:v>3.8888888888888888E-3</c:v>
                </c:pt>
                <c:pt idx="289">
                  <c:v>3.9004629629629628E-3</c:v>
                </c:pt>
                <c:pt idx="290">
                  <c:v>3.9120370370370377E-3</c:v>
                </c:pt>
                <c:pt idx="291">
                  <c:v>3.9236111111111112E-3</c:v>
                </c:pt>
                <c:pt idx="292">
                  <c:v>3.9351851851851857E-3</c:v>
                </c:pt>
                <c:pt idx="293">
                  <c:v>3.9467592592592592E-3</c:v>
                </c:pt>
                <c:pt idx="294">
                  <c:v>3.9583333333333337E-3</c:v>
                </c:pt>
                <c:pt idx="295">
                  <c:v>3.9699074074074072E-3</c:v>
                </c:pt>
                <c:pt idx="296">
                  <c:v>3.9814814814814817E-3</c:v>
                </c:pt>
                <c:pt idx="297">
                  <c:v>3.9930555555555552E-3</c:v>
                </c:pt>
                <c:pt idx="298">
                  <c:v>4.0046296296296297E-3</c:v>
                </c:pt>
                <c:pt idx="299">
                  <c:v>4.0162037037037033E-3</c:v>
                </c:pt>
                <c:pt idx="300">
                  <c:v>4.0277777777777777E-3</c:v>
                </c:pt>
                <c:pt idx="301">
                  <c:v>4.0393518518518513E-3</c:v>
                </c:pt>
                <c:pt idx="302">
                  <c:v>4.0509259259259257E-3</c:v>
                </c:pt>
                <c:pt idx="303">
                  <c:v>4.0625000000000001E-3</c:v>
                </c:pt>
                <c:pt idx="304">
                  <c:v>4.0740740740740737E-3</c:v>
                </c:pt>
                <c:pt idx="305">
                  <c:v>4.0856481481481481E-3</c:v>
                </c:pt>
                <c:pt idx="306">
                  <c:v>4.0972222222222226E-3</c:v>
                </c:pt>
                <c:pt idx="307">
                  <c:v>4.1087962962962962E-3</c:v>
                </c:pt>
                <c:pt idx="308">
                  <c:v>4.1203703703703706E-3</c:v>
                </c:pt>
                <c:pt idx="309">
                  <c:v>4.1319444444444442E-3</c:v>
                </c:pt>
                <c:pt idx="310">
                  <c:v>4.1435185185185186E-3</c:v>
                </c:pt>
                <c:pt idx="311">
                  <c:v>4.155092592592593E-3</c:v>
                </c:pt>
                <c:pt idx="312">
                  <c:v>4.1666666666666666E-3</c:v>
                </c:pt>
                <c:pt idx="313">
                  <c:v>4.178240740740741E-3</c:v>
                </c:pt>
                <c:pt idx="314">
                  <c:v>4.1898148148148146E-3</c:v>
                </c:pt>
                <c:pt idx="315">
                  <c:v>4.2013888888888891E-3</c:v>
                </c:pt>
                <c:pt idx="316">
                  <c:v>4.2129629629629626E-3</c:v>
                </c:pt>
                <c:pt idx="317">
                  <c:v>4.2245370370370371E-3</c:v>
                </c:pt>
                <c:pt idx="318">
                  <c:v>4.2361111111111106E-3</c:v>
                </c:pt>
                <c:pt idx="319">
                  <c:v>4.2476851851851851E-3</c:v>
                </c:pt>
                <c:pt idx="320">
                  <c:v>4.2592592592592595E-3</c:v>
                </c:pt>
                <c:pt idx="321">
                  <c:v>4.2708333333333339E-3</c:v>
                </c:pt>
                <c:pt idx="322">
                  <c:v>4.2824074074074075E-3</c:v>
                </c:pt>
                <c:pt idx="323">
                  <c:v>4.293981481481482E-3</c:v>
                </c:pt>
                <c:pt idx="324">
                  <c:v>4.3055555555555555E-3</c:v>
                </c:pt>
                <c:pt idx="325">
                  <c:v>4.31712962962963E-3</c:v>
                </c:pt>
                <c:pt idx="326">
                  <c:v>4.3287037037037035E-3</c:v>
                </c:pt>
                <c:pt idx="327">
                  <c:v>4.340277777777778E-3</c:v>
                </c:pt>
                <c:pt idx="328">
                  <c:v>4.3518518518518515E-3</c:v>
                </c:pt>
                <c:pt idx="329">
                  <c:v>4.363425925925926E-3</c:v>
                </c:pt>
                <c:pt idx="330">
                  <c:v>4.3749999999999995E-3</c:v>
                </c:pt>
                <c:pt idx="331">
                  <c:v>4.386574074074074E-3</c:v>
                </c:pt>
                <c:pt idx="332">
                  <c:v>4.3981481481481476E-3</c:v>
                </c:pt>
                <c:pt idx="333">
                  <c:v>4.409722222222222E-3</c:v>
                </c:pt>
                <c:pt idx="334">
                  <c:v>4.4212962962962964E-3</c:v>
                </c:pt>
                <c:pt idx="335">
                  <c:v>4.4328703703703709E-3</c:v>
                </c:pt>
                <c:pt idx="336">
                  <c:v>4.4444444444444444E-3</c:v>
                </c:pt>
                <c:pt idx="337">
                  <c:v>4.4560185185185189E-3</c:v>
                </c:pt>
                <c:pt idx="338">
                  <c:v>4.4675925925925924E-3</c:v>
                </c:pt>
                <c:pt idx="339">
                  <c:v>4.4791666666666669E-3</c:v>
                </c:pt>
                <c:pt idx="340">
                  <c:v>4.4907407407407405E-3</c:v>
                </c:pt>
                <c:pt idx="341">
                  <c:v>4.5023148148148149E-3</c:v>
                </c:pt>
                <c:pt idx="342">
                  <c:v>4.5138888888888885E-3</c:v>
                </c:pt>
                <c:pt idx="343">
                  <c:v>4.5254629629629629E-3</c:v>
                </c:pt>
                <c:pt idx="344">
                  <c:v>4.5370370370370373E-3</c:v>
                </c:pt>
                <c:pt idx="345">
                  <c:v>4.5486111111111109E-3</c:v>
                </c:pt>
                <c:pt idx="346">
                  <c:v>4.5601851851851853E-3</c:v>
                </c:pt>
                <c:pt idx="347">
                  <c:v>4.5717592592592589E-3</c:v>
                </c:pt>
                <c:pt idx="348">
                  <c:v>4.5833333333333334E-3</c:v>
                </c:pt>
                <c:pt idx="349">
                  <c:v>4.5949074074074069E-3</c:v>
                </c:pt>
                <c:pt idx="350">
                  <c:v>4.6064814814814814E-3</c:v>
                </c:pt>
                <c:pt idx="351">
                  <c:v>4.6180555555555558E-3</c:v>
                </c:pt>
                <c:pt idx="352">
                  <c:v>4.6296296296296302E-3</c:v>
                </c:pt>
                <c:pt idx="353">
                  <c:v>4.6412037037037038E-3</c:v>
                </c:pt>
                <c:pt idx="354">
                  <c:v>4.6527777777777782E-3</c:v>
                </c:pt>
                <c:pt idx="355">
                  <c:v>4.6643518518518518E-3</c:v>
                </c:pt>
                <c:pt idx="356">
                  <c:v>4.6759259259259263E-3</c:v>
                </c:pt>
                <c:pt idx="357">
                  <c:v>4.6874999999999998E-3</c:v>
                </c:pt>
                <c:pt idx="358">
                  <c:v>4.6990740740740743E-3</c:v>
                </c:pt>
                <c:pt idx="359">
                  <c:v>4.7106481481481478E-3</c:v>
                </c:pt>
                <c:pt idx="360">
                  <c:v>4.7222222222222223E-3</c:v>
                </c:pt>
                <c:pt idx="361">
                  <c:v>4.7337962962962958E-3</c:v>
                </c:pt>
                <c:pt idx="362">
                  <c:v>4.7453703703703703E-3</c:v>
                </c:pt>
                <c:pt idx="363">
                  <c:v>4.7569444444444439E-3</c:v>
                </c:pt>
                <c:pt idx="364">
                  <c:v>4.7685185185185183E-3</c:v>
                </c:pt>
                <c:pt idx="365">
                  <c:v>4.7800925925925927E-3</c:v>
                </c:pt>
                <c:pt idx="366">
                  <c:v>4.7916666666666672E-3</c:v>
                </c:pt>
                <c:pt idx="367">
                  <c:v>4.8032407407407407E-3</c:v>
                </c:pt>
                <c:pt idx="368">
                  <c:v>4.8148148148148152E-3</c:v>
                </c:pt>
                <c:pt idx="369">
                  <c:v>4.8263888888888887E-3</c:v>
                </c:pt>
                <c:pt idx="370">
                  <c:v>4.8379629629629632E-3</c:v>
                </c:pt>
                <c:pt idx="371">
                  <c:v>4.8495370370370368E-3</c:v>
                </c:pt>
                <c:pt idx="372">
                  <c:v>4.8611111111111112E-3</c:v>
                </c:pt>
                <c:pt idx="373">
                  <c:v>4.8726851851851848E-3</c:v>
                </c:pt>
                <c:pt idx="374">
                  <c:v>4.8842592592592592E-3</c:v>
                </c:pt>
                <c:pt idx="375">
                  <c:v>4.8958333333333336E-3</c:v>
                </c:pt>
                <c:pt idx="376">
                  <c:v>4.9074074074074072E-3</c:v>
                </c:pt>
                <c:pt idx="377">
                  <c:v>4.9189814814814816E-3</c:v>
                </c:pt>
                <c:pt idx="378">
                  <c:v>4.9305555555555552E-3</c:v>
                </c:pt>
                <c:pt idx="379">
                  <c:v>4.9421296296296297E-3</c:v>
                </c:pt>
                <c:pt idx="380">
                  <c:v>4.9537037037037041E-3</c:v>
                </c:pt>
                <c:pt idx="381">
                  <c:v>4.9652777777777777E-3</c:v>
                </c:pt>
                <c:pt idx="382">
                  <c:v>4.9768518518518521E-3</c:v>
                </c:pt>
                <c:pt idx="383">
                  <c:v>4.9884259259259257E-3</c:v>
                </c:pt>
                <c:pt idx="384">
                  <c:v>5.0000000000000001E-3</c:v>
                </c:pt>
                <c:pt idx="385">
                  <c:v>5.0115740740740745E-3</c:v>
                </c:pt>
                <c:pt idx="386">
                  <c:v>5.0231481481481481E-3</c:v>
                </c:pt>
                <c:pt idx="387">
                  <c:v>5.0347222222222225E-3</c:v>
                </c:pt>
                <c:pt idx="388">
                  <c:v>5.0462962962962961E-3</c:v>
                </c:pt>
                <c:pt idx="389">
                  <c:v>5.0578703703703706E-3</c:v>
                </c:pt>
                <c:pt idx="390">
                  <c:v>5.0694444444444441E-3</c:v>
                </c:pt>
                <c:pt idx="391">
                  <c:v>5.0810185185185186E-3</c:v>
                </c:pt>
                <c:pt idx="392">
                  <c:v>5.0925925925925921E-3</c:v>
                </c:pt>
                <c:pt idx="393">
                  <c:v>5.1041666666666666E-3</c:v>
                </c:pt>
                <c:pt idx="394">
                  <c:v>5.1157407407407401E-3</c:v>
                </c:pt>
                <c:pt idx="395">
                  <c:v>5.1273148148148154E-3</c:v>
                </c:pt>
                <c:pt idx="396">
                  <c:v>5.138888888888889E-3</c:v>
                </c:pt>
                <c:pt idx="397">
                  <c:v>5.1504629629629635E-3</c:v>
                </c:pt>
                <c:pt idx="398">
                  <c:v>5.162037037037037E-3</c:v>
                </c:pt>
                <c:pt idx="399">
                  <c:v>5.1736111111111115E-3</c:v>
                </c:pt>
                <c:pt idx="400">
                  <c:v>5.185185185185185E-3</c:v>
                </c:pt>
                <c:pt idx="401">
                  <c:v>5.1967592592592595E-3</c:v>
                </c:pt>
                <c:pt idx="402">
                  <c:v>5.208333333333333E-3</c:v>
                </c:pt>
                <c:pt idx="403">
                  <c:v>5.2199074074074075E-3</c:v>
                </c:pt>
                <c:pt idx="404">
                  <c:v>5.2314814814814811E-3</c:v>
                </c:pt>
                <c:pt idx="405">
                  <c:v>5.2430555555555555E-3</c:v>
                </c:pt>
                <c:pt idx="406">
                  <c:v>5.2546296296296291E-3</c:v>
                </c:pt>
                <c:pt idx="407">
                  <c:v>5.2662037037037035E-3</c:v>
                </c:pt>
                <c:pt idx="408">
                  <c:v>5.2777777777777779E-3</c:v>
                </c:pt>
                <c:pt idx="409">
                  <c:v>5.2893518518518515E-3</c:v>
                </c:pt>
                <c:pt idx="410">
                  <c:v>5.3009259259259259E-3</c:v>
                </c:pt>
              </c:numCache>
            </c:numRef>
          </c:cat>
          <c:val>
            <c:numRef>
              <c:f>'1 Phase Pre-Treatment'!$H$2:$H$412</c:f>
              <c:numCache>
                <c:formatCode>0.0000</c:formatCode>
                <c:ptCount val="411"/>
                <c:pt idx="0">
                  <c:v>-0.30502279999999998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0.45151933999999999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0.55743523000000006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2.7855737000000002E-2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1.1021456000000001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1.2156390400000001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0.86005209999999999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1.4350240999999999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2.4261308000000001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1.6241718999999999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2.6001469999999998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1.8889494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2.796824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3.0691790000000001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4.4082951999999995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4.4839491999999996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4.5217641999999998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4.7260426999999998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4.0300240000000001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4.8924821999999999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4.0678389999999993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3.6668836999999996</c:v>
                </c:pt>
                <c:pt idx="245">
                  <c:v>3.6668836999999996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3.1826726000000001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3.5155510000000003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3.2659044999999995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3.3264275999999997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3.1751192000000001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3.159964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3.061626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2.7892706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3.8106390000000001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2.9330260000000004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1.7376411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2.8497940000000002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2.1083829999999999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0.97354549999999995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2.9783939999999998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2.0099961999999998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1.5333867000000001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97C-430E-8D54-35375C2B0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302800"/>
        <c:axId val="856227088"/>
      </c:lineChart>
      <c:catAx>
        <c:axId val="1717302800"/>
        <c:scaling>
          <c:orientation val="minMax"/>
        </c:scaling>
        <c:delete val="0"/>
        <c:axPos val="b"/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227088"/>
        <c:crosses val="autoZero"/>
        <c:auto val="1"/>
        <c:lblAlgn val="ctr"/>
        <c:lblOffset val="100"/>
        <c:noMultiLvlLbl val="0"/>
      </c:catAx>
      <c:valAx>
        <c:axId val="85622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302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Pre-Treatment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 Phase Pre-Treatment'!$D$1</c:f>
              <c:strCache>
                <c:ptCount val="1"/>
                <c:pt idx="0">
                  <c:v>Pre-Treatment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78"/>
              <c:layout>
                <c:manualLayout>
                  <c:x val="-3.7795275590551181E-2"/>
                  <c:y val="-0.1165512212302254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46C-473F-83D7-6A9E130D787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 Phase Pre-Treatment'!$C$2:$C$412</c:f>
              <c:numCache>
                <c:formatCode>h:mm:ss;@</c:formatCode>
                <c:ptCount val="411"/>
                <c:pt idx="0">
                  <c:v>5.5555555555555556E-4</c:v>
                </c:pt>
                <c:pt idx="1">
                  <c:v>5.6712962962962967E-4</c:v>
                </c:pt>
                <c:pt idx="2">
                  <c:v>5.7870370370370378E-4</c:v>
                </c:pt>
                <c:pt idx="3">
                  <c:v>5.9027777777777778E-4</c:v>
                </c:pt>
                <c:pt idx="4">
                  <c:v>6.018518518518519E-4</c:v>
                </c:pt>
                <c:pt idx="5">
                  <c:v>6.134259259259259E-4</c:v>
                </c:pt>
                <c:pt idx="6">
                  <c:v>6.2500000000000001E-4</c:v>
                </c:pt>
                <c:pt idx="7">
                  <c:v>6.3657407407407402E-4</c:v>
                </c:pt>
                <c:pt idx="8">
                  <c:v>6.4814814814814813E-4</c:v>
                </c:pt>
                <c:pt idx="9">
                  <c:v>6.5972222222222224E-4</c:v>
                </c:pt>
                <c:pt idx="10">
                  <c:v>6.7129629629629635E-4</c:v>
                </c:pt>
                <c:pt idx="11">
                  <c:v>6.8287037037037036E-4</c:v>
                </c:pt>
                <c:pt idx="12">
                  <c:v>6.9444444444444447E-4</c:v>
                </c:pt>
                <c:pt idx="13">
                  <c:v>7.0601851851851847E-4</c:v>
                </c:pt>
                <c:pt idx="14">
                  <c:v>7.175925925925927E-4</c:v>
                </c:pt>
                <c:pt idx="15">
                  <c:v>7.291666666666667E-4</c:v>
                </c:pt>
                <c:pt idx="16">
                  <c:v>7.407407407407407E-4</c:v>
                </c:pt>
                <c:pt idx="17">
                  <c:v>7.5231481481481482E-4</c:v>
                </c:pt>
                <c:pt idx="18">
                  <c:v>7.6388888888888893E-4</c:v>
                </c:pt>
                <c:pt idx="19">
                  <c:v>7.7546296296296293E-4</c:v>
                </c:pt>
                <c:pt idx="20">
                  <c:v>7.8703703703703705E-4</c:v>
                </c:pt>
                <c:pt idx="21">
                  <c:v>7.9861111111111105E-4</c:v>
                </c:pt>
                <c:pt idx="22">
                  <c:v>8.1018518518518527E-4</c:v>
                </c:pt>
                <c:pt idx="23">
                  <c:v>8.2175925925925927E-4</c:v>
                </c:pt>
                <c:pt idx="24">
                  <c:v>8.3333333333333328E-4</c:v>
                </c:pt>
                <c:pt idx="25">
                  <c:v>8.4490740740740728E-4</c:v>
                </c:pt>
                <c:pt idx="26">
                  <c:v>8.564814814814815E-4</c:v>
                </c:pt>
                <c:pt idx="27">
                  <c:v>8.6805555555555551E-4</c:v>
                </c:pt>
                <c:pt idx="28">
                  <c:v>8.7962962962962962E-4</c:v>
                </c:pt>
                <c:pt idx="29">
                  <c:v>8.9120370370370373E-4</c:v>
                </c:pt>
                <c:pt idx="30">
                  <c:v>9.0277777777777784E-4</c:v>
                </c:pt>
                <c:pt idx="31">
                  <c:v>9.1435185185185185E-4</c:v>
                </c:pt>
                <c:pt idx="32">
                  <c:v>9.2592592592592585E-4</c:v>
                </c:pt>
                <c:pt idx="33">
                  <c:v>9.3750000000000007E-4</c:v>
                </c:pt>
                <c:pt idx="34">
                  <c:v>9.4907407407407408E-4</c:v>
                </c:pt>
                <c:pt idx="35">
                  <c:v>9.6064814814814808E-4</c:v>
                </c:pt>
                <c:pt idx="36">
                  <c:v>9.7222222222222219E-4</c:v>
                </c:pt>
                <c:pt idx="37">
                  <c:v>9.8379629629629642E-4</c:v>
                </c:pt>
                <c:pt idx="38">
                  <c:v>9.9537037037037042E-4</c:v>
                </c:pt>
                <c:pt idx="39">
                  <c:v>1.0069444444444444E-3</c:v>
                </c:pt>
                <c:pt idx="40">
                  <c:v>1.0185185185185184E-3</c:v>
                </c:pt>
                <c:pt idx="41">
                  <c:v>1.0300925925925926E-3</c:v>
                </c:pt>
                <c:pt idx="42">
                  <c:v>1.0416666666666667E-3</c:v>
                </c:pt>
                <c:pt idx="43">
                  <c:v>1.0532407407407407E-3</c:v>
                </c:pt>
                <c:pt idx="44">
                  <c:v>1.0648148148148149E-3</c:v>
                </c:pt>
                <c:pt idx="45">
                  <c:v>1.0763888888888889E-3</c:v>
                </c:pt>
                <c:pt idx="46">
                  <c:v>1.0879629629629629E-3</c:v>
                </c:pt>
                <c:pt idx="47">
                  <c:v>1.0995370370370369E-3</c:v>
                </c:pt>
                <c:pt idx="48">
                  <c:v>1.1111111111111111E-3</c:v>
                </c:pt>
                <c:pt idx="49">
                  <c:v>1.1226851851851851E-3</c:v>
                </c:pt>
                <c:pt idx="50">
                  <c:v>1.1342592592592593E-3</c:v>
                </c:pt>
                <c:pt idx="51">
                  <c:v>1.1458333333333333E-3</c:v>
                </c:pt>
                <c:pt idx="52">
                  <c:v>1.1574074074074076E-3</c:v>
                </c:pt>
                <c:pt idx="53">
                  <c:v>1.1689814814814816E-3</c:v>
                </c:pt>
                <c:pt idx="54">
                  <c:v>1.1805555555555556E-3</c:v>
                </c:pt>
                <c:pt idx="55">
                  <c:v>1.1921296296296296E-3</c:v>
                </c:pt>
                <c:pt idx="56">
                  <c:v>1.2037037037037038E-3</c:v>
                </c:pt>
                <c:pt idx="57">
                  <c:v>1.2152777777777778E-3</c:v>
                </c:pt>
                <c:pt idx="58">
                  <c:v>1.2268518518518518E-3</c:v>
                </c:pt>
                <c:pt idx="59">
                  <c:v>1.238425925925926E-3</c:v>
                </c:pt>
                <c:pt idx="60">
                  <c:v>1.25E-3</c:v>
                </c:pt>
                <c:pt idx="61">
                  <c:v>1.261574074074074E-3</c:v>
                </c:pt>
                <c:pt idx="62">
                  <c:v>1.273148148148148E-3</c:v>
                </c:pt>
                <c:pt idx="63">
                  <c:v>1.2847222222222223E-3</c:v>
                </c:pt>
                <c:pt idx="64">
                  <c:v>1.2962962962962963E-3</c:v>
                </c:pt>
                <c:pt idx="65">
                  <c:v>1.3078703703703703E-3</c:v>
                </c:pt>
                <c:pt idx="66">
                  <c:v>1.3194444444444445E-3</c:v>
                </c:pt>
                <c:pt idx="67">
                  <c:v>1.3310185185185185E-3</c:v>
                </c:pt>
                <c:pt idx="68">
                  <c:v>1.3425925925925927E-3</c:v>
                </c:pt>
                <c:pt idx="69">
                  <c:v>1.3541666666666667E-3</c:v>
                </c:pt>
                <c:pt idx="70">
                  <c:v>1.3657407407407407E-3</c:v>
                </c:pt>
                <c:pt idx="71">
                  <c:v>1.3773148148148149E-3</c:v>
                </c:pt>
                <c:pt idx="72">
                  <c:v>1.3888888888888889E-3</c:v>
                </c:pt>
                <c:pt idx="73">
                  <c:v>1.4004629629629629E-3</c:v>
                </c:pt>
                <c:pt idx="74">
                  <c:v>1.4120370370370369E-3</c:v>
                </c:pt>
                <c:pt idx="75">
                  <c:v>1.423611111111111E-3</c:v>
                </c:pt>
                <c:pt idx="76">
                  <c:v>1.4351851851851854E-3</c:v>
                </c:pt>
                <c:pt idx="77">
                  <c:v>1.4467592592592594E-3</c:v>
                </c:pt>
                <c:pt idx="78">
                  <c:v>1.4583333333333334E-3</c:v>
                </c:pt>
                <c:pt idx="79">
                  <c:v>1.4699074074074074E-3</c:v>
                </c:pt>
                <c:pt idx="80">
                  <c:v>1.4814814814814814E-3</c:v>
                </c:pt>
                <c:pt idx="81">
                  <c:v>1.4930555555555554E-3</c:v>
                </c:pt>
                <c:pt idx="82">
                  <c:v>1.5046296296296296E-3</c:v>
                </c:pt>
                <c:pt idx="83">
                  <c:v>1.5162037037037036E-3</c:v>
                </c:pt>
                <c:pt idx="84">
                  <c:v>1.5277777777777779E-3</c:v>
                </c:pt>
                <c:pt idx="85">
                  <c:v>1.5393518518518519E-3</c:v>
                </c:pt>
                <c:pt idx="86">
                  <c:v>1.5509259259259259E-3</c:v>
                </c:pt>
                <c:pt idx="87">
                  <c:v>1.5625000000000001E-3</c:v>
                </c:pt>
                <c:pt idx="88">
                  <c:v>1.5740740740740741E-3</c:v>
                </c:pt>
                <c:pt idx="89">
                  <c:v>1.5856481481481481E-3</c:v>
                </c:pt>
                <c:pt idx="90">
                  <c:v>1.5972222222222221E-3</c:v>
                </c:pt>
                <c:pt idx="91">
                  <c:v>1.6087962962962965E-3</c:v>
                </c:pt>
                <c:pt idx="92">
                  <c:v>1.6203703703703705E-3</c:v>
                </c:pt>
                <c:pt idx="93">
                  <c:v>1.6319444444444445E-3</c:v>
                </c:pt>
                <c:pt idx="94">
                  <c:v>1.6435185185185185E-3</c:v>
                </c:pt>
                <c:pt idx="95">
                  <c:v>1.6550925925925926E-3</c:v>
                </c:pt>
                <c:pt idx="96">
                  <c:v>1.6666666666666666E-3</c:v>
                </c:pt>
                <c:pt idx="97">
                  <c:v>1.6782407407407406E-3</c:v>
                </c:pt>
                <c:pt idx="98">
                  <c:v>1.6898148148148146E-3</c:v>
                </c:pt>
                <c:pt idx="99">
                  <c:v>1.701388888888889E-3</c:v>
                </c:pt>
                <c:pt idx="100">
                  <c:v>1.712962962962963E-3</c:v>
                </c:pt>
                <c:pt idx="101">
                  <c:v>1.724537037037037E-3</c:v>
                </c:pt>
                <c:pt idx="102">
                  <c:v>1.736111111111111E-3</c:v>
                </c:pt>
                <c:pt idx="103">
                  <c:v>1.7476851851851852E-3</c:v>
                </c:pt>
                <c:pt idx="104">
                  <c:v>1.7592592592592592E-3</c:v>
                </c:pt>
                <c:pt idx="105">
                  <c:v>1.7708333333333332E-3</c:v>
                </c:pt>
                <c:pt idx="106">
                  <c:v>1.7824074074074075E-3</c:v>
                </c:pt>
                <c:pt idx="107">
                  <c:v>1.7939814814814817E-3</c:v>
                </c:pt>
                <c:pt idx="108">
                  <c:v>1.8055555555555557E-3</c:v>
                </c:pt>
                <c:pt idx="109">
                  <c:v>1.8171296296296297E-3</c:v>
                </c:pt>
                <c:pt idx="110">
                  <c:v>1.8287037037037037E-3</c:v>
                </c:pt>
                <c:pt idx="111">
                  <c:v>1.8402777777777777E-3</c:v>
                </c:pt>
                <c:pt idx="112">
                  <c:v>1.8518518518518517E-3</c:v>
                </c:pt>
                <c:pt idx="113">
                  <c:v>1.8634259259259257E-3</c:v>
                </c:pt>
                <c:pt idx="114">
                  <c:v>1.8750000000000001E-3</c:v>
                </c:pt>
                <c:pt idx="115">
                  <c:v>1.8865740740740742E-3</c:v>
                </c:pt>
                <c:pt idx="116">
                  <c:v>1.8981481481481482E-3</c:v>
                </c:pt>
                <c:pt idx="117">
                  <c:v>1.9097222222222222E-3</c:v>
                </c:pt>
                <c:pt idx="118">
                  <c:v>1.9212962962962962E-3</c:v>
                </c:pt>
                <c:pt idx="119">
                  <c:v>1.9328703703703704E-3</c:v>
                </c:pt>
                <c:pt idx="120">
                  <c:v>1.9444444444444444E-3</c:v>
                </c:pt>
                <c:pt idx="121">
                  <c:v>1.9560185185185188E-3</c:v>
                </c:pt>
                <c:pt idx="122">
                  <c:v>1.9675925925925928E-3</c:v>
                </c:pt>
                <c:pt idx="123">
                  <c:v>1.9791666666666668E-3</c:v>
                </c:pt>
                <c:pt idx="124">
                  <c:v>1.9907407407407408E-3</c:v>
                </c:pt>
                <c:pt idx="125">
                  <c:v>2.0023148148148148E-3</c:v>
                </c:pt>
                <c:pt idx="126">
                  <c:v>2.0138888888888888E-3</c:v>
                </c:pt>
                <c:pt idx="127">
                  <c:v>2.0254629629629629E-3</c:v>
                </c:pt>
                <c:pt idx="128">
                  <c:v>2.0370370370370369E-3</c:v>
                </c:pt>
                <c:pt idx="129">
                  <c:v>2.0486111111111113E-3</c:v>
                </c:pt>
                <c:pt idx="130">
                  <c:v>2.0601851851851853E-3</c:v>
                </c:pt>
                <c:pt idx="131">
                  <c:v>2.0717592592592593E-3</c:v>
                </c:pt>
                <c:pt idx="132">
                  <c:v>2.0833333333333333E-3</c:v>
                </c:pt>
                <c:pt idx="133">
                  <c:v>2.0949074074074073E-3</c:v>
                </c:pt>
                <c:pt idx="134">
                  <c:v>2.1064814814814813E-3</c:v>
                </c:pt>
                <c:pt idx="135">
                  <c:v>2.1180555555555553E-3</c:v>
                </c:pt>
                <c:pt idx="136">
                  <c:v>2.1296296296296298E-3</c:v>
                </c:pt>
                <c:pt idx="137">
                  <c:v>2.1412037037037038E-3</c:v>
                </c:pt>
                <c:pt idx="138">
                  <c:v>2.1527777777777778E-3</c:v>
                </c:pt>
                <c:pt idx="139">
                  <c:v>2.1643518518518518E-3</c:v>
                </c:pt>
                <c:pt idx="140">
                  <c:v>2.1759259259259258E-3</c:v>
                </c:pt>
                <c:pt idx="141">
                  <c:v>2.1874999999999998E-3</c:v>
                </c:pt>
                <c:pt idx="142">
                  <c:v>2.1990740740740738E-3</c:v>
                </c:pt>
                <c:pt idx="143">
                  <c:v>2.2106481481481482E-3</c:v>
                </c:pt>
                <c:pt idx="144">
                  <c:v>2.2222222222222222E-3</c:v>
                </c:pt>
                <c:pt idx="145">
                  <c:v>2.2337962962962962E-3</c:v>
                </c:pt>
                <c:pt idx="146">
                  <c:v>2.2453703703703702E-3</c:v>
                </c:pt>
                <c:pt idx="147">
                  <c:v>2.2569444444444442E-3</c:v>
                </c:pt>
                <c:pt idx="148">
                  <c:v>2.2685185185185187E-3</c:v>
                </c:pt>
                <c:pt idx="149">
                  <c:v>2.2800925925925927E-3</c:v>
                </c:pt>
                <c:pt idx="150">
                  <c:v>2.2916666666666667E-3</c:v>
                </c:pt>
                <c:pt idx="151">
                  <c:v>2.3032407407407407E-3</c:v>
                </c:pt>
                <c:pt idx="152">
                  <c:v>2.3148148148148151E-3</c:v>
                </c:pt>
                <c:pt idx="153">
                  <c:v>2.3263888888888891E-3</c:v>
                </c:pt>
                <c:pt idx="154">
                  <c:v>2.3379629629629631E-3</c:v>
                </c:pt>
                <c:pt idx="155">
                  <c:v>2.3495370370370371E-3</c:v>
                </c:pt>
                <c:pt idx="156">
                  <c:v>2.3611111111111111E-3</c:v>
                </c:pt>
                <c:pt idx="157">
                  <c:v>2.3726851851851851E-3</c:v>
                </c:pt>
                <c:pt idx="158">
                  <c:v>2.3842592592592591E-3</c:v>
                </c:pt>
                <c:pt idx="159">
                  <c:v>2.3958333333333336E-3</c:v>
                </c:pt>
                <c:pt idx="160">
                  <c:v>2.4074074074074076E-3</c:v>
                </c:pt>
                <c:pt idx="161">
                  <c:v>2.4189814814814816E-3</c:v>
                </c:pt>
                <c:pt idx="162">
                  <c:v>2.4305555555555556E-3</c:v>
                </c:pt>
                <c:pt idx="163">
                  <c:v>2.4421296296296296E-3</c:v>
                </c:pt>
                <c:pt idx="164">
                  <c:v>2.4537037037037036E-3</c:v>
                </c:pt>
                <c:pt idx="165">
                  <c:v>2.4652777777777776E-3</c:v>
                </c:pt>
                <c:pt idx="166">
                  <c:v>2.476851851851852E-3</c:v>
                </c:pt>
                <c:pt idx="167">
                  <c:v>2.488425925925926E-3</c:v>
                </c:pt>
                <c:pt idx="168">
                  <c:v>2.5000000000000001E-3</c:v>
                </c:pt>
                <c:pt idx="169">
                  <c:v>2.5115740740740741E-3</c:v>
                </c:pt>
                <c:pt idx="170">
                  <c:v>2.5231481481481481E-3</c:v>
                </c:pt>
                <c:pt idx="171">
                  <c:v>2.5347222222222221E-3</c:v>
                </c:pt>
                <c:pt idx="172">
                  <c:v>2.5462962962962961E-3</c:v>
                </c:pt>
                <c:pt idx="173">
                  <c:v>2.5578703703703701E-3</c:v>
                </c:pt>
                <c:pt idx="174">
                  <c:v>2.5694444444444445E-3</c:v>
                </c:pt>
                <c:pt idx="175">
                  <c:v>2.5810185185185185E-3</c:v>
                </c:pt>
                <c:pt idx="176">
                  <c:v>2.5925925925925925E-3</c:v>
                </c:pt>
                <c:pt idx="177">
                  <c:v>2.6041666666666665E-3</c:v>
                </c:pt>
                <c:pt idx="178">
                  <c:v>2.6157407407407405E-3</c:v>
                </c:pt>
                <c:pt idx="179">
                  <c:v>2.6273148148148145E-3</c:v>
                </c:pt>
                <c:pt idx="180">
                  <c:v>2.638888888888889E-3</c:v>
                </c:pt>
                <c:pt idx="181">
                  <c:v>2.650462962962963E-3</c:v>
                </c:pt>
                <c:pt idx="182">
                  <c:v>2.662037037037037E-3</c:v>
                </c:pt>
                <c:pt idx="183">
                  <c:v>2.673611111111111E-3</c:v>
                </c:pt>
                <c:pt idx="184">
                  <c:v>2.6851851851851854E-3</c:v>
                </c:pt>
                <c:pt idx="185">
                  <c:v>2.6967592592592594E-3</c:v>
                </c:pt>
                <c:pt idx="186">
                  <c:v>2.7083333333333334E-3</c:v>
                </c:pt>
                <c:pt idx="187">
                  <c:v>2.7199074074074074E-3</c:v>
                </c:pt>
                <c:pt idx="188">
                  <c:v>2.7314814814814814E-3</c:v>
                </c:pt>
                <c:pt idx="189">
                  <c:v>2.7430555555555559E-3</c:v>
                </c:pt>
                <c:pt idx="190">
                  <c:v>2.7546296296296299E-3</c:v>
                </c:pt>
                <c:pt idx="191">
                  <c:v>2.7662037037037039E-3</c:v>
                </c:pt>
                <c:pt idx="192">
                  <c:v>2.7777777777777779E-3</c:v>
                </c:pt>
                <c:pt idx="193">
                  <c:v>2.7893518518518519E-3</c:v>
                </c:pt>
                <c:pt idx="194">
                  <c:v>2.8009259259259259E-3</c:v>
                </c:pt>
                <c:pt idx="195">
                  <c:v>2.8124999999999999E-3</c:v>
                </c:pt>
                <c:pt idx="196">
                  <c:v>2.8240740740740739E-3</c:v>
                </c:pt>
                <c:pt idx="197">
                  <c:v>2.8356481481481479E-3</c:v>
                </c:pt>
                <c:pt idx="198">
                  <c:v>2.8472222222222219E-3</c:v>
                </c:pt>
                <c:pt idx="199">
                  <c:v>2.8587962962962959E-3</c:v>
                </c:pt>
                <c:pt idx="200">
                  <c:v>2.8703703703703708E-3</c:v>
                </c:pt>
                <c:pt idx="201">
                  <c:v>2.8819444444444448E-3</c:v>
                </c:pt>
                <c:pt idx="202">
                  <c:v>2.8935185185185188E-3</c:v>
                </c:pt>
                <c:pt idx="203">
                  <c:v>2.9050925925925928E-3</c:v>
                </c:pt>
                <c:pt idx="204">
                  <c:v>2.9166666666666668E-3</c:v>
                </c:pt>
                <c:pt idx="205">
                  <c:v>2.9282407407407408E-3</c:v>
                </c:pt>
                <c:pt idx="206">
                  <c:v>2.9398148148148148E-3</c:v>
                </c:pt>
                <c:pt idx="207">
                  <c:v>2.9513888888888888E-3</c:v>
                </c:pt>
                <c:pt idx="208">
                  <c:v>2.9629629629629628E-3</c:v>
                </c:pt>
                <c:pt idx="209">
                  <c:v>2.9745370370370368E-3</c:v>
                </c:pt>
                <c:pt idx="210">
                  <c:v>2.9861111111111108E-3</c:v>
                </c:pt>
                <c:pt idx="211">
                  <c:v>2.9976851851851848E-3</c:v>
                </c:pt>
                <c:pt idx="212">
                  <c:v>3.0092592592592593E-3</c:v>
                </c:pt>
                <c:pt idx="213">
                  <c:v>3.0208333333333333E-3</c:v>
                </c:pt>
                <c:pt idx="214">
                  <c:v>3.0324074074074073E-3</c:v>
                </c:pt>
                <c:pt idx="215">
                  <c:v>3.0439814814814817E-3</c:v>
                </c:pt>
                <c:pt idx="216">
                  <c:v>3.0555555555555557E-3</c:v>
                </c:pt>
                <c:pt idx="217">
                  <c:v>3.0671296296296297E-3</c:v>
                </c:pt>
                <c:pt idx="218">
                  <c:v>3.0787037037037037E-3</c:v>
                </c:pt>
                <c:pt idx="219">
                  <c:v>3.0902777777777777E-3</c:v>
                </c:pt>
                <c:pt idx="220">
                  <c:v>3.1018518518518517E-3</c:v>
                </c:pt>
                <c:pt idx="221">
                  <c:v>3.1134259259259262E-3</c:v>
                </c:pt>
                <c:pt idx="222">
                  <c:v>3.1250000000000002E-3</c:v>
                </c:pt>
                <c:pt idx="223">
                  <c:v>3.1365740740740742E-3</c:v>
                </c:pt>
                <c:pt idx="224">
                  <c:v>3.1481481481481482E-3</c:v>
                </c:pt>
                <c:pt idx="225">
                  <c:v>3.1597222222222222E-3</c:v>
                </c:pt>
                <c:pt idx="226">
                  <c:v>3.1712962962962962E-3</c:v>
                </c:pt>
                <c:pt idx="227">
                  <c:v>3.1828703703703702E-3</c:v>
                </c:pt>
                <c:pt idx="228">
                  <c:v>3.1944444444444442E-3</c:v>
                </c:pt>
                <c:pt idx="229">
                  <c:v>3.2060185185185182E-3</c:v>
                </c:pt>
                <c:pt idx="230">
                  <c:v>3.2175925925925931E-3</c:v>
                </c:pt>
                <c:pt idx="231">
                  <c:v>3.2291666666666671E-3</c:v>
                </c:pt>
                <c:pt idx="232">
                  <c:v>3.2407407407407411E-3</c:v>
                </c:pt>
                <c:pt idx="233">
                  <c:v>3.2523148148148151E-3</c:v>
                </c:pt>
                <c:pt idx="234">
                  <c:v>3.2638888888888891E-3</c:v>
                </c:pt>
                <c:pt idx="235">
                  <c:v>3.2754629629629631E-3</c:v>
                </c:pt>
                <c:pt idx="236">
                  <c:v>3.2870370370370371E-3</c:v>
                </c:pt>
                <c:pt idx="237">
                  <c:v>3.2986111111111111E-3</c:v>
                </c:pt>
                <c:pt idx="238">
                  <c:v>3.3101851851851851E-3</c:v>
                </c:pt>
                <c:pt idx="239">
                  <c:v>3.3217592592592591E-3</c:v>
                </c:pt>
                <c:pt idx="240">
                  <c:v>3.3333333333333331E-3</c:v>
                </c:pt>
                <c:pt idx="241">
                  <c:v>3.3449074074074071E-3</c:v>
                </c:pt>
                <c:pt idx="242">
                  <c:v>3.3564814814814811E-3</c:v>
                </c:pt>
                <c:pt idx="243">
                  <c:v>3.3680555555555551E-3</c:v>
                </c:pt>
                <c:pt idx="244">
                  <c:v>3.3796296296296291E-3</c:v>
                </c:pt>
                <c:pt idx="245">
                  <c:v>3.391203703703704E-3</c:v>
                </c:pt>
                <c:pt idx="246">
                  <c:v>3.402777777777778E-3</c:v>
                </c:pt>
                <c:pt idx="247">
                  <c:v>3.414351851851852E-3</c:v>
                </c:pt>
                <c:pt idx="248">
                  <c:v>3.425925925925926E-3</c:v>
                </c:pt>
                <c:pt idx="249">
                  <c:v>3.4375E-3</c:v>
                </c:pt>
                <c:pt idx="250">
                  <c:v>3.449074074074074E-3</c:v>
                </c:pt>
                <c:pt idx="251">
                  <c:v>3.460648148148148E-3</c:v>
                </c:pt>
                <c:pt idx="252">
                  <c:v>3.472222222222222E-3</c:v>
                </c:pt>
                <c:pt idx="253">
                  <c:v>3.4837962962962965E-3</c:v>
                </c:pt>
                <c:pt idx="254">
                  <c:v>3.4953703703703705E-3</c:v>
                </c:pt>
                <c:pt idx="255">
                  <c:v>3.5069444444444445E-3</c:v>
                </c:pt>
                <c:pt idx="256">
                  <c:v>3.5185185185185185E-3</c:v>
                </c:pt>
                <c:pt idx="257">
                  <c:v>3.5300925925925925E-3</c:v>
                </c:pt>
                <c:pt idx="258">
                  <c:v>3.5416666666666665E-3</c:v>
                </c:pt>
                <c:pt idx="259">
                  <c:v>3.5532407407407405E-3</c:v>
                </c:pt>
                <c:pt idx="260">
                  <c:v>3.5648148148148149E-3</c:v>
                </c:pt>
                <c:pt idx="261">
                  <c:v>3.5763888888888889E-3</c:v>
                </c:pt>
                <c:pt idx="262">
                  <c:v>3.5879629629629634E-3</c:v>
                </c:pt>
                <c:pt idx="263">
                  <c:v>3.5995370370370374E-3</c:v>
                </c:pt>
                <c:pt idx="264">
                  <c:v>3.6111111111111114E-3</c:v>
                </c:pt>
                <c:pt idx="265">
                  <c:v>3.6226851851851854E-3</c:v>
                </c:pt>
                <c:pt idx="266">
                  <c:v>3.6342592592592594E-3</c:v>
                </c:pt>
                <c:pt idx="267">
                  <c:v>3.6458333333333334E-3</c:v>
                </c:pt>
                <c:pt idx="268">
                  <c:v>3.6574074074074074E-3</c:v>
                </c:pt>
                <c:pt idx="269">
                  <c:v>3.6689814814814814E-3</c:v>
                </c:pt>
                <c:pt idx="270">
                  <c:v>3.6805555555555554E-3</c:v>
                </c:pt>
                <c:pt idx="271">
                  <c:v>3.6921296296296294E-3</c:v>
                </c:pt>
                <c:pt idx="272">
                  <c:v>3.7037037037037034E-3</c:v>
                </c:pt>
                <c:pt idx="273">
                  <c:v>3.7152777777777774E-3</c:v>
                </c:pt>
                <c:pt idx="274">
                  <c:v>3.7268518518518514E-3</c:v>
                </c:pt>
                <c:pt idx="275">
                  <c:v>3.7384259259259263E-3</c:v>
                </c:pt>
                <c:pt idx="276">
                  <c:v>3.7500000000000003E-3</c:v>
                </c:pt>
                <c:pt idx="277">
                  <c:v>3.7615740740740743E-3</c:v>
                </c:pt>
                <c:pt idx="278">
                  <c:v>3.7731481481481483E-3</c:v>
                </c:pt>
                <c:pt idx="279">
                  <c:v>3.7847222222222223E-3</c:v>
                </c:pt>
                <c:pt idx="280">
                  <c:v>3.7962962962962963E-3</c:v>
                </c:pt>
                <c:pt idx="281">
                  <c:v>3.8078703703703703E-3</c:v>
                </c:pt>
                <c:pt idx="282">
                  <c:v>3.8194444444444443E-3</c:v>
                </c:pt>
                <c:pt idx="283">
                  <c:v>3.8310185185185183E-3</c:v>
                </c:pt>
                <c:pt idx="284">
                  <c:v>3.8425925925925923E-3</c:v>
                </c:pt>
                <c:pt idx="285">
                  <c:v>3.8541666666666663E-3</c:v>
                </c:pt>
                <c:pt idx="286">
                  <c:v>3.8657407407407408E-3</c:v>
                </c:pt>
                <c:pt idx="287">
                  <c:v>3.8773148148148148E-3</c:v>
                </c:pt>
                <c:pt idx="288">
                  <c:v>3.8888888888888888E-3</c:v>
                </c:pt>
                <c:pt idx="289">
                  <c:v>3.9004629629629628E-3</c:v>
                </c:pt>
                <c:pt idx="290">
                  <c:v>3.9120370370370377E-3</c:v>
                </c:pt>
                <c:pt idx="291">
                  <c:v>3.9236111111111112E-3</c:v>
                </c:pt>
                <c:pt idx="292">
                  <c:v>3.9351851851851857E-3</c:v>
                </c:pt>
                <c:pt idx="293">
                  <c:v>3.9467592592592592E-3</c:v>
                </c:pt>
                <c:pt idx="294">
                  <c:v>3.9583333333333337E-3</c:v>
                </c:pt>
                <c:pt idx="295">
                  <c:v>3.9699074074074072E-3</c:v>
                </c:pt>
                <c:pt idx="296">
                  <c:v>3.9814814814814817E-3</c:v>
                </c:pt>
                <c:pt idx="297">
                  <c:v>3.9930555555555552E-3</c:v>
                </c:pt>
                <c:pt idx="298">
                  <c:v>4.0046296296296297E-3</c:v>
                </c:pt>
                <c:pt idx="299">
                  <c:v>4.0162037037037033E-3</c:v>
                </c:pt>
                <c:pt idx="300">
                  <c:v>4.0277777777777777E-3</c:v>
                </c:pt>
                <c:pt idx="301">
                  <c:v>4.0393518518518513E-3</c:v>
                </c:pt>
                <c:pt idx="302">
                  <c:v>4.0509259259259257E-3</c:v>
                </c:pt>
                <c:pt idx="303">
                  <c:v>4.0625000000000001E-3</c:v>
                </c:pt>
                <c:pt idx="304">
                  <c:v>4.0740740740740737E-3</c:v>
                </c:pt>
                <c:pt idx="305">
                  <c:v>4.0856481481481481E-3</c:v>
                </c:pt>
                <c:pt idx="306">
                  <c:v>4.0972222222222226E-3</c:v>
                </c:pt>
                <c:pt idx="307">
                  <c:v>4.1087962962962962E-3</c:v>
                </c:pt>
                <c:pt idx="308">
                  <c:v>4.1203703703703706E-3</c:v>
                </c:pt>
                <c:pt idx="309">
                  <c:v>4.1319444444444442E-3</c:v>
                </c:pt>
                <c:pt idx="310">
                  <c:v>4.1435185185185186E-3</c:v>
                </c:pt>
                <c:pt idx="311">
                  <c:v>4.155092592592593E-3</c:v>
                </c:pt>
                <c:pt idx="312">
                  <c:v>4.1666666666666666E-3</c:v>
                </c:pt>
                <c:pt idx="313">
                  <c:v>4.178240740740741E-3</c:v>
                </c:pt>
                <c:pt idx="314">
                  <c:v>4.1898148148148146E-3</c:v>
                </c:pt>
                <c:pt idx="315">
                  <c:v>4.2013888888888891E-3</c:v>
                </c:pt>
                <c:pt idx="316">
                  <c:v>4.2129629629629626E-3</c:v>
                </c:pt>
                <c:pt idx="317">
                  <c:v>4.2245370370370371E-3</c:v>
                </c:pt>
                <c:pt idx="318">
                  <c:v>4.2361111111111106E-3</c:v>
                </c:pt>
                <c:pt idx="319">
                  <c:v>4.2476851851851851E-3</c:v>
                </c:pt>
                <c:pt idx="320">
                  <c:v>4.2592592592592595E-3</c:v>
                </c:pt>
                <c:pt idx="321">
                  <c:v>4.2708333333333339E-3</c:v>
                </c:pt>
                <c:pt idx="322">
                  <c:v>4.2824074074074075E-3</c:v>
                </c:pt>
                <c:pt idx="323">
                  <c:v>4.293981481481482E-3</c:v>
                </c:pt>
                <c:pt idx="324">
                  <c:v>4.3055555555555555E-3</c:v>
                </c:pt>
                <c:pt idx="325">
                  <c:v>4.31712962962963E-3</c:v>
                </c:pt>
                <c:pt idx="326">
                  <c:v>4.3287037037037035E-3</c:v>
                </c:pt>
                <c:pt idx="327">
                  <c:v>4.340277777777778E-3</c:v>
                </c:pt>
                <c:pt idx="328">
                  <c:v>4.3518518518518515E-3</c:v>
                </c:pt>
                <c:pt idx="329">
                  <c:v>4.363425925925926E-3</c:v>
                </c:pt>
                <c:pt idx="330">
                  <c:v>4.3749999999999995E-3</c:v>
                </c:pt>
                <c:pt idx="331">
                  <c:v>4.386574074074074E-3</c:v>
                </c:pt>
                <c:pt idx="332">
                  <c:v>4.3981481481481476E-3</c:v>
                </c:pt>
                <c:pt idx="333">
                  <c:v>4.409722222222222E-3</c:v>
                </c:pt>
                <c:pt idx="334">
                  <c:v>4.4212962962962964E-3</c:v>
                </c:pt>
                <c:pt idx="335">
                  <c:v>4.4328703703703709E-3</c:v>
                </c:pt>
                <c:pt idx="336">
                  <c:v>4.4444444444444444E-3</c:v>
                </c:pt>
                <c:pt idx="337">
                  <c:v>4.4560185185185189E-3</c:v>
                </c:pt>
                <c:pt idx="338">
                  <c:v>4.4675925925925924E-3</c:v>
                </c:pt>
                <c:pt idx="339">
                  <c:v>4.4791666666666669E-3</c:v>
                </c:pt>
                <c:pt idx="340">
                  <c:v>4.4907407407407405E-3</c:v>
                </c:pt>
                <c:pt idx="341">
                  <c:v>4.5023148148148149E-3</c:v>
                </c:pt>
                <c:pt idx="342">
                  <c:v>4.5138888888888885E-3</c:v>
                </c:pt>
                <c:pt idx="343">
                  <c:v>4.5254629629629629E-3</c:v>
                </c:pt>
                <c:pt idx="344">
                  <c:v>4.5370370370370373E-3</c:v>
                </c:pt>
                <c:pt idx="345">
                  <c:v>4.5486111111111109E-3</c:v>
                </c:pt>
                <c:pt idx="346">
                  <c:v>4.5601851851851853E-3</c:v>
                </c:pt>
                <c:pt idx="347">
                  <c:v>4.5717592592592589E-3</c:v>
                </c:pt>
                <c:pt idx="348">
                  <c:v>4.5833333333333334E-3</c:v>
                </c:pt>
                <c:pt idx="349">
                  <c:v>4.5949074074074069E-3</c:v>
                </c:pt>
                <c:pt idx="350">
                  <c:v>4.6064814814814814E-3</c:v>
                </c:pt>
                <c:pt idx="351">
                  <c:v>4.6180555555555558E-3</c:v>
                </c:pt>
                <c:pt idx="352">
                  <c:v>4.6296296296296302E-3</c:v>
                </c:pt>
                <c:pt idx="353">
                  <c:v>4.6412037037037038E-3</c:v>
                </c:pt>
                <c:pt idx="354">
                  <c:v>4.6527777777777782E-3</c:v>
                </c:pt>
                <c:pt idx="355">
                  <c:v>4.6643518518518518E-3</c:v>
                </c:pt>
                <c:pt idx="356">
                  <c:v>4.6759259259259263E-3</c:v>
                </c:pt>
                <c:pt idx="357">
                  <c:v>4.6874999999999998E-3</c:v>
                </c:pt>
                <c:pt idx="358">
                  <c:v>4.6990740740740743E-3</c:v>
                </c:pt>
                <c:pt idx="359">
                  <c:v>4.7106481481481478E-3</c:v>
                </c:pt>
                <c:pt idx="360">
                  <c:v>4.7222222222222223E-3</c:v>
                </c:pt>
                <c:pt idx="361">
                  <c:v>4.7337962962962958E-3</c:v>
                </c:pt>
                <c:pt idx="362">
                  <c:v>4.7453703703703703E-3</c:v>
                </c:pt>
                <c:pt idx="363">
                  <c:v>4.7569444444444439E-3</c:v>
                </c:pt>
                <c:pt idx="364">
                  <c:v>4.7685185185185183E-3</c:v>
                </c:pt>
                <c:pt idx="365">
                  <c:v>4.7800925925925927E-3</c:v>
                </c:pt>
                <c:pt idx="366">
                  <c:v>4.7916666666666672E-3</c:v>
                </c:pt>
                <c:pt idx="367">
                  <c:v>4.8032407407407407E-3</c:v>
                </c:pt>
                <c:pt idx="368">
                  <c:v>4.8148148148148152E-3</c:v>
                </c:pt>
                <c:pt idx="369">
                  <c:v>4.8263888888888887E-3</c:v>
                </c:pt>
                <c:pt idx="370">
                  <c:v>4.8379629629629632E-3</c:v>
                </c:pt>
                <c:pt idx="371">
                  <c:v>4.8495370370370368E-3</c:v>
                </c:pt>
                <c:pt idx="372">
                  <c:v>4.8611111111111112E-3</c:v>
                </c:pt>
                <c:pt idx="373">
                  <c:v>4.8726851851851848E-3</c:v>
                </c:pt>
                <c:pt idx="374">
                  <c:v>4.8842592592592592E-3</c:v>
                </c:pt>
                <c:pt idx="375">
                  <c:v>4.8958333333333336E-3</c:v>
                </c:pt>
                <c:pt idx="376">
                  <c:v>4.9074074074074072E-3</c:v>
                </c:pt>
                <c:pt idx="377">
                  <c:v>4.9189814814814816E-3</c:v>
                </c:pt>
                <c:pt idx="378">
                  <c:v>4.9305555555555552E-3</c:v>
                </c:pt>
                <c:pt idx="379">
                  <c:v>4.9421296296296297E-3</c:v>
                </c:pt>
                <c:pt idx="380">
                  <c:v>4.9537037037037041E-3</c:v>
                </c:pt>
                <c:pt idx="381">
                  <c:v>4.9652777777777777E-3</c:v>
                </c:pt>
                <c:pt idx="382">
                  <c:v>4.9768518518518521E-3</c:v>
                </c:pt>
                <c:pt idx="383">
                  <c:v>4.9884259259259257E-3</c:v>
                </c:pt>
                <c:pt idx="384">
                  <c:v>5.0000000000000001E-3</c:v>
                </c:pt>
                <c:pt idx="385">
                  <c:v>5.0115740740740745E-3</c:v>
                </c:pt>
                <c:pt idx="386">
                  <c:v>5.0231481481481481E-3</c:v>
                </c:pt>
                <c:pt idx="387">
                  <c:v>5.0347222222222225E-3</c:v>
                </c:pt>
                <c:pt idx="388">
                  <c:v>5.0462962962962961E-3</c:v>
                </c:pt>
                <c:pt idx="389">
                  <c:v>5.0578703703703706E-3</c:v>
                </c:pt>
                <c:pt idx="390">
                  <c:v>5.0694444444444441E-3</c:v>
                </c:pt>
                <c:pt idx="391">
                  <c:v>5.0810185185185186E-3</c:v>
                </c:pt>
                <c:pt idx="392">
                  <c:v>5.0925925925925921E-3</c:v>
                </c:pt>
                <c:pt idx="393">
                  <c:v>5.1041666666666666E-3</c:v>
                </c:pt>
                <c:pt idx="394">
                  <c:v>5.1157407407407401E-3</c:v>
                </c:pt>
                <c:pt idx="395">
                  <c:v>5.1273148148148154E-3</c:v>
                </c:pt>
                <c:pt idx="396">
                  <c:v>5.138888888888889E-3</c:v>
                </c:pt>
                <c:pt idx="397">
                  <c:v>5.1504629629629635E-3</c:v>
                </c:pt>
                <c:pt idx="398">
                  <c:v>5.162037037037037E-3</c:v>
                </c:pt>
                <c:pt idx="399">
                  <c:v>5.1736111111111115E-3</c:v>
                </c:pt>
                <c:pt idx="400">
                  <c:v>5.185185185185185E-3</c:v>
                </c:pt>
                <c:pt idx="401">
                  <c:v>5.1967592592592595E-3</c:v>
                </c:pt>
                <c:pt idx="402">
                  <c:v>5.208333333333333E-3</c:v>
                </c:pt>
                <c:pt idx="403">
                  <c:v>5.2199074074074075E-3</c:v>
                </c:pt>
                <c:pt idx="404">
                  <c:v>5.2314814814814811E-3</c:v>
                </c:pt>
                <c:pt idx="405">
                  <c:v>5.2430555555555555E-3</c:v>
                </c:pt>
                <c:pt idx="406">
                  <c:v>5.2546296296296291E-3</c:v>
                </c:pt>
                <c:pt idx="407">
                  <c:v>5.2662037037037035E-3</c:v>
                </c:pt>
                <c:pt idx="408">
                  <c:v>5.2777777777777779E-3</c:v>
                </c:pt>
                <c:pt idx="409">
                  <c:v>5.2893518518518515E-3</c:v>
                </c:pt>
                <c:pt idx="410">
                  <c:v>5.3009259259259259E-3</c:v>
                </c:pt>
              </c:numCache>
            </c:numRef>
          </c:cat>
          <c:val>
            <c:numRef>
              <c:f>'1 Phase Pre-Treatment'!$D$2:$D$412</c:f>
              <c:numCache>
                <c:formatCode>General</c:formatCode>
                <c:ptCount val="411"/>
                <c:pt idx="0">
                  <c:v>-0.30502279999999998</c:v>
                </c:pt>
                <c:pt idx="1">
                  <c:v>-0.41096292000000001</c:v>
                </c:pt>
                <c:pt idx="2">
                  <c:v>-0.69842470000000001</c:v>
                </c:pt>
                <c:pt idx="3">
                  <c:v>-0.93296489999999999</c:v>
                </c:pt>
                <c:pt idx="4">
                  <c:v>-1.2658676999999998</c:v>
                </c:pt>
                <c:pt idx="5">
                  <c:v>-1.4474379000000002</c:v>
                </c:pt>
                <c:pt idx="6">
                  <c:v>-1.8408397000000001</c:v>
                </c:pt>
                <c:pt idx="7">
                  <c:v>-2.3325800000000001</c:v>
                </c:pt>
                <c:pt idx="8">
                  <c:v>-2.5746735999999997</c:v>
                </c:pt>
                <c:pt idx="9">
                  <c:v>-2.9151537999999997</c:v>
                </c:pt>
                <c:pt idx="10">
                  <c:v>-2.8167911999999999</c:v>
                </c:pt>
                <c:pt idx="11">
                  <c:v>-2.8470528000000002</c:v>
                </c:pt>
                <c:pt idx="12">
                  <c:v>-2.5973818</c:v>
                </c:pt>
                <c:pt idx="13">
                  <c:v>-2.6579051999999996</c:v>
                </c:pt>
                <c:pt idx="14">
                  <c:v>-2.3628416999999997</c:v>
                </c:pt>
                <c:pt idx="15">
                  <c:v>-1.9694398</c:v>
                </c:pt>
                <c:pt idx="16">
                  <c:v>-1.4776993999999999</c:v>
                </c:pt>
                <c:pt idx="17">
                  <c:v>-1.7349239000000001</c:v>
                </c:pt>
                <c:pt idx="18">
                  <c:v>-1.6062995999999998</c:v>
                </c:pt>
                <c:pt idx="19">
                  <c:v>-1.2885761000000002</c:v>
                </c:pt>
                <c:pt idx="20">
                  <c:v>-1.00861914</c:v>
                </c:pt>
                <c:pt idx="21">
                  <c:v>-0.66816299999999995</c:v>
                </c:pt>
                <c:pt idx="22">
                  <c:v>-0.60008638000000003</c:v>
                </c:pt>
                <c:pt idx="23">
                  <c:v>-0.50930127999999997</c:v>
                </c:pt>
                <c:pt idx="24">
                  <c:v>-0.12345269</c:v>
                </c:pt>
                <c:pt idx="25">
                  <c:v>0.30776422000000003</c:v>
                </c:pt>
                <c:pt idx="26">
                  <c:v>0.45151933999999999</c:v>
                </c:pt>
                <c:pt idx="27">
                  <c:v>0.42881094000000003</c:v>
                </c:pt>
                <c:pt idx="28">
                  <c:v>0.33802589999999999</c:v>
                </c:pt>
                <c:pt idx="29">
                  <c:v>0.16400910000000002</c:v>
                </c:pt>
                <c:pt idx="30">
                  <c:v>-6.2929316999999999E-2</c:v>
                </c:pt>
                <c:pt idx="31">
                  <c:v>9.5932429999999999E-2</c:v>
                </c:pt>
                <c:pt idx="32">
                  <c:v>0.30021091999999999</c:v>
                </c:pt>
                <c:pt idx="33">
                  <c:v>0.55743523000000006</c:v>
                </c:pt>
                <c:pt idx="34">
                  <c:v>7.322405500000001E-2</c:v>
                </c:pt>
                <c:pt idx="35">
                  <c:v>-3.2667638999999998E-2</c:v>
                </c:pt>
                <c:pt idx="36">
                  <c:v>-0.10834605999999999</c:v>
                </c:pt>
                <c:pt idx="37">
                  <c:v>-3.2667638999999998E-2</c:v>
                </c:pt>
                <c:pt idx="38">
                  <c:v>2.7855737000000002E-2</c:v>
                </c:pt>
                <c:pt idx="39">
                  <c:v>-0.16886944000000001</c:v>
                </c:pt>
                <c:pt idx="40">
                  <c:v>-0.56227132999999996</c:v>
                </c:pt>
                <c:pt idx="41">
                  <c:v>-0.79678730000000009</c:v>
                </c:pt>
                <c:pt idx="42">
                  <c:v>-0.78165649999999998</c:v>
                </c:pt>
                <c:pt idx="43">
                  <c:v>-0.67574053999999995</c:v>
                </c:pt>
                <c:pt idx="44">
                  <c:v>-0.68331810000000004</c:v>
                </c:pt>
                <c:pt idx="45">
                  <c:v>-0.28233865000000002</c:v>
                </c:pt>
                <c:pt idx="46">
                  <c:v>0.15645578999999998</c:v>
                </c:pt>
                <c:pt idx="47">
                  <c:v>0.51206693000000003</c:v>
                </c:pt>
                <c:pt idx="48">
                  <c:v>0.86005209999999999</c:v>
                </c:pt>
                <c:pt idx="49">
                  <c:v>1.1021456000000001</c:v>
                </c:pt>
                <c:pt idx="50">
                  <c:v>0.91302220000000001</c:v>
                </c:pt>
                <c:pt idx="51">
                  <c:v>0.67092865999999995</c:v>
                </c:pt>
                <c:pt idx="52">
                  <c:v>0.67848200000000003</c:v>
                </c:pt>
                <c:pt idx="53">
                  <c:v>0.40610260000000004</c:v>
                </c:pt>
                <c:pt idx="54">
                  <c:v>5.1473640000000006E-3</c:v>
                </c:pt>
                <c:pt idx="55">
                  <c:v>-0.28991620000000001</c:v>
                </c:pt>
                <c:pt idx="56">
                  <c:v>-8.5637699999999997E-2</c:v>
                </c:pt>
                <c:pt idx="57">
                  <c:v>-0.11589939</c:v>
                </c:pt>
                <c:pt idx="58">
                  <c:v>-0.35043955000000004</c:v>
                </c:pt>
                <c:pt idx="59">
                  <c:v>-0.21423776</c:v>
                </c:pt>
                <c:pt idx="60">
                  <c:v>0.11864079</c:v>
                </c:pt>
                <c:pt idx="61">
                  <c:v>0.41368015000000002</c:v>
                </c:pt>
                <c:pt idx="62">
                  <c:v>0.34557923999999995</c:v>
                </c:pt>
                <c:pt idx="63">
                  <c:v>0.36073429999999995</c:v>
                </c:pt>
                <c:pt idx="64">
                  <c:v>0.52717358000000003</c:v>
                </c:pt>
                <c:pt idx="65">
                  <c:v>0.76926709999999998</c:v>
                </c:pt>
                <c:pt idx="66">
                  <c:v>0.98867640000000012</c:v>
                </c:pt>
                <c:pt idx="67">
                  <c:v>1.0643306399999999</c:v>
                </c:pt>
                <c:pt idx="68">
                  <c:v>0.96599229999999991</c:v>
                </c:pt>
                <c:pt idx="69">
                  <c:v>0.98109885999999991</c:v>
                </c:pt>
                <c:pt idx="70">
                  <c:v>1.1626690000000002</c:v>
                </c:pt>
                <c:pt idx="71">
                  <c:v>1.2156390400000001</c:v>
                </c:pt>
                <c:pt idx="72">
                  <c:v>1.2080858000000001</c:v>
                </c:pt>
                <c:pt idx="73">
                  <c:v>1.0038072600000001</c:v>
                </c:pt>
                <c:pt idx="74">
                  <c:v>0.68605950000000004</c:v>
                </c:pt>
                <c:pt idx="75">
                  <c:v>0.7768446</c:v>
                </c:pt>
                <c:pt idx="76">
                  <c:v>0.96599229999999991</c:v>
                </c:pt>
                <c:pt idx="77">
                  <c:v>0.86762965000000003</c:v>
                </c:pt>
                <c:pt idx="78">
                  <c:v>0.86005209999999999</c:v>
                </c:pt>
                <c:pt idx="79">
                  <c:v>0.92815300000000001</c:v>
                </c:pt>
                <c:pt idx="80">
                  <c:v>0.61040536000000001</c:v>
                </c:pt>
                <c:pt idx="81">
                  <c:v>0.38341842999999998</c:v>
                </c:pt>
                <c:pt idx="82">
                  <c:v>0.35315678000000006</c:v>
                </c:pt>
                <c:pt idx="83">
                  <c:v>0.45907266000000002</c:v>
                </c:pt>
                <c:pt idx="84">
                  <c:v>0.56501277000000005</c:v>
                </c:pt>
                <c:pt idx="85">
                  <c:v>0.53475110000000003</c:v>
                </c:pt>
                <c:pt idx="86">
                  <c:v>0.69363705999999992</c:v>
                </c:pt>
                <c:pt idx="87">
                  <c:v>0.94328389999999995</c:v>
                </c:pt>
                <c:pt idx="88">
                  <c:v>1.0567773</c:v>
                </c:pt>
                <c:pt idx="89">
                  <c:v>1.0265156600000001</c:v>
                </c:pt>
                <c:pt idx="90">
                  <c:v>1.0643306399999999</c:v>
                </c:pt>
                <c:pt idx="91">
                  <c:v>1.0340689000000001</c:v>
                </c:pt>
                <c:pt idx="92">
                  <c:v>1.0491998</c:v>
                </c:pt>
                <c:pt idx="93">
                  <c:v>1.2686091999999998</c:v>
                </c:pt>
                <c:pt idx="94">
                  <c:v>1.3291325000000001</c:v>
                </c:pt>
                <c:pt idx="95">
                  <c:v>1.4350240999999999</c:v>
                </c:pt>
                <c:pt idx="96">
                  <c:v>1.1475624</c:v>
                </c:pt>
                <c:pt idx="97">
                  <c:v>0.82223710000000005</c:v>
                </c:pt>
                <c:pt idx="98">
                  <c:v>0.82223710000000005</c:v>
                </c:pt>
                <c:pt idx="99">
                  <c:v>1.0794615000000001</c:v>
                </c:pt>
                <c:pt idx="100">
                  <c:v>1.3972092</c:v>
                </c:pt>
                <c:pt idx="101">
                  <c:v>1.6014876999999998</c:v>
                </c:pt>
                <c:pt idx="102">
                  <c:v>1.6846952000000002</c:v>
                </c:pt>
                <c:pt idx="103">
                  <c:v>1.805742</c:v>
                </c:pt>
                <c:pt idx="104">
                  <c:v>1.9192111000000001</c:v>
                </c:pt>
                <c:pt idx="105">
                  <c:v>2.0478353999999999</c:v>
                </c:pt>
                <c:pt idx="106">
                  <c:v>2.1386447999999998</c:v>
                </c:pt>
                <c:pt idx="107">
                  <c:v>2.2370072999999997</c:v>
                </c:pt>
                <c:pt idx="108">
                  <c:v>2.2067456000000001</c:v>
                </c:pt>
                <c:pt idx="109">
                  <c:v>2.1840373</c:v>
                </c:pt>
                <c:pt idx="110">
                  <c:v>2.2975308000000001</c:v>
                </c:pt>
                <c:pt idx="111">
                  <c:v>2.3883158</c:v>
                </c:pt>
                <c:pt idx="112">
                  <c:v>2.3656072999999997</c:v>
                </c:pt>
                <c:pt idx="113">
                  <c:v>2.4261308000000001</c:v>
                </c:pt>
                <c:pt idx="114">
                  <c:v>2.4109997999999999</c:v>
                </c:pt>
                <c:pt idx="115">
                  <c:v>2.3731606999999997</c:v>
                </c:pt>
                <c:pt idx="116">
                  <c:v>2.1386447999999998</c:v>
                </c:pt>
                <c:pt idx="117">
                  <c:v>1.7527961999999999</c:v>
                </c:pt>
                <c:pt idx="118">
                  <c:v>1.4652858999999998</c:v>
                </c:pt>
                <c:pt idx="119">
                  <c:v>1.0491998</c:v>
                </c:pt>
                <c:pt idx="120">
                  <c:v>0.99625394000000012</c:v>
                </c:pt>
                <c:pt idx="121">
                  <c:v>1.2156390400000001</c:v>
                </c:pt>
                <c:pt idx="122">
                  <c:v>1.4426017</c:v>
                </c:pt>
                <c:pt idx="123">
                  <c:v>1.6241718999999999</c:v>
                </c:pt>
                <c:pt idx="124">
                  <c:v>1.5333867000000001</c:v>
                </c:pt>
                <c:pt idx="125">
                  <c:v>1.3593942000000001</c:v>
                </c:pt>
                <c:pt idx="126">
                  <c:v>1.1853774000000001</c:v>
                </c:pt>
                <c:pt idx="127">
                  <c:v>1.3745008000000001</c:v>
                </c:pt>
                <c:pt idx="128">
                  <c:v>1.7830577000000001</c:v>
                </c:pt>
                <c:pt idx="129">
                  <c:v>2.1689064999999998</c:v>
                </c:pt>
                <c:pt idx="130">
                  <c:v>2.433684</c:v>
                </c:pt>
                <c:pt idx="131">
                  <c:v>2.6001469999999998</c:v>
                </c:pt>
                <c:pt idx="132">
                  <c:v>2.5547308000000002</c:v>
                </c:pt>
                <c:pt idx="133">
                  <c:v>2.1991679999999998</c:v>
                </c:pt>
                <c:pt idx="134">
                  <c:v>1.7225344</c:v>
                </c:pt>
                <c:pt idx="135">
                  <c:v>1.5182559000000002</c:v>
                </c:pt>
                <c:pt idx="136">
                  <c:v>1.5636483999999999</c:v>
                </c:pt>
                <c:pt idx="137">
                  <c:v>1.6846952000000002</c:v>
                </c:pt>
                <c:pt idx="138">
                  <c:v>1.8889494</c:v>
                </c:pt>
                <c:pt idx="139">
                  <c:v>1.8133195</c:v>
                </c:pt>
                <c:pt idx="140">
                  <c:v>1.6620109999999999</c:v>
                </c:pt>
                <c:pt idx="141">
                  <c:v>1.2761624</c:v>
                </c:pt>
                <c:pt idx="142">
                  <c:v>0.97354549999999995</c:v>
                </c:pt>
                <c:pt idx="143">
                  <c:v>0.52717358000000003</c:v>
                </c:pt>
                <c:pt idx="144">
                  <c:v>0.51962025000000001</c:v>
                </c:pt>
                <c:pt idx="145">
                  <c:v>0.45907266000000002</c:v>
                </c:pt>
                <c:pt idx="146">
                  <c:v>5.8117420000000003E-2</c:v>
                </c:pt>
                <c:pt idx="147">
                  <c:v>-0.13103023</c:v>
                </c:pt>
                <c:pt idx="148">
                  <c:v>-0.25965450000000001</c:v>
                </c:pt>
                <c:pt idx="149">
                  <c:v>-0.56982465000000004</c:v>
                </c:pt>
                <c:pt idx="150">
                  <c:v>-0.61521715999999993</c:v>
                </c:pt>
                <c:pt idx="151">
                  <c:v>-0.17642275999999998</c:v>
                </c:pt>
                <c:pt idx="152">
                  <c:v>0.33047260000000001</c:v>
                </c:pt>
                <c:pt idx="153">
                  <c:v>0.70119039999999999</c:v>
                </c:pt>
                <c:pt idx="154">
                  <c:v>1.2534540999999999</c:v>
                </c:pt>
                <c:pt idx="155">
                  <c:v>1.4123399999999999</c:v>
                </c:pt>
                <c:pt idx="156">
                  <c:v>1.0643306399999999</c:v>
                </c:pt>
                <c:pt idx="157">
                  <c:v>1.1475624</c:v>
                </c:pt>
                <c:pt idx="158">
                  <c:v>1.4728633999999998</c:v>
                </c:pt>
                <c:pt idx="159">
                  <c:v>1.9494729</c:v>
                </c:pt>
                <c:pt idx="160">
                  <c:v>2.1764839999999999</c:v>
                </c:pt>
                <c:pt idx="161">
                  <c:v>2.214299</c:v>
                </c:pt>
                <c:pt idx="162">
                  <c:v>2.4488391000000003</c:v>
                </c:pt>
                <c:pt idx="163">
                  <c:v>2.7211940000000001</c:v>
                </c:pt>
                <c:pt idx="164">
                  <c:v>2.796824</c:v>
                </c:pt>
                <c:pt idx="165">
                  <c:v>2.577439</c:v>
                </c:pt>
                <c:pt idx="166">
                  <c:v>2.6379624000000002</c:v>
                </c:pt>
                <c:pt idx="167">
                  <c:v>2.5093623999999997</c:v>
                </c:pt>
                <c:pt idx="168">
                  <c:v>2.6304090000000002</c:v>
                </c:pt>
                <c:pt idx="169">
                  <c:v>2.7665623999999998</c:v>
                </c:pt>
                <c:pt idx="170">
                  <c:v>2.9254483999999996</c:v>
                </c:pt>
                <c:pt idx="171">
                  <c:v>3.0691790000000001</c:v>
                </c:pt>
                <c:pt idx="172">
                  <c:v>3.0389175000000002</c:v>
                </c:pt>
                <c:pt idx="173">
                  <c:v>2.8270856000000002</c:v>
                </c:pt>
                <c:pt idx="174">
                  <c:v>2.4791007999999999</c:v>
                </c:pt>
                <c:pt idx="175">
                  <c:v>2.002443</c:v>
                </c:pt>
                <c:pt idx="176">
                  <c:v>1.7603494</c:v>
                </c:pt>
                <c:pt idx="177">
                  <c:v>2.0251513000000001</c:v>
                </c:pt>
                <c:pt idx="178">
                  <c:v>2.6455155000000001</c:v>
                </c:pt>
                <c:pt idx="179">
                  <c:v>3.3188499999999999</c:v>
                </c:pt>
                <c:pt idx="180">
                  <c:v>3.8484540000000003</c:v>
                </c:pt>
                <c:pt idx="181">
                  <c:v>4.0905475999999998</c:v>
                </c:pt>
                <c:pt idx="182">
                  <c:v>4.0375775000000003</c:v>
                </c:pt>
                <c:pt idx="183">
                  <c:v>4.0905475999999998</c:v>
                </c:pt>
                <c:pt idx="184">
                  <c:v>4.4082951999999995</c:v>
                </c:pt>
                <c:pt idx="185">
                  <c:v>3.9922089999999999</c:v>
                </c:pt>
                <c:pt idx="186">
                  <c:v>3.8030615000000001</c:v>
                </c:pt>
                <c:pt idx="187">
                  <c:v>3.8938465999999998</c:v>
                </c:pt>
                <c:pt idx="188">
                  <c:v>4.1359399999999997</c:v>
                </c:pt>
                <c:pt idx="189">
                  <c:v>4.3704559999999999</c:v>
                </c:pt>
                <c:pt idx="190">
                  <c:v>4.4839491999999996</c:v>
                </c:pt>
                <c:pt idx="191">
                  <c:v>4.4536877000000006</c:v>
                </c:pt>
                <c:pt idx="192">
                  <c:v>4.3553492</c:v>
                </c:pt>
                <c:pt idx="193">
                  <c:v>4.3250877000000001</c:v>
                </c:pt>
                <c:pt idx="194">
                  <c:v>4.4234260000000001</c:v>
                </c:pt>
                <c:pt idx="195">
                  <c:v>4.5217641999999998</c:v>
                </c:pt>
                <c:pt idx="196">
                  <c:v>4.5066576999999999</c:v>
                </c:pt>
                <c:pt idx="197">
                  <c:v>4.3326409999999997</c:v>
                </c:pt>
                <c:pt idx="198">
                  <c:v>3.9392389999999997</c:v>
                </c:pt>
                <c:pt idx="199">
                  <c:v>3.8030615000000001</c:v>
                </c:pt>
                <c:pt idx="200">
                  <c:v>4.0829941999999999</c:v>
                </c:pt>
                <c:pt idx="201">
                  <c:v>4.1586240000000005</c:v>
                </c:pt>
                <c:pt idx="202">
                  <c:v>4.3856109999999999</c:v>
                </c:pt>
                <c:pt idx="203">
                  <c:v>4.249409</c:v>
                </c:pt>
                <c:pt idx="204">
                  <c:v>4.7260426999999998</c:v>
                </c:pt>
                <c:pt idx="205">
                  <c:v>4.5822877000000002</c:v>
                </c:pt>
                <c:pt idx="206">
                  <c:v>4.4234260000000001</c:v>
                </c:pt>
                <c:pt idx="207">
                  <c:v>4.4385566999999995</c:v>
                </c:pt>
                <c:pt idx="208">
                  <c:v>4.4158726999999995</c:v>
                </c:pt>
                <c:pt idx="209">
                  <c:v>4.1813326000000002</c:v>
                </c:pt>
                <c:pt idx="210">
                  <c:v>4.3553492</c:v>
                </c:pt>
                <c:pt idx="211">
                  <c:v>4.1586240000000005</c:v>
                </c:pt>
                <c:pt idx="212">
                  <c:v>3.8938465999999998</c:v>
                </c:pt>
                <c:pt idx="213">
                  <c:v>3.7803772000000002</c:v>
                </c:pt>
                <c:pt idx="214">
                  <c:v>3.8409007000000002</c:v>
                </c:pt>
                <c:pt idx="215">
                  <c:v>3.9619472999999998</c:v>
                </c:pt>
                <c:pt idx="216">
                  <c:v>4.0300240000000001</c:v>
                </c:pt>
                <c:pt idx="217">
                  <c:v>3.8938465999999998</c:v>
                </c:pt>
                <c:pt idx="218">
                  <c:v>3.7349606</c:v>
                </c:pt>
                <c:pt idx="219">
                  <c:v>3.5382595999999999</c:v>
                </c:pt>
                <c:pt idx="220">
                  <c:v>3.1448575999999999</c:v>
                </c:pt>
                <c:pt idx="221">
                  <c:v>2.5244689999999999</c:v>
                </c:pt>
                <c:pt idx="222">
                  <c:v>2.2823757000000002</c:v>
                </c:pt>
                <c:pt idx="223">
                  <c:v>2.4715232999999999</c:v>
                </c:pt>
                <c:pt idx="224">
                  <c:v>2.5017850000000004</c:v>
                </c:pt>
                <c:pt idx="225">
                  <c:v>2.6152540000000002</c:v>
                </c:pt>
                <c:pt idx="226">
                  <c:v>2.8497940000000002</c:v>
                </c:pt>
                <c:pt idx="227">
                  <c:v>3.0540726</c:v>
                </c:pt>
                <c:pt idx="228">
                  <c:v>3.1978035</c:v>
                </c:pt>
                <c:pt idx="229">
                  <c:v>3.3112725999999997</c:v>
                </c:pt>
                <c:pt idx="230">
                  <c:v>3.3491120000000003</c:v>
                </c:pt>
                <c:pt idx="231">
                  <c:v>4.0829941999999999</c:v>
                </c:pt>
                <c:pt idx="232">
                  <c:v>4.8924821999999999</c:v>
                </c:pt>
                <c:pt idx="233">
                  <c:v>2.8725025</c:v>
                </c:pt>
                <c:pt idx="234">
                  <c:v>2.1386447999999998</c:v>
                </c:pt>
                <c:pt idx="235">
                  <c:v>3.3642425999999999</c:v>
                </c:pt>
                <c:pt idx="236">
                  <c:v>4.0678389999999993</c:v>
                </c:pt>
                <c:pt idx="237">
                  <c:v>4.0375775000000003</c:v>
                </c:pt>
                <c:pt idx="238">
                  <c:v>3.833323</c:v>
                </c:pt>
                <c:pt idx="239">
                  <c:v>3.5685210000000001</c:v>
                </c:pt>
                <c:pt idx="240">
                  <c:v>3.5609435999999999</c:v>
                </c:pt>
                <c:pt idx="241">
                  <c:v>3.5912055000000001</c:v>
                </c:pt>
                <c:pt idx="242">
                  <c:v>3.6063359999999998</c:v>
                </c:pt>
                <c:pt idx="243">
                  <c:v>3.6517285999999998</c:v>
                </c:pt>
                <c:pt idx="244">
                  <c:v>3.6668836999999996</c:v>
                </c:pt>
                <c:pt idx="245">
                  <c:v>3.6668836999999996</c:v>
                </c:pt>
                <c:pt idx="246">
                  <c:v>3.6365979999999998</c:v>
                </c:pt>
                <c:pt idx="247">
                  <c:v>3.583628</c:v>
                </c:pt>
                <c:pt idx="248">
                  <c:v>3.4323195000000002</c:v>
                </c:pt>
                <c:pt idx="249">
                  <c:v>3.2507493999999997</c:v>
                </c:pt>
                <c:pt idx="250">
                  <c:v>3.1751192000000001</c:v>
                </c:pt>
                <c:pt idx="251">
                  <c:v>3.0011025</c:v>
                </c:pt>
                <c:pt idx="252">
                  <c:v>2.9178710000000003</c:v>
                </c:pt>
                <c:pt idx="253">
                  <c:v>3.061626</c:v>
                </c:pt>
                <c:pt idx="254">
                  <c:v>3.0691790000000001</c:v>
                </c:pt>
                <c:pt idx="255">
                  <c:v>3.1826726000000001</c:v>
                </c:pt>
                <c:pt idx="256">
                  <c:v>2.8270856000000002</c:v>
                </c:pt>
                <c:pt idx="257">
                  <c:v>2.6455155000000001</c:v>
                </c:pt>
                <c:pt idx="258">
                  <c:v>2.6606706000000004</c:v>
                </c:pt>
                <c:pt idx="259">
                  <c:v>2.6757774000000003</c:v>
                </c:pt>
                <c:pt idx="260">
                  <c:v>2.9783939999999998</c:v>
                </c:pt>
                <c:pt idx="261">
                  <c:v>3.1221490000000003</c:v>
                </c:pt>
                <c:pt idx="262">
                  <c:v>3.1978035</c:v>
                </c:pt>
                <c:pt idx="263">
                  <c:v>3.5155510000000003</c:v>
                </c:pt>
                <c:pt idx="264">
                  <c:v>3.2885884999999999</c:v>
                </c:pt>
                <c:pt idx="265">
                  <c:v>2.8270856000000002</c:v>
                </c:pt>
                <c:pt idx="266">
                  <c:v>2.6228315000000002</c:v>
                </c:pt>
                <c:pt idx="267">
                  <c:v>3.228065</c:v>
                </c:pt>
                <c:pt idx="268">
                  <c:v>3.228065</c:v>
                </c:pt>
                <c:pt idx="269">
                  <c:v>3.2659044999999995</c:v>
                </c:pt>
                <c:pt idx="270">
                  <c:v>3.2659044999999995</c:v>
                </c:pt>
                <c:pt idx="271">
                  <c:v>2.9783939999999998</c:v>
                </c:pt>
                <c:pt idx="272">
                  <c:v>3.1070185000000001</c:v>
                </c:pt>
                <c:pt idx="273">
                  <c:v>3.3264275999999997</c:v>
                </c:pt>
                <c:pt idx="274">
                  <c:v>3.2507493999999997</c:v>
                </c:pt>
                <c:pt idx="275">
                  <c:v>3.190226</c:v>
                </c:pt>
                <c:pt idx="276">
                  <c:v>3.1145960000000001</c:v>
                </c:pt>
                <c:pt idx="277">
                  <c:v>3.0313639999999999</c:v>
                </c:pt>
                <c:pt idx="278">
                  <c:v>3.0843340000000001</c:v>
                </c:pt>
                <c:pt idx="279">
                  <c:v>3.1751192000000001</c:v>
                </c:pt>
                <c:pt idx="280">
                  <c:v>3.159964</c:v>
                </c:pt>
                <c:pt idx="281">
                  <c:v>3.061626</c:v>
                </c:pt>
                <c:pt idx="282">
                  <c:v>3.0691790000000001</c:v>
                </c:pt>
                <c:pt idx="283">
                  <c:v>3.0994410000000001</c:v>
                </c:pt>
                <c:pt idx="284">
                  <c:v>3.159964</c:v>
                </c:pt>
                <c:pt idx="285">
                  <c:v>3.1145960000000001</c:v>
                </c:pt>
                <c:pt idx="286">
                  <c:v>3.0464950000000002</c:v>
                </c:pt>
                <c:pt idx="287">
                  <c:v>3.0918875000000003</c:v>
                </c:pt>
                <c:pt idx="288">
                  <c:v>2.9330260000000004</c:v>
                </c:pt>
                <c:pt idx="289">
                  <c:v>2.743878</c:v>
                </c:pt>
                <c:pt idx="290">
                  <c:v>2.6984856000000002</c:v>
                </c:pt>
                <c:pt idx="291">
                  <c:v>2.796824</c:v>
                </c:pt>
                <c:pt idx="292">
                  <c:v>2.9330260000000004</c:v>
                </c:pt>
                <c:pt idx="293">
                  <c:v>3.061626</c:v>
                </c:pt>
                <c:pt idx="294">
                  <c:v>3.0011025</c:v>
                </c:pt>
                <c:pt idx="295">
                  <c:v>2.8800555999999999</c:v>
                </c:pt>
                <c:pt idx="296">
                  <c:v>2.5698858000000002</c:v>
                </c:pt>
                <c:pt idx="297">
                  <c:v>1.7754802000000001</c:v>
                </c:pt>
                <c:pt idx="298">
                  <c:v>1.5560708999999999</c:v>
                </c:pt>
                <c:pt idx="299">
                  <c:v>2.4412616000000003</c:v>
                </c:pt>
                <c:pt idx="300">
                  <c:v>2.7892706</c:v>
                </c:pt>
                <c:pt idx="301">
                  <c:v>2.6379624000000002</c:v>
                </c:pt>
                <c:pt idx="302">
                  <c:v>2.7590089999999998</c:v>
                </c:pt>
                <c:pt idx="303">
                  <c:v>2.6984856000000002</c:v>
                </c:pt>
                <c:pt idx="304">
                  <c:v>2.4563925000000002</c:v>
                </c:pt>
                <c:pt idx="305">
                  <c:v>2.5849923000000001</c:v>
                </c:pt>
                <c:pt idx="306">
                  <c:v>3.6365979999999998</c:v>
                </c:pt>
                <c:pt idx="307">
                  <c:v>3.8106390000000001</c:v>
                </c:pt>
                <c:pt idx="308">
                  <c:v>2.9027639999999999</c:v>
                </c:pt>
                <c:pt idx="309">
                  <c:v>2.3353457</c:v>
                </c:pt>
                <c:pt idx="310">
                  <c:v>2.4185773999999998</c:v>
                </c:pt>
                <c:pt idx="311">
                  <c:v>2.6530930000000001</c:v>
                </c:pt>
                <c:pt idx="312">
                  <c:v>2.6001469999999998</c:v>
                </c:pt>
                <c:pt idx="313">
                  <c:v>2.6909325000000002</c:v>
                </c:pt>
                <c:pt idx="314">
                  <c:v>2.9330260000000004</c:v>
                </c:pt>
                <c:pt idx="315">
                  <c:v>2.4639457</c:v>
                </c:pt>
                <c:pt idx="316">
                  <c:v>1.6771175999999999</c:v>
                </c:pt>
                <c:pt idx="317">
                  <c:v>1.3139774000000002</c:v>
                </c:pt>
                <c:pt idx="318">
                  <c:v>1.2761624</c:v>
                </c:pt>
                <c:pt idx="319">
                  <c:v>1.4199174999999999</c:v>
                </c:pt>
                <c:pt idx="320">
                  <c:v>1.5560708999999999</c:v>
                </c:pt>
                <c:pt idx="321">
                  <c:v>1.6544334999999999</c:v>
                </c:pt>
                <c:pt idx="322">
                  <c:v>1.7376411</c:v>
                </c:pt>
                <c:pt idx="323">
                  <c:v>1.7300877000000001</c:v>
                </c:pt>
                <c:pt idx="324">
                  <c:v>1.7149569</c:v>
                </c:pt>
                <c:pt idx="325">
                  <c:v>1.4123399999999999</c:v>
                </c:pt>
                <c:pt idx="326">
                  <c:v>0.99625394000000012</c:v>
                </c:pt>
                <c:pt idx="327">
                  <c:v>0.95841474999999998</c:v>
                </c:pt>
                <c:pt idx="328">
                  <c:v>1.0794615000000001</c:v>
                </c:pt>
                <c:pt idx="329">
                  <c:v>1.0189381</c:v>
                </c:pt>
                <c:pt idx="330">
                  <c:v>1.2156390400000001</c:v>
                </c:pt>
                <c:pt idx="331">
                  <c:v>1.3669474000000001</c:v>
                </c:pt>
                <c:pt idx="332">
                  <c:v>1.5182559000000002</c:v>
                </c:pt>
                <c:pt idx="333">
                  <c:v>1.6317493999999999</c:v>
                </c:pt>
                <c:pt idx="334">
                  <c:v>2.6833550000000002</c:v>
                </c:pt>
                <c:pt idx="335">
                  <c:v>2.8497940000000002</c:v>
                </c:pt>
                <c:pt idx="336">
                  <c:v>2.7060390000000001</c:v>
                </c:pt>
                <c:pt idx="337">
                  <c:v>2.5925696</c:v>
                </c:pt>
                <c:pt idx="338">
                  <c:v>2.6530930000000001</c:v>
                </c:pt>
                <c:pt idx="339">
                  <c:v>2.3353457</c:v>
                </c:pt>
                <c:pt idx="340">
                  <c:v>1.8889494</c:v>
                </c:pt>
                <c:pt idx="341">
                  <c:v>1.3442391</c:v>
                </c:pt>
                <c:pt idx="342">
                  <c:v>0.95841474999999998</c:v>
                </c:pt>
                <c:pt idx="343">
                  <c:v>0.81468380000000007</c:v>
                </c:pt>
                <c:pt idx="344">
                  <c:v>0.78442215999999998</c:v>
                </c:pt>
                <c:pt idx="345">
                  <c:v>0.72389880000000006</c:v>
                </c:pt>
                <c:pt idx="346">
                  <c:v>0.56501277000000005</c:v>
                </c:pt>
                <c:pt idx="347">
                  <c:v>0.35315678000000006</c:v>
                </c:pt>
                <c:pt idx="348">
                  <c:v>0.10348573999999999</c:v>
                </c:pt>
                <c:pt idx="349">
                  <c:v>0.21697916</c:v>
                </c:pt>
                <c:pt idx="350">
                  <c:v>0.54988197999999999</c:v>
                </c:pt>
                <c:pt idx="351">
                  <c:v>0.91302220000000001</c:v>
                </c:pt>
                <c:pt idx="352">
                  <c:v>2.1083829999999999</c:v>
                </c:pt>
                <c:pt idx="353">
                  <c:v>1.8133195</c:v>
                </c:pt>
                <c:pt idx="354">
                  <c:v>1.0643306399999999</c:v>
                </c:pt>
                <c:pt idx="355">
                  <c:v>0.58769695</c:v>
                </c:pt>
                <c:pt idx="356">
                  <c:v>0.61040536000000001</c:v>
                </c:pt>
                <c:pt idx="357">
                  <c:v>0.89789140000000001</c:v>
                </c:pt>
                <c:pt idx="358">
                  <c:v>0.97354549999999995</c:v>
                </c:pt>
                <c:pt idx="359">
                  <c:v>0.86762965000000003</c:v>
                </c:pt>
                <c:pt idx="360">
                  <c:v>0.60285195999999996</c:v>
                </c:pt>
                <c:pt idx="361">
                  <c:v>0.70874370000000009</c:v>
                </c:pt>
                <c:pt idx="362">
                  <c:v>1.0491998</c:v>
                </c:pt>
                <c:pt idx="363">
                  <c:v>1.4274708999999999</c:v>
                </c:pt>
                <c:pt idx="364">
                  <c:v>1.7300877000000001</c:v>
                </c:pt>
                <c:pt idx="365">
                  <c:v>1.8738429000000001</c:v>
                </c:pt>
                <c:pt idx="366">
                  <c:v>2.002443</c:v>
                </c:pt>
                <c:pt idx="367">
                  <c:v>2.0629662</c:v>
                </c:pt>
                <c:pt idx="368">
                  <c:v>2.3656072999999997</c:v>
                </c:pt>
                <c:pt idx="369">
                  <c:v>2.4412616000000003</c:v>
                </c:pt>
                <c:pt idx="370">
                  <c:v>2.5244689999999999</c:v>
                </c:pt>
                <c:pt idx="371">
                  <c:v>2.7665623999999998</c:v>
                </c:pt>
                <c:pt idx="372">
                  <c:v>2.9783939999999998</c:v>
                </c:pt>
                <c:pt idx="373">
                  <c:v>2.9330260000000004</c:v>
                </c:pt>
                <c:pt idx="374">
                  <c:v>2.6833550000000002</c:v>
                </c:pt>
                <c:pt idx="375">
                  <c:v>2.7363005</c:v>
                </c:pt>
                <c:pt idx="376">
                  <c:v>2.8800555999999999</c:v>
                </c:pt>
                <c:pt idx="377">
                  <c:v>2.7741400000000001</c:v>
                </c:pt>
                <c:pt idx="378">
                  <c:v>2.4791007999999999</c:v>
                </c:pt>
                <c:pt idx="379">
                  <c:v>2.2370072999999997</c:v>
                </c:pt>
                <c:pt idx="380">
                  <c:v>1.8208727</c:v>
                </c:pt>
                <c:pt idx="381">
                  <c:v>1.5939101999999998</c:v>
                </c:pt>
                <c:pt idx="382">
                  <c:v>0.86762965000000003</c:v>
                </c:pt>
                <c:pt idx="383">
                  <c:v>0.45907266000000002</c:v>
                </c:pt>
                <c:pt idx="384">
                  <c:v>-9.3191004999999993E-2</c:v>
                </c:pt>
                <c:pt idx="385">
                  <c:v>6.5670740000000005E-2</c:v>
                </c:pt>
                <c:pt idx="386">
                  <c:v>1.0340689000000001</c:v>
                </c:pt>
                <c:pt idx="387">
                  <c:v>1.0718839600000001</c:v>
                </c:pt>
                <c:pt idx="388">
                  <c:v>1.0189381</c:v>
                </c:pt>
                <c:pt idx="389">
                  <c:v>1.5107027</c:v>
                </c:pt>
                <c:pt idx="390">
                  <c:v>1.9873121</c:v>
                </c:pt>
                <c:pt idx="391">
                  <c:v>2.0099961999999998</c:v>
                </c:pt>
                <c:pt idx="392">
                  <c:v>1.7149569</c:v>
                </c:pt>
                <c:pt idx="393">
                  <c:v>0.98867640000000012</c:v>
                </c:pt>
                <c:pt idx="394">
                  <c:v>0.82979046000000001</c:v>
                </c:pt>
                <c:pt idx="395">
                  <c:v>1.0491998</c:v>
                </c:pt>
                <c:pt idx="396">
                  <c:v>1.1929307</c:v>
                </c:pt>
                <c:pt idx="397">
                  <c:v>1.321555</c:v>
                </c:pt>
                <c:pt idx="398">
                  <c:v>1.2459008</c:v>
                </c:pt>
                <c:pt idx="399">
                  <c:v>1.3064240999999999</c:v>
                </c:pt>
                <c:pt idx="400">
                  <c:v>1.3972092</c:v>
                </c:pt>
                <c:pt idx="401">
                  <c:v>1.5333867000000001</c:v>
                </c:pt>
                <c:pt idx="402">
                  <c:v>1.4501792</c:v>
                </c:pt>
                <c:pt idx="403">
                  <c:v>1.1702465</c:v>
                </c:pt>
                <c:pt idx="404">
                  <c:v>0.97354549999999995</c:v>
                </c:pt>
                <c:pt idx="405">
                  <c:v>0.70119039999999999</c:v>
                </c:pt>
                <c:pt idx="406">
                  <c:v>0.4439418</c:v>
                </c:pt>
                <c:pt idx="407">
                  <c:v>0.23968751999999999</c:v>
                </c:pt>
                <c:pt idx="408">
                  <c:v>0.18671747</c:v>
                </c:pt>
                <c:pt idx="409">
                  <c:v>0.21697916</c:v>
                </c:pt>
                <c:pt idx="410">
                  <c:v>0.27750253999999996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EA-4B8E-B632-C99648EE9DF4}"/>
            </c:ext>
          </c:extLst>
        </c:ser>
        <c:ser>
          <c:idx val="1"/>
          <c:order val="1"/>
          <c:tx>
            <c:strRef>
              <c:f>'1 Phase Pre-Treatment'!$E$1</c:f>
              <c:strCache>
                <c:ptCount val="1"/>
                <c:pt idx="0">
                  <c:v>Peak Min Chart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'1 Phase Pre-Treatment'!$C$2:$C$412</c:f>
              <c:numCache>
                <c:formatCode>h:mm:ss;@</c:formatCode>
                <c:ptCount val="411"/>
                <c:pt idx="0">
                  <c:v>5.5555555555555556E-4</c:v>
                </c:pt>
                <c:pt idx="1">
                  <c:v>5.6712962962962967E-4</c:v>
                </c:pt>
                <c:pt idx="2">
                  <c:v>5.7870370370370378E-4</c:v>
                </c:pt>
                <c:pt idx="3">
                  <c:v>5.9027777777777778E-4</c:v>
                </c:pt>
                <c:pt idx="4">
                  <c:v>6.018518518518519E-4</c:v>
                </c:pt>
                <c:pt idx="5">
                  <c:v>6.134259259259259E-4</c:v>
                </c:pt>
                <c:pt idx="6">
                  <c:v>6.2500000000000001E-4</c:v>
                </c:pt>
                <c:pt idx="7">
                  <c:v>6.3657407407407402E-4</c:v>
                </c:pt>
                <c:pt idx="8">
                  <c:v>6.4814814814814813E-4</c:v>
                </c:pt>
                <c:pt idx="9">
                  <c:v>6.5972222222222224E-4</c:v>
                </c:pt>
                <c:pt idx="10">
                  <c:v>6.7129629629629635E-4</c:v>
                </c:pt>
                <c:pt idx="11">
                  <c:v>6.8287037037037036E-4</c:v>
                </c:pt>
                <c:pt idx="12">
                  <c:v>6.9444444444444447E-4</c:v>
                </c:pt>
                <c:pt idx="13">
                  <c:v>7.0601851851851847E-4</c:v>
                </c:pt>
                <c:pt idx="14">
                  <c:v>7.175925925925927E-4</c:v>
                </c:pt>
                <c:pt idx="15">
                  <c:v>7.291666666666667E-4</c:v>
                </c:pt>
                <c:pt idx="16">
                  <c:v>7.407407407407407E-4</c:v>
                </c:pt>
                <c:pt idx="17">
                  <c:v>7.5231481481481482E-4</c:v>
                </c:pt>
                <c:pt idx="18">
                  <c:v>7.6388888888888893E-4</c:v>
                </c:pt>
                <c:pt idx="19">
                  <c:v>7.7546296296296293E-4</c:v>
                </c:pt>
                <c:pt idx="20">
                  <c:v>7.8703703703703705E-4</c:v>
                </c:pt>
                <c:pt idx="21">
                  <c:v>7.9861111111111105E-4</c:v>
                </c:pt>
                <c:pt idx="22">
                  <c:v>8.1018518518518527E-4</c:v>
                </c:pt>
                <c:pt idx="23">
                  <c:v>8.2175925925925927E-4</c:v>
                </c:pt>
                <c:pt idx="24">
                  <c:v>8.3333333333333328E-4</c:v>
                </c:pt>
                <c:pt idx="25">
                  <c:v>8.4490740740740728E-4</c:v>
                </c:pt>
                <c:pt idx="26">
                  <c:v>8.564814814814815E-4</c:v>
                </c:pt>
                <c:pt idx="27">
                  <c:v>8.6805555555555551E-4</c:v>
                </c:pt>
                <c:pt idx="28">
                  <c:v>8.7962962962962962E-4</c:v>
                </c:pt>
                <c:pt idx="29">
                  <c:v>8.9120370370370373E-4</c:v>
                </c:pt>
                <c:pt idx="30">
                  <c:v>9.0277777777777784E-4</c:v>
                </c:pt>
                <c:pt idx="31">
                  <c:v>9.1435185185185185E-4</c:v>
                </c:pt>
                <c:pt idx="32">
                  <c:v>9.2592592592592585E-4</c:v>
                </c:pt>
                <c:pt idx="33">
                  <c:v>9.3750000000000007E-4</c:v>
                </c:pt>
                <c:pt idx="34">
                  <c:v>9.4907407407407408E-4</c:v>
                </c:pt>
                <c:pt idx="35">
                  <c:v>9.6064814814814808E-4</c:v>
                </c:pt>
                <c:pt idx="36">
                  <c:v>9.7222222222222219E-4</c:v>
                </c:pt>
                <c:pt idx="37">
                  <c:v>9.8379629629629642E-4</c:v>
                </c:pt>
                <c:pt idx="38">
                  <c:v>9.9537037037037042E-4</c:v>
                </c:pt>
                <c:pt idx="39">
                  <c:v>1.0069444444444444E-3</c:v>
                </c:pt>
                <c:pt idx="40">
                  <c:v>1.0185185185185184E-3</c:v>
                </c:pt>
                <c:pt idx="41">
                  <c:v>1.0300925925925926E-3</c:v>
                </c:pt>
                <c:pt idx="42">
                  <c:v>1.0416666666666667E-3</c:v>
                </c:pt>
                <c:pt idx="43">
                  <c:v>1.0532407407407407E-3</c:v>
                </c:pt>
                <c:pt idx="44">
                  <c:v>1.0648148148148149E-3</c:v>
                </c:pt>
                <c:pt idx="45">
                  <c:v>1.0763888888888889E-3</c:v>
                </c:pt>
                <c:pt idx="46">
                  <c:v>1.0879629629629629E-3</c:v>
                </c:pt>
                <c:pt idx="47">
                  <c:v>1.0995370370370369E-3</c:v>
                </c:pt>
                <c:pt idx="48">
                  <c:v>1.1111111111111111E-3</c:v>
                </c:pt>
                <c:pt idx="49">
                  <c:v>1.1226851851851851E-3</c:v>
                </c:pt>
                <c:pt idx="50">
                  <c:v>1.1342592592592593E-3</c:v>
                </c:pt>
                <c:pt idx="51">
                  <c:v>1.1458333333333333E-3</c:v>
                </c:pt>
                <c:pt idx="52">
                  <c:v>1.1574074074074076E-3</c:v>
                </c:pt>
                <c:pt idx="53">
                  <c:v>1.1689814814814816E-3</c:v>
                </c:pt>
                <c:pt idx="54">
                  <c:v>1.1805555555555556E-3</c:v>
                </c:pt>
                <c:pt idx="55">
                  <c:v>1.1921296296296296E-3</c:v>
                </c:pt>
                <c:pt idx="56">
                  <c:v>1.2037037037037038E-3</c:v>
                </c:pt>
                <c:pt idx="57">
                  <c:v>1.2152777777777778E-3</c:v>
                </c:pt>
                <c:pt idx="58">
                  <c:v>1.2268518518518518E-3</c:v>
                </c:pt>
                <c:pt idx="59">
                  <c:v>1.238425925925926E-3</c:v>
                </c:pt>
                <c:pt idx="60">
                  <c:v>1.25E-3</c:v>
                </c:pt>
                <c:pt idx="61">
                  <c:v>1.261574074074074E-3</c:v>
                </c:pt>
                <c:pt idx="62">
                  <c:v>1.273148148148148E-3</c:v>
                </c:pt>
                <c:pt idx="63">
                  <c:v>1.2847222222222223E-3</c:v>
                </c:pt>
                <c:pt idx="64">
                  <c:v>1.2962962962962963E-3</c:v>
                </c:pt>
                <c:pt idx="65">
                  <c:v>1.3078703703703703E-3</c:v>
                </c:pt>
                <c:pt idx="66">
                  <c:v>1.3194444444444445E-3</c:v>
                </c:pt>
                <c:pt idx="67">
                  <c:v>1.3310185185185185E-3</c:v>
                </c:pt>
                <c:pt idx="68">
                  <c:v>1.3425925925925927E-3</c:v>
                </c:pt>
                <c:pt idx="69">
                  <c:v>1.3541666666666667E-3</c:v>
                </c:pt>
                <c:pt idx="70">
                  <c:v>1.3657407407407407E-3</c:v>
                </c:pt>
                <c:pt idx="71">
                  <c:v>1.3773148148148149E-3</c:v>
                </c:pt>
                <c:pt idx="72">
                  <c:v>1.3888888888888889E-3</c:v>
                </c:pt>
                <c:pt idx="73">
                  <c:v>1.4004629629629629E-3</c:v>
                </c:pt>
                <c:pt idx="74">
                  <c:v>1.4120370370370369E-3</c:v>
                </c:pt>
                <c:pt idx="75">
                  <c:v>1.423611111111111E-3</c:v>
                </c:pt>
                <c:pt idx="76">
                  <c:v>1.4351851851851854E-3</c:v>
                </c:pt>
                <c:pt idx="77">
                  <c:v>1.4467592592592594E-3</c:v>
                </c:pt>
                <c:pt idx="78">
                  <c:v>1.4583333333333334E-3</c:v>
                </c:pt>
                <c:pt idx="79">
                  <c:v>1.4699074074074074E-3</c:v>
                </c:pt>
                <c:pt idx="80">
                  <c:v>1.4814814814814814E-3</c:v>
                </c:pt>
                <c:pt idx="81">
                  <c:v>1.4930555555555554E-3</c:v>
                </c:pt>
                <c:pt idx="82">
                  <c:v>1.5046296296296296E-3</c:v>
                </c:pt>
                <c:pt idx="83">
                  <c:v>1.5162037037037036E-3</c:v>
                </c:pt>
                <c:pt idx="84">
                  <c:v>1.5277777777777779E-3</c:v>
                </c:pt>
                <c:pt idx="85">
                  <c:v>1.5393518518518519E-3</c:v>
                </c:pt>
                <c:pt idx="86">
                  <c:v>1.5509259259259259E-3</c:v>
                </c:pt>
                <c:pt idx="87">
                  <c:v>1.5625000000000001E-3</c:v>
                </c:pt>
                <c:pt idx="88">
                  <c:v>1.5740740740740741E-3</c:v>
                </c:pt>
                <c:pt idx="89">
                  <c:v>1.5856481481481481E-3</c:v>
                </c:pt>
                <c:pt idx="90">
                  <c:v>1.5972222222222221E-3</c:v>
                </c:pt>
                <c:pt idx="91">
                  <c:v>1.6087962962962965E-3</c:v>
                </c:pt>
                <c:pt idx="92">
                  <c:v>1.6203703703703705E-3</c:v>
                </c:pt>
                <c:pt idx="93">
                  <c:v>1.6319444444444445E-3</c:v>
                </c:pt>
                <c:pt idx="94">
                  <c:v>1.6435185185185185E-3</c:v>
                </c:pt>
                <c:pt idx="95">
                  <c:v>1.6550925925925926E-3</c:v>
                </c:pt>
                <c:pt idx="96">
                  <c:v>1.6666666666666666E-3</c:v>
                </c:pt>
                <c:pt idx="97">
                  <c:v>1.6782407407407406E-3</c:v>
                </c:pt>
                <c:pt idx="98">
                  <c:v>1.6898148148148146E-3</c:v>
                </c:pt>
                <c:pt idx="99">
                  <c:v>1.701388888888889E-3</c:v>
                </c:pt>
                <c:pt idx="100">
                  <c:v>1.712962962962963E-3</c:v>
                </c:pt>
                <c:pt idx="101">
                  <c:v>1.724537037037037E-3</c:v>
                </c:pt>
                <c:pt idx="102">
                  <c:v>1.736111111111111E-3</c:v>
                </c:pt>
                <c:pt idx="103">
                  <c:v>1.7476851851851852E-3</c:v>
                </c:pt>
                <c:pt idx="104">
                  <c:v>1.7592592592592592E-3</c:v>
                </c:pt>
                <c:pt idx="105">
                  <c:v>1.7708333333333332E-3</c:v>
                </c:pt>
                <c:pt idx="106">
                  <c:v>1.7824074074074075E-3</c:v>
                </c:pt>
                <c:pt idx="107">
                  <c:v>1.7939814814814817E-3</c:v>
                </c:pt>
                <c:pt idx="108">
                  <c:v>1.8055555555555557E-3</c:v>
                </c:pt>
                <c:pt idx="109">
                  <c:v>1.8171296296296297E-3</c:v>
                </c:pt>
                <c:pt idx="110">
                  <c:v>1.8287037037037037E-3</c:v>
                </c:pt>
                <c:pt idx="111">
                  <c:v>1.8402777777777777E-3</c:v>
                </c:pt>
                <c:pt idx="112">
                  <c:v>1.8518518518518517E-3</c:v>
                </c:pt>
                <c:pt idx="113">
                  <c:v>1.8634259259259257E-3</c:v>
                </c:pt>
                <c:pt idx="114">
                  <c:v>1.8750000000000001E-3</c:v>
                </c:pt>
                <c:pt idx="115">
                  <c:v>1.8865740740740742E-3</c:v>
                </c:pt>
                <c:pt idx="116">
                  <c:v>1.8981481481481482E-3</c:v>
                </c:pt>
                <c:pt idx="117">
                  <c:v>1.9097222222222222E-3</c:v>
                </c:pt>
                <c:pt idx="118">
                  <c:v>1.9212962962962962E-3</c:v>
                </c:pt>
                <c:pt idx="119">
                  <c:v>1.9328703703703704E-3</c:v>
                </c:pt>
                <c:pt idx="120">
                  <c:v>1.9444444444444444E-3</c:v>
                </c:pt>
                <c:pt idx="121">
                  <c:v>1.9560185185185188E-3</c:v>
                </c:pt>
                <c:pt idx="122">
                  <c:v>1.9675925925925928E-3</c:v>
                </c:pt>
                <c:pt idx="123">
                  <c:v>1.9791666666666668E-3</c:v>
                </c:pt>
                <c:pt idx="124">
                  <c:v>1.9907407407407408E-3</c:v>
                </c:pt>
                <c:pt idx="125">
                  <c:v>2.0023148148148148E-3</c:v>
                </c:pt>
                <c:pt idx="126">
                  <c:v>2.0138888888888888E-3</c:v>
                </c:pt>
                <c:pt idx="127">
                  <c:v>2.0254629629629629E-3</c:v>
                </c:pt>
                <c:pt idx="128">
                  <c:v>2.0370370370370369E-3</c:v>
                </c:pt>
                <c:pt idx="129">
                  <c:v>2.0486111111111113E-3</c:v>
                </c:pt>
                <c:pt idx="130">
                  <c:v>2.0601851851851853E-3</c:v>
                </c:pt>
                <c:pt idx="131">
                  <c:v>2.0717592592592593E-3</c:v>
                </c:pt>
                <c:pt idx="132">
                  <c:v>2.0833333333333333E-3</c:v>
                </c:pt>
                <c:pt idx="133">
                  <c:v>2.0949074074074073E-3</c:v>
                </c:pt>
                <c:pt idx="134">
                  <c:v>2.1064814814814813E-3</c:v>
                </c:pt>
                <c:pt idx="135">
                  <c:v>2.1180555555555553E-3</c:v>
                </c:pt>
                <c:pt idx="136">
                  <c:v>2.1296296296296298E-3</c:v>
                </c:pt>
                <c:pt idx="137">
                  <c:v>2.1412037037037038E-3</c:v>
                </c:pt>
                <c:pt idx="138">
                  <c:v>2.1527777777777778E-3</c:v>
                </c:pt>
                <c:pt idx="139">
                  <c:v>2.1643518518518518E-3</c:v>
                </c:pt>
                <c:pt idx="140">
                  <c:v>2.1759259259259258E-3</c:v>
                </c:pt>
                <c:pt idx="141">
                  <c:v>2.1874999999999998E-3</c:v>
                </c:pt>
                <c:pt idx="142">
                  <c:v>2.1990740740740738E-3</c:v>
                </c:pt>
                <c:pt idx="143">
                  <c:v>2.2106481481481482E-3</c:v>
                </c:pt>
                <c:pt idx="144">
                  <c:v>2.2222222222222222E-3</c:v>
                </c:pt>
                <c:pt idx="145">
                  <c:v>2.2337962962962962E-3</c:v>
                </c:pt>
                <c:pt idx="146">
                  <c:v>2.2453703703703702E-3</c:v>
                </c:pt>
                <c:pt idx="147">
                  <c:v>2.2569444444444442E-3</c:v>
                </c:pt>
                <c:pt idx="148">
                  <c:v>2.2685185185185187E-3</c:v>
                </c:pt>
                <c:pt idx="149">
                  <c:v>2.2800925925925927E-3</c:v>
                </c:pt>
                <c:pt idx="150">
                  <c:v>2.2916666666666667E-3</c:v>
                </c:pt>
                <c:pt idx="151">
                  <c:v>2.3032407407407407E-3</c:v>
                </c:pt>
                <c:pt idx="152">
                  <c:v>2.3148148148148151E-3</c:v>
                </c:pt>
                <c:pt idx="153">
                  <c:v>2.3263888888888891E-3</c:v>
                </c:pt>
                <c:pt idx="154">
                  <c:v>2.3379629629629631E-3</c:v>
                </c:pt>
                <c:pt idx="155">
                  <c:v>2.3495370370370371E-3</c:v>
                </c:pt>
                <c:pt idx="156">
                  <c:v>2.3611111111111111E-3</c:v>
                </c:pt>
                <c:pt idx="157">
                  <c:v>2.3726851851851851E-3</c:v>
                </c:pt>
                <c:pt idx="158">
                  <c:v>2.3842592592592591E-3</c:v>
                </c:pt>
                <c:pt idx="159">
                  <c:v>2.3958333333333336E-3</c:v>
                </c:pt>
                <c:pt idx="160">
                  <c:v>2.4074074074074076E-3</c:v>
                </c:pt>
                <c:pt idx="161">
                  <c:v>2.4189814814814816E-3</c:v>
                </c:pt>
                <c:pt idx="162">
                  <c:v>2.4305555555555556E-3</c:v>
                </c:pt>
                <c:pt idx="163">
                  <c:v>2.4421296296296296E-3</c:v>
                </c:pt>
                <c:pt idx="164">
                  <c:v>2.4537037037037036E-3</c:v>
                </c:pt>
                <c:pt idx="165">
                  <c:v>2.4652777777777776E-3</c:v>
                </c:pt>
                <c:pt idx="166">
                  <c:v>2.476851851851852E-3</c:v>
                </c:pt>
                <c:pt idx="167">
                  <c:v>2.488425925925926E-3</c:v>
                </c:pt>
                <c:pt idx="168">
                  <c:v>2.5000000000000001E-3</c:v>
                </c:pt>
                <c:pt idx="169">
                  <c:v>2.5115740740740741E-3</c:v>
                </c:pt>
                <c:pt idx="170">
                  <c:v>2.5231481481481481E-3</c:v>
                </c:pt>
                <c:pt idx="171">
                  <c:v>2.5347222222222221E-3</c:v>
                </c:pt>
                <c:pt idx="172">
                  <c:v>2.5462962962962961E-3</c:v>
                </c:pt>
                <c:pt idx="173">
                  <c:v>2.5578703703703701E-3</c:v>
                </c:pt>
                <c:pt idx="174">
                  <c:v>2.5694444444444445E-3</c:v>
                </c:pt>
                <c:pt idx="175">
                  <c:v>2.5810185185185185E-3</c:v>
                </c:pt>
                <c:pt idx="176">
                  <c:v>2.5925925925925925E-3</c:v>
                </c:pt>
                <c:pt idx="177">
                  <c:v>2.6041666666666665E-3</c:v>
                </c:pt>
                <c:pt idx="178">
                  <c:v>2.6157407407407405E-3</c:v>
                </c:pt>
                <c:pt idx="179">
                  <c:v>2.6273148148148145E-3</c:v>
                </c:pt>
                <c:pt idx="180">
                  <c:v>2.638888888888889E-3</c:v>
                </c:pt>
                <c:pt idx="181">
                  <c:v>2.650462962962963E-3</c:v>
                </c:pt>
                <c:pt idx="182">
                  <c:v>2.662037037037037E-3</c:v>
                </c:pt>
                <c:pt idx="183">
                  <c:v>2.673611111111111E-3</c:v>
                </c:pt>
                <c:pt idx="184">
                  <c:v>2.6851851851851854E-3</c:v>
                </c:pt>
                <c:pt idx="185">
                  <c:v>2.6967592592592594E-3</c:v>
                </c:pt>
                <c:pt idx="186">
                  <c:v>2.7083333333333334E-3</c:v>
                </c:pt>
                <c:pt idx="187">
                  <c:v>2.7199074074074074E-3</c:v>
                </c:pt>
                <c:pt idx="188">
                  <c:v>2.7314814814814814E-3</c:v>
                </c:pt>
                <c:pt idx="189">
                  <c:v>2.7430555555555559E-3</c:v>
                </c:pt>
                <c:pt idx="190">
                  <c:v>2.7546296296296299E-3</c:v>
                </c:pt>
                <c:pt idx="191">
                  <c:v>2.7662037037037039E-3</c:v>
                </c:pt>
                <c:pt idx="192">
                  <c:v>2.7777777777777779E-3</c:v>
                </c:pt>
                <c:pt idx="193">
                  <c:v>2.7893518518518519E-3</c:v>
                </c:pt>
                <c:pt idx="194">
                  <c:v>2.8009259259259259E-3</c:v>
                </c:pt>
                <c:pt idx="195">
                  <c:v>2.8124999999999999E-3</c:v>
                </c:pt>
                <c:pt idx="196">
                  <c:v>2.8240740740740739E-3</c:v>
                </c:pt>
                <c:pt idx="197">
                  <c:v>2.8356481481481479E-3</c:v>
                </c:pt>
                <c:pt idx="198">
                  <c:v>2.8472222222222219E-3</c:v>
                </c:pt>
                <c:pt idx="199">
                  <c:v>2.8587962962962959E-3</c:v>
                </c:pt>
                <c:pt idx="200">
                  <c:v>2.8703703703703708E-3</c:v>
                </c:pt>
                <c:pt idx="201">
                  <c:v>2.8819444444444448E-3</c:v>
                </c:pt>
                <c:pt idx="202">
                  <c:v>2.8935185185185188E-3</c:v>
                </c:pt>
                <c:pt idx="203">
                  <c:v>2.9050925925925928E-3</c:v>
                </c:pt>
                <c:pt idx="204">
                  <c:v>2.9166666666666668E-3</c:v>
                </c:pt>
                <c:pt idx="205">
                  <c:v>2.9282407407407408E-3</c:v>
                </c:pt>
                <c:pt idx="206">
                  <c:v>2.9398148148148148E-3</c:v>
                </c:pt>
                <c:pt idx="207">
                  <c:v>2.9513888888888888E-3</c:v>
                </c:pt>
                <c:pt idx="208">
                  <c:v>2.9629629629629628E-3</c:v>
                </c:pt>
                <c:pt idx="209">
                  <c:v>2.9745370370370368E-3</c:v>
                </c:pt>
                <c:pt idx="210">
                  <c:v>2.9861111111111108E-3</c:v>
                </c:pt>
                <c:pt idx="211">
                  <c:v>2.9976851851851848E-3</c:v>
                </c:pt>
                <c:pt idx="212">
                  <c:v>3.0092592592592593E-3</c:v>
                </c:pt>
                <c:pt idx="213">
                  <c:v>3.0208333333333333E-3</c:v>
                </c:pt>
                <c:pt idx="214">
                  <c:v>3.0324074074074073E-3</c:v>
                </c:pt>
                <c:pt idx="215">
                  <c:v>3.0439814814814817E-3</c:v>
                </c:pt>
                <c:pt idx="216">
                  <c:v>3.0555555555555557E-3</c:v>
                </c:pt>
                <c:pt idx="217">
                  <c:v>3.0671296296296297E-3</c:v>
                </c:pt>
                <c:pt idx="218">
                  <c:v>3.0787037037037037E-3</c:v>
                </c:pt>
                <c:pt idx="219">
                  <c:v>3.0902777777777777E-3</c:v>
                </c:pt>
                <c:pt idx="220">
                  <c:v>3.1018518518518517E-3</c:v>
                </c:pt>
                <c:pt idx="221">
                  <c:v>3.1134259259259262E-3</c:v>
                </c:pt>
                <c:pt idx="222">
                  <c:v>3.1250000000000002E-3</c:v>
                </c:pt>
                <c:pt idx="223">
                  <c:v>3.1365740740740742E-3</c:v>
                </c:pt>
                <c:pt idx="224">
                  <c:v>3.1481481481481482E-3</c:v>
                </c:pt>
                <c:pt idx="225">
                  <c:v>3.1597222222222222E-3</c:v>
                </c:pt>
                <c:pt idx="226">
                  <c:v>3.1712962962962962E-3</c:v>
                </c:pt>
                <c:pt idx="227">
                  <c:v>3.1828703703703702E-3</c:v>
                </c:pt>
                <c:pt idx="228">
                  <c:v>3.1944444444444442E-3</c:v>
                </c:pt>
                <c:pt idx="229">
                  <c:v>3.2060185185185182E-3</c:v>
                </c:pt>
                <c:pt idx="230">
                  <c:v>3.2175925925925931E-3</c:v>
                </c:pt>
                <c:pt idx="231">
                  <c:v>3.2291666666666671E-3</c:v>
                </c:pt>
                <c:pt idx="232">
                  <c:v>3.2407407407407411E-3</c:v>
                </c:pt>
                <c:pt idx="233">
                  <c:v>3.2523148148148151E-3</c:v>
                </c:pt>
                <c:pt idx="234">
                  <c:v>3.2638888888888891E-3</c:v>
                </c:pt>
                <c:pt idx="235">
                  <c:v>3.2754629629629631E-3</c:v>
                </c:pt>
                <c:pt idx="236">
                  <c:v>3.2870370370370371E-3</c:v>
                </c:pt>
                <c:pt idx="237">
                  <c:v>3.2986111111111111E-3</c:v>
                </c:pt>
                <c:pt idx="238">
                  <c:v>3.3101851851851851E-3</c:v>
                </c:pt>
                <c:pt idx="239">
                  <c:v>3.3217592592592591E-3</c:v>
                </c:pt>
                <c:pt idx="240">
                  <c:v>3.3333333333333331E-3</c:v>
                </c:pt>
                <c:pt idx="241">
                  <c:v>3.3449074074074071E-3</c:v>
                </c:pt>
                <c:pt idx="242">
                  <c:v>3.3564814814814811E-3</c:v>
                </c:pt>
                <c:pt idx="243">
                  <c:v>3.3680555555555551E-3</c:v>
                </c:pt>
                <c:pt idx="244">
                  <c:v>3.3796296296296291E-3</c:v>
                </c:pt>
                <c:pt idx="245">
                  <c:v>3.391203703703704E-3</c:v>
                </c:pt>
                <c:pt idx="246">
                  <c:v>3.402777777777778E-3</c:v>
                </c:pt>
                <c:pt idx="247">
                  <c:v>3.414351851851852E-3</c:v>
                </c:pt>
                <c:pt idx="248">
                  <c:v>3.425925925925926E-3</c:v>
                </c:pt>
                <c:pt idx="249">
                  <c:v>3.4375E-3</c:v>
                </c:pt>
                <c:pt idx="250">
                  <c:v>3.449074074074074E-3</c:v>
                </c:pt>
                <c:pt idx="251">
                  <c:v>3.460648148148148E-3</c:v>
                </c:pt>
                <c:pt idx="252">
                  <c:v>3.472222222222222E-3</c:v>
                </c:pt>
                <c:pt idx="253">
                  <c:v>3.4837962962962965E-3</c:v>
                </c:pt>
                <c:pt idx="254">
                  <c:v>3.4953703703703705E-3</c:v>
                </c:pt>
                <c:pt idx="255">
                  <c:v>3.5069444444444445E-3</c:v>
                </c:pt>
                <c:pt idx="256">
                  <c:v>3.5185185185185185E-3</c:v>
                </c:pt>
                <c:pt idx="257">
                  <c:v>3.5300925925925925E-3</c:v>
                </c:pt>
                <c:pt idx="258">
                  <c:v>3.5416666666666665E-3</c:v>
                </c:pt>
                <c:pt idx="259">
                  <c:v>3.5532407407407405E-3</c:v>
                </c:pt>
                <c:pt idx="260">
                  <c:v>3.5648148148148149E-3</c:v>
                </c:pt>
                <c:pt idx="261">
                  <c:v>3.5763888888888889E-3</c:v>
                </c:pt>
                <c:pt idx="262">
                  <c:v>3.5879629629629634E-3</c:v>
                </c:pt>
                <c:pt idx="263">
                  <c:v>3.5995370370370374E-3</c:v>
                </c:pt>
                <c:pt idx="264">
                  <c:v>3.6111111111111114E-3</c:v>
                </c:pt>
                <c:pt idx="265">
                  <c:v>3.6226851851851854E-3</c:v>
                </c:pt>
                <c:pt idx="266">
                  <c:v>3.6342592592592594E-3</c:v>
                </c:pt>
                <c:pt idx="267">
                  <c:v>3.6458333333333334E-3</c:v>
                </c:pt>
                <c:pt idx="268">
                  <c:v>3.6574074074074074E-3</c:v>
                </c:pt>
                <c:pt idx="269">
                  <c:v>3.6689814814814814E-3</c:v>
                </c:pt>
                <c:pt idx="270">
                  <c:v>3.6805555555555554E-3</c:v>
                </c:pt>
                <c:pt idx="271">
                  <c:v>3.6921296296296294E-3</c:v>
                </c:pt>
                <c:pt idx="272">
                  <c:v>3.7037037037037034E-3</c:v>
                </c:pt>
                <c:pt idx="273">
                  <c:v>3.7152777777777774E-3</c:v>
                </c:pt>
                <c:pt idx="274">
                  <c:v>3.7268518518518514E-3</c:v>
                </c:pt>
                <c:pt idx="275">
                  <c:v>3.7384259259259263E-3</c:v>
                </c:pt>
                <c:pt idx="276">
                  <c:v>3.7500000000000003E-3</c:v>
                </c:pt>
                <c:pt idx="277">
                  <c:v>3.7615740740740743E-3</c:v>
                </c:pt>
                <c:pt idx="278">
                  <c:v>3.7731481481481483E-3</c:v>
                </c:pt>
                <c:pt idx="279">
                  <c:v>3.7847222222222223E-3</c:v>
                </c:pt>
                <c:pt idx="280">
                  <c:v>3.7962962962962963E-3</c:v>
                </c:pt>
                <c:pt idx="281">
                  <c:v>3.8078703703703703E-3</c:v>
                </c:pt>
                <c:pt idx="282">
                  <c:v>3.8194444444444443E-3</c:v>
                </c:pt>
                <c:pt idx="283">
                  <c:v>3.8310185185185183E-3</c:v>
                </c:pt>
                <c:pt idx="284">
                  <c:v>3.8425925925925923E-3</c:v>
                </c:pt>
                <c:pt idx="285">
                  <c:v>3.8541666666666663E-3</c:v>
                </c:pt>
                <c:pt idx="286">
                  <c:v>3.8657407407407408E-3</c:v>
                </c:pt>
                <c:pt idx="287">
                  <c:v>3.8773148148148148E-3</c:v>
                </c:pt>
                <c:pt idx="288">
                  <c:v>3.8888888888888888E-3</c:v>
                </c:pt>
                <c:pt idx="289">
                  <c:v>3.9004629629629628E-3</c:v>
                </c:pt>
                <c:pt idx="290">
                  <c:v>3.9120370370370377E-3</c:v>
                </c:pt>
                <c:pt idx="291">
                  <c:v>3.9236111111111112E-3</c:v>
                </c:pt>
                <c:pt idx="292">
                  <c:v>3.9351851851851857E-3</c:v>
                </c:pt>
                <c:pt idx="293">
                  <c:v>3.9467592592592592E-3</c:v>
                </c:pt>
                <c:pt idx="294">
                  <c:v>3.9583333333333337E-3</c:v>
                </c:pt>
                <c:pt idx="295">
                  <c:v>3.9699074074074072E-3</c:v>
                </c:pt>
                <c:pt idx="296">
                  <c:v>3.9814814814814817E-3</c:v>
                </c:pt>
                <c:pt idx="297">
                  <c:v>3.9930555555555552E-3</c:v>
                </c:pt>
                <c:pt idx="298">
                  <c:v>4.0046296296296297E-3</c:v>
                </c:pt>
                <c:pt idx="299">
                  <c:v>4.0162037037037033E-3</c:v>
                </c:pt>
                <c:pt idx="300">
                  <c:v>4.0277777777777777E-3</c:v>
                </c:pt>
                <c:pt idx="301">
                  <c:v>4.0393518518518513E-3</c:v>
                </c:pt>
                <c:pt idx="302">
                  <c:v>4.0509259259259257E-3</c:v>
                </c:pt>
                <c:pt idx="303">
                  <c:v>4.0625000000000001E-3</c:v>
                </c:pt>
                <c:pt idx="304">
                  <c:v>4.0740740740740737E-3</c:v>
                </c:pt>
                <c:pt idx="305">
                  <c:v>4.0856481481481481E-3</c:v>
                </c:pt>
                <c:pt idx="306">
                  <c:v>4.0972222222222226E-3</c:v>
                </c:pt>
                <c:pt idx="307">
                  <c:v>4.1087962962962962E-3</c:v>
                </c:pt>
                <c:pt idx="308">
                  <c:v>4.1203703703703706E-3</c:v>
                </c:pt>
                <c:pt idx="309">
                  <c:v>4.1319444444444442E-3</c:v>
                </c:pt>
                <c:pt idx="310">
                  <c:v>4.1435185185185186E-3</c:v>
                </c:pt>
                <c:pt idx="311">
                  <c:v>4.155092592592593E-3</c:v>
                </c:pt>
                <c:pt idx="312">
                  <c:v>4.1666666666666666E-3</c:v>
                </c:pt>
                <c:pt idx="313">
                  <c:v>4.178240740740741E-3</c:v>
                </c:pt>
                <c:pt idx="314">
                  <c:v>4.1898148148148146E-3</c:v>
                </c:pt>
                <c:pt idx="315">
                  <c:v>4.2013888888888891E-3</c:v>
                </c:pt>
                <c:pt idx="316">
                  <c:v>4.2129629629629626E-3</c:v>
                </c:pt>
                <c:pt idx="317">
                  <c:v>4.2245370370370371E-3</c:v>
                </c:pt>
                <c:pt idx="318">
                  <c:v>4.2361111111111106E-3</c:v>
                </c:pt>
                <c:pt idx="319">
                  <c:v>4.2476851851851851E-3</c:v>
                </c:pt>
                <c:pt idx="320">
                  <c:v>4.2592592592592595E-3</c:v>
                </c:pt>
                <c:pt idx="321">
                  <c:v>4.2708333333333339E-3</c:v>
                </c:pt>
                <c:pt idx="322">
                  <c:v>4.2824074074074075E-3</c:v>
                </c:pt>
                <c:pt idx="323">
                  <c:v>4.293981481481482E-3</c:v>
                </c:pt>
                <c:pt idx="324">
                  <c:v>4.3055555555555555E-3</c:v>
                </c:pt>
                <c:pt idx="325">
                  <c:v>4.31712962962963E-3</c:v>
                </c:pt>
                <c:pt idx="326">
                  <c:v>4.3287037037037035E-3</c:v>
                </c:pt>
                <c:pt idx="327">
                  <c:v>4.340277777777778E-3</c:v>
                </c:pt>
                <c:pt idx="328">
                  <c:v>4.3518518518518515E-3</c:v>
                </c:pt>
                <c:pt idx="329">
                  <c:v>4.363425925925926E-3</c:v>
                </c:pt>
                <c:pt idx="330">
                  <c:v>4.3749999999999995E-3</c:v>
                </c:pt>
                <c:pt idx="331">
                  <c:v>4.386574074074074E-3</c:v>
                </c:pt>
                <c:pt idx="332">
                  <c:v>4.3981481481481476E-3</c:v>
                </c:pt>
                <c:pt idx="333">
                  <c:v>4.409722222222222E-3</c:v>
                </c:pt>
                <c:pt idx="334">
                  <c:v>4.4212962962962964E-3</c:v>
                </c:pt>
                <c:pt idx="335">
                  <c:v>4.4328703703703709E-3</c:v>
                </c:pt>
                <c:pt idx="336">
                  <c:v>4.4444444444444444E-3</c:v>
                </c:pt>
                <c:pt idx="337">
                  <c:v>4.4560185185185189E-3</c:v>
                </c:pt>
                <c:pt idx="338">
                  <c:v>4.4675925925925924E-3</c:v>
                </c:pt>
                <c:pt idx="339">
                  <c:v>4.4791666666666669E-3</c:v>
                </c:pt>
                <c:pt idx="340">
                  <c:v>4.4907407407407405E-3</c:v>
                </c:pt>
                <c:pt idx="341">
                  <c:v>4.5023148148148149E-3</c:v>
                </c:pt>
                <c:pt idx="342">
                  <c:v>4.5138888888888885E-3</c:v>
                </c:pt>
                <c:pt idx="343">
                  <c:v>4.5254629629629629E-3</c:v>
                </c:pt>
                <c:pt idx="344">
                  <c:v>4.5370370370370373E-3</c:v>
                </c:pt>
                <c:pt idx="345">
                  <c:v>4.5486111111111109E-3</c:v>
                </c:pt>
                <c:pt idx="346">
                  <c:v>4.5601851851851853E-3</c:v>
                </c:pt>
                <c:pt idx="347">
                  <c:v>4.5717592592592589E-3</c:v>
                </c:pt>
                <c:pt idx="348">
                  <c:v>4.5833333333333334E-3</c:v>
                </c:pt>
                <c:pt idx="349">
                  <c:v>4.5949074074074069E-3</c:v>
                </c:pt>
                <c:pt idx="350">
                  <c:v>4.6064814814814814E-3</c:v>
                </c:pt>
                <c:pt idx="351">
                  <c:v>4.6180555555555558E-3</c:v>
                </c:pt>
                <c:pt idx="352">
                  <c:v>4.6296296296296302E-3</c:v>
                </c:pt>
                <c:pt idx="353">
                  <c:v>4.6412037037037038E-3</c:v>
                </c:pt>
                <c:pt idx="354">
                  <c:v>4.6527777777777782E-3</c:v>
                </c:pt>
                <c:pt idx="355">
                  <c:v>4.6643518518518518E-3</c:v>
                </c:pt>
                <c:pt idx="356">
                  <c:v>4.6759259259259263E-3</c:v>
                </c:pt>
                <c:pt idx="357">
                  <c:v>4.6874999999999998E-3</c:v>
                </c:pt>
                <c:pt idx="358">
                  <c:v>4.6990740740740743E-3</c:v>
                </c:pt>
                <c:pt idx="359">
                  <c:v>4.7106481481481478E-3</c:v>
                </c:pt>
                <c:pt idx="360">
                  <c:v>4.7222222222222223E-3</c:v>
                </c:pt>
                <c:pt idx="361">
                  <c:v>4.7337962962962958E-3</c:v>
                </c:pt>
                <c:pt idx="362">
                  <c:v>4.7453703703703703E-3</c:v>
                </c:pt>
                <c:pt idx="363">
                  <c:v>4.7569444444444439E-3</c:v>
                </c:pt>
                <c:pt idx="364">
                  <c:v>4.7685185185185183E-3</c:v>
                </c:pt>
                <c:pt idx="365">
                  <c:v>4.7800925925925927E-3</c:v>
                </c:pt>
                <c:pt idx="366">
                  <c:v>4.7916666666666672E-3</c:v>
                </c:pt>
                <c:pt idx="367">
                  <c:v>4.8032407407407407E-3</c:v>
                </c:pt>
                <c:pt idx="368">
                  <c:v>4.8148148148148152E-3</c:v>
                </c:pt>
                <c:pt idx="369">
                  <c:v>4.8263888888888887E-3</c:v>
                </c:pt>
                <c:pt idx="370">
                  <c:v>4.8379629629629632E-3</c:v>
                </c:pt>
                <c:pt idx="371">
                  <c:v>4.8495370370370368E-3</c:v>
                </c:pt>
                <c:pt idx="372">
                  <c:v>4.8611111111111112E-3</c:v>
                </c:pt>
                <c:pt idx="373">
                  <c:v>4.8726851851851848E-3</c:v>
                </c:pt>
                <c:pt idx="374">
                  <c:v>4.8842592592592592E-3</c:v>
                </c:pt>
                <c:pt idx="375">
                  <c:v>4.8958333333333336E-3</c:v>
                </c:pt>
                <c:pt idx="376">
                  <c:v>4.9074074074074072E-3</c:v>
                </c:pt>
                <c:pt idx="377">
                  <c:v>4.9189814814814816E-3</c:v>
                </c:pt>
                <c:pt idx="378">
                  <c:v>4.9305555555555552E-3</c:v>
                </c:pt>
                <c:pt idx="379">
                  <c:v>4.9421296296296297E-3</c:v>
                </c:pt>
                <c:pt idx="380">
                  <c:v>4.9537037037037041E-3</c:v>
                </c:pt>
                <c:pt idx="381">
                  <c:v>4.9652777777777777E-3</c:v>
                </c:pt>
                <c:pt idx="382">
                  <c:v>4.9768518518518521E-3</c:v>
                </c:pt>
                <c:pt idx="383">
                  <c:v>4.9884259259259257E-3</c:v>
                </c:pt>
                <c:pt idx="384">
                  <c:v>5.0000000000000001E-3</c:v>
                </c:pt>
                <c:pt idx="385">
                  <c:v>5.0115740740740745E-3</c:v>
                </c:pt>
                <c:pt idx="386">
                  <c:v>5.0231481481481481E-3</c:v>
                </c:pt>
                <c:pt idx="387">
                  <c:v>5.0347222222222225E-3</c:v>
                </c:pt>
                <c:pt idx="388">
                  <c:v>5.0462962962962961E-3</c:v>
                </c:pt>
                <c:pt idx="389">
                  <c:v>5.0578703703703706E-3</c:v>
                </c:pt>
                <c:pt idx="390">
                  <c:v>5.0694444444444441E-3</c:v>
                </c:pt>
                <c:pt idx="391">
                  <c:v>5.0810185185185186E-3</c:v>
                </c:pt>
                <c:pt idx="392">
                  <c:v>5.0925925925925921E-3</c:v>
                </c:pt>
                <c:pt idx="393">
                  <c:v>5.1041666666666666E-3</c:v>
                </c:pt>
                <c:pt idx="394">
                  <c:v>5.1157407407407401E-3</c:v>
                </c:pt>
                <c:pt idx="395">
                  <c:v>5.1273148148148154E-3</c:v>
                </c:pt>
                <c:pt idx="396">
                  <c:v>5.138888888888889E-3</c:v>
                </c:pt>
                <c:pt idx="397">
                  <c:v>5.1504629629629635E-3</c:v>
                </c:pt>
                <c:pt idx="398">
                  <c:v>5.162037037037037E-3</c:v>
                </c:pt>
                <c:pt idx="399">
                  <c:v>5.1736111111111115E-3</c:v>
                </c:pt>
                <c:pt idx="400">
                  <c:v>5.185185185185185E-3</c:v>
                </c:pt>
                <c:pt idx="401">
                  <c:v>5.1967592592592595E-3</c:v>
                </c:pt>
                <c:pt idx="402">
                  <c:v>5.208333333333333E-3</c:v>
                </c:pt>
                <c:pt idx="403">
                  <c:v>5.2199074074074075E-3</c:v>
                </c:pt>
                <c:pt idx="404">
                  <c:v>5.2314814814814811E-3</c:v>
                </c:pt>
                <c:pt idx="405">
                  <c:v>5.2430555555555555E-3</c:v>
                </c:pt>
                <c:pt idx="406">
                  <c:v>5.2546296296296291E-3</c:v>
                </c:pt>
                <c:pt idx="407">
                  <c:v>5.2662037037037035E-3</c:v>
                </c:pt>
                <c:pt idx="408">
                  <c:v>5.2777777777777779E-3</c:v>
                </c:pt>
                <c:pt idx="409">
                  <c:v>5.2893518518518515E-3</c:v>
                </c:pt>
                <c:pt idx="410">
                  <c:v>5.3009259259259259E-3</c:v>
                </c:pt>
              </c:numCache>
            </c:numRef>
          </c:cat>
          <c:val>
            <c:numRef>
              <c:f>'1 Phase Pre-Treatment'!$E$2:$E$412</c:f>
              <c:numCache>
                <c:formatCode>0.0000</c:formatCode>
                <c:ptCount val="41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-2.9151537999999997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EA-4B8E-B632-C99648EE9DF4}"/>
            </c:ext>
          </c:extLst>
        </c:ser>
        <c:ser>
          <c:idx val="2"/>
          <c:order val="2"/>
          <c:tx>
            <c:strRef>
              <c:f>'1 Phase Pre-Treatment'!$F$1</c:f>
              <c:strCache>
                <c:ptCount val="1"/>
                <c:pt idx="0">
                  <c:v>12 Back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'1 Phase Pre-Treatment'!$C$2:$C$412</c:f>
              <c:numCache>
                <c:formatCode>h:mm:ss;@</c:formatCode>
                <c:ptCount val="411"/>
                <c:pt idx="0">
                  <c:v>5.5555555555555556E-4</c:v>
                </c:pt>
                <c:pt idx="1">
                  <c:v>5.6712962962962967E-4</c:v>
                </c:pt>
                <c:pt idx="2">
                  <c:v>5.7870370370370378E-4</c:v>
                </c:pt>
                <c:pt idx="3">
                  <c:v>5.9027777777777778E-4</c:v>
                </c:pt>
                <c:pt idx="4">
                  <c:v>6.018518518518519E-4</c:v>
                </c:pt>
                <c:pt idx="5">
                  <c:v>6.134259259259259E-4</c:v>
                </c:pt>
                <c:pt idx="6">
                  <c:v>6.2500000000000001E-4</c:v>
                </c:pt>
                <c:pt idx="7">
                  <c:v>6.3657407407407402E-4</c:v>
                </c:pt>
                <c:pt idx="8">
                  <c:v>6.4814814814814813E-4</c:v>
                </c:pt>
                <c:pt idx="9">
                  <c:v>6.5972222222222224E-4</c:v>
                </c:pt>
                <c:pt idx="10">
                  <c:v>6.7129629629629635E-4</c:v>
                </c:pt>
                <c:pt idx="11">
                  <c:v>6.8287037037037036E-4</c:v>
                </c:pt>
                <c:pt idx="12">
                  <c:v>6.9444444444444447E-4</c:v>
                </c:pt>
                <c:pt idx="13">
                  <c:v>7.0601851851851847E-4</c:v>
                </c:pt>
                <c:pt idx="14">
                  <c:v>7.175925925925927E-4</c:v>
                </c:pt>
                <c:pt idx="15">
                  <c:v>7.291666666666667E-4</c:v>
                </c:pt>
                <c:pt idx="16">
                  <c:v>7.407407407407407E-4</c:v>
                </c:pt>
                <c:pt idx="17">
                  <c:v>7.5231481481481482E-4</c:v>
                </c:pt>
                <c:pt idx="18">
                  <c:v>7.6388888888888893E-4</c:v>
                </c:pt>
                <c:pt idx="19">
                  <c:v>7.7546296296296293E-4</c:v>
                </c:pt>
                <c:pt idx="20">
                  <c:v>7.8703703703703705E-4</c:v>
                </c:pt>
                <c:pt idx="21">
                  <c:v>7.9861111111111105E-4</c:v>
                </c:pt>
                <c:pt idx="22">
                  <c:v>8.1018518518518527E-4</c:v>
                </c:pt>
                <c:pt idx="23">
                  <c:v>8.2175925925925927E-4</c:v>
                </c:pt>
                <c:pt idx="24">
                  <c:v>8.3333333333333328E-4</c:v>
                </c:pt>
                <c:pt idx="25">
                  <c:v>8.4490740740740728E-4</c:v>
                </c:pt>
                <c:pt idx="26">
                  <c:v>8.564814814814815E-4</c:v>
                </c:pt>
                <c:pt idx="27">
                  <c:v>8.6805555555555551E-4</c:v>
                </c:pt>
                <c:pt idx="28">
                  <c:v>8.7962962962962962E-4</c:v>
                </c:pt>
                <c:pt idx="29">
                  <c:v>8.9120370370370373E-4</c:v>
                </c:pt>
                <c:pt idx="30">
                  <c:v>9.0277777777777784E-4</c:v>
                </c:pt>
                <c:pt idx="31">
                  <c:v>9.1435185185185185E-4</c:v>
                </c:pt>
                <c:pt idx="32">
                  <c:v>9.2592592592592585E-4</c:v>
                </c:pt>
                <c:pt idx="33">
                  <c:v>9.3750000000000007E-4</c:v>
                </c:pt>
                <c:pt idx="34">
                  <c:v>9.4907407407407408E-4</c:v>
                </c:pt>
                <c:pt idx="35">
                  <c:v>9.6064814814814808E-4</c:v>
                </c:pt>
                <c:pt idx="36">
                  <c:v>9.7222222222222219E-4</c:v>
                </c:pt>
                <c:pt idx="37">
                  <c:v>9.8379629629629642E-4</c:v>
                </c:pt>
                <c:pt idx="38">
                  <c:v>9.9537037037037042E-4</c:v>
                </c:pt>
                <c:pt idx="39">
                  <c:v>1.0069444444444444E-3</c:v>
                </c:pt>
                <c:pt idx="40">
                  <c:v>1.0185185185185184E-3</c:v>
                </c:pt>
                <c:pt idx="41">
                  <c:v>1.0300925925925926E-3</c:v>
                </c:pt>
                <c:pt idx="42">
                  <c:v>1.0416666666666667E-3</c:v>
                </c:pt>
                <c:pt idx="43">
                  <c:v>1.0532407407407407E-3</c:v>
                </c:pt>
                <c:pt idx="44">
                  <c:v>1.0648148148148149E-3</c:v>
                </c:pt>
                <c:pt idx="45">
                  <c:v>1.0763888888888889E-3</c:v>
                </c:pt>
                <c:pt idx="46">
                  <c:v>1.0879629629629629E-3</c:v>
                </c:pt>
                <c:pt idx="47">
                  <c:v>1.0995370370370369E-3</c:v>
                </c:pt>
                <c:pt idx="48">
                  <c:v>1.1111111111111111E-3</c:v>
                </c:pt>
                <c:pt idx="49">
                  <c:v>1.1226851851851851E-3</c:v>
                </c:pt>
                <c:pt idx="50">
                  <c:v>1.1342592592592593E-3</c:v>
                </c:pt>
                <c:pt idx="51">
                  <c:v>1.1458333333333333E-3</c:v>
                </c:pt>
                <c:pt idx="52">
                  <c:v>1.1574074074074076E-3</c:v>
                </c:pt>
                <c:pt idx="53">
                  <c:v>1.1689814814814816E-3</c:v>
                </c:pt>
                <c:pt idx="54">
                  <c:v>1.1805555555555556E-3</c:v>
                </c:pt>
                <c:pt idx="55">
                  <c:v>1.1921296296296296E-3</c:v>
                </c:pt>
                <c:pt idx="56">
                  <c:v>1.2037037037037038E-3</c:v>
                </c:pt>
                <c:pt idx="57">
                  <c:v>1.2152777777777778E-3</c:v>
                </c:pt>
                <c:pt idx="58">
                  <c:v>1.2268518518518518E-3</c:v>
                </c:pt>
                <c:pt idx="59">
                  <c:v>1.238425925925926E-3</c:v>
                </c:pt>
                <c:pt idx="60">
                  <c:v>1.25E-3</c:v>
                </c:pt>
                <c:pt idx="61">
                  <c:v>1.261574074074074E-3</c:v>
                </c:pt>
                <c:pt idx="62">
                  <c:v>1.273148148148148E-3</c:v>
                </c:pt>
                <c:pt idx="63">
                  <c:v>1.2847222222222223E-3</c:v>
                </c:pt>
                <c:pt idx="64">
                  <c:v>1.2962962962962963E-3</c:v>
                </c:pt>
                <c:pt idx="65">
                  <c:v>1.3078703703703703E-3</c:v>
                </c:pt>
                <c:pt idx="66">
                  <c:v>1.3194444444444445E-3</c:v>
                </c:pt>
                <c:pt idx="67">
                  <c:v>1.3310185185185185E-3</c:v>
                </c:pt>
                <c:pt idx="68">
                  <c:v>1.3425925925925927E-3</c:v>
                </c:pt>
                <c:pt idx="69">
                  <c:v>1.3541666666666667E-3</c:v>
                </c:pt>
                <c:pt idx="70">
                  <c:v>1.3657407407407407E-3</c:v>
                </c:pt>
                <c:pt idx="71">
                  <c:v>1.3773148148148149E-3</c:v>
                </c:pt>
                <c:pt idx="72">
                  <c:v>1.3888888888888889E-3</c:v>
                </c:pt>
                <c:pt idx="73">
                  <c:v>1.4004629629629629E-3</c:v>
                </c:pt>
                <c:pt idx="74">
                  <c:v>1.4120370370370369E-3</c:v>
                </c:pt>
                <c:pt idx="75">
                  <c:v>1.423611111111111E-3</c:v>
                </c:pt>
                <c:pt idx="76">
                  <c:v>1.4351851851851854E-3</c:v>
                </c:pt>
                <c:pt idx="77">
                  <c:v>1.4467592592592594E-3</c:v>
                </c:pt>
                <c:pt idx="78">
                  <c:v>1.4583333333333334E-3</c:v>
                </c:pt>
                <c:pt idx="79">
                  <c:v>1.4699074074074074E-3</c:v>
                </c:pt>
                <c:pt idx="80">
                  <c:v>1.4814814814814814E-3</c:v>
                </c:pt>
                <c:pt idx="81">
                  <c:v>1.4930555555555554E-3</c:v>
                </c:pt>
                <c:pt idx="82">
                  <c:v>1.5046296296296296E-3</c:v>
                </c:pt>
                <c:pt idx="83">
                  <c:v>1.5162037037037036E-3</c:v>
                </c:pt>
                <c:pt idx="84">
                  <c:v>1.5277777777777779E-3</c:v>
                </c:pt>
                <c:pt idx="85">
                  <c:v>1.5393518518518519E-3</c:v>
                </c:pt>
                <c:pt idx="86">
                  <c:v>1.5509259259259259E-3</c:v>
                </c:pt>
                <c:pt idx="87">
                  <c:v>1.5625000000000001E-3</c:v>
                </c:pt>
                <c:pt idx="88">
                  <c:v>1.5740740740740741E-3</c:v>
                </c:pt>
                <c:pt idx="89">
                  <c:v>1.5856481481481481E-3</c:v>
                </c:pt>
                <c:pt idx="90">
                  <c:v>1.5972222222222221E-3</c:v>
                </c:pt>
                <c:pt idx="91">
                  <c:v>1.6087962962962965E-3</c:v>
                </c:pt>
                <c:pt idx="92">
                  <c:v>1.6203703703703705E-3</c:v>
                </c:pt>
                <c:pt idx="93">
                  <c:v>1.6319444444444445E-3</c:v>
                </c:pt>
                <c:pt idx="94">
                  <c:v>1.6435185185185185E-3</c:v>
                </c:pt>
                <c:pt idx="95">
                  <c:v>1.6550925925925926E-3</c:v>
                </c:pt>
                <c:pt idx="96">
                  <c:v>1.6666666666666666E-3</c:v>
                </c:pt>
                <c:pt idx="97">
                  <c:v>1.6782407407407406E-3</c:v>
                </c:pt>
                <c:pt idx="98">
                  <c:v>1.6898148148148146E-3</c:v>
                </c:pt>
                <c:pt idx="99">
                  <c:v>1.701388888888889E-3</c:v>
                </c:pt>
                <c:pt idx="100">
                  <c:v>1.712962962962963E-3</c:v>
                </c:pt>
                <c:pt idx="101">
                  <c:v>1.724537037037037E-3</c:v>
                </c:pt>
                <c:pt idx="102">
                  <c:v>1.736111111111111E-3</c:v>
                </c:pt>
                <c:pt idx="103">
                  <c:v>1.7476851851851852E-3</c:v>
                </c:pt>
                <c:pt idx="104">
                  <c:v>1.7592592592592592E-3</c:v>
                </c:pt>
                <c:pt idx="105">
                  <c:v>1.7708333333333332E-3</c:v>
                </c:pt>
                <c:pt idx="106">
                  <c:v>1.7824074074074075E-3</c:v>
                </c:pt>
                <c:pt idx="107">
                  <c:v>1.7939814814814817E-3</c:v>
                </c:pt>
                <c:pt idx="108">
                  <c:v>1.8055555555555557E-3</c:v>
                </c:pt>
                <c:pt idx="109">
                  <c:v>1.8171296296296297E-3</c:v>
                </c:pt>
                <c:pt idx="110">
                  <c:v>1.8287037037037037E-3</c:v>
                </c:pt>
                <c:pt idx="111">
                  <c:v>1.8402777777777777E-3</c:v>
                </c:pt>
                <c:pt idx="112">
                  <c:v>1.8518518518518517E-3</c:v>
                </c:pt>
                <c:pt idx="113">
                  <c:v>1.8634259259259257E-3</c:v>
                </c:pt>
                <c:pt idx="114">
                  <c:v>1.8750000000000001E-3</c:v>
                </c:pt>
                <c:pt idx="115">
                  <c:v>1.8865740740740742E-3</c:v>
                </c:pt>
                <c:pt idx="116">
                  <c:v>1.8981481481481482E-3</c:v>
                </c:pt>
                <c:pt idx="117">
                  <c:v>1.9097222222222222E-3</c:v>
                </c:pt>
                <c:pt idx="118">
                  <c:v>1.9212962962962962E-3</c:v>
                </c:pt>
                <c:pt idx="119">
                  <c:v>1.9328703703703704E-3</c:v>
                </c:pt>
                <c:pt idx="120">
                  <c:v>1.9444444444444444E-3</c:v>
                </c:pt>
                <c:pt idx="121">
                  <c:v>1.9560185185185188E-3</c:v>
                </c:pt>
                <c:pt idx="122">
                  <c:v>1.9675925925925928E-3</c:v>
                </c:pt>
                <c:pt idx="123">
                  <c:v>1.9791666666666668E-3</c:v>
                </c:pt>
                <c:pt idx="124">
                  <c:v>1.9907407407407408E-3</c:v>
                </c:pt>
                <c:pt idx="125">
                  <c:v>2.0023148148148148E-3</c:v>
                </c:pt>
                <c:pt idx="126">
                  <c:v>2.0138888888888888E-3</c:v>
                </c:pt>
                <c:pt idx="127">
                  <c:v>2.0254629629629629E-3</c:v>
                </c:pt>
                <c:pt idx="128">
                  <c:v>2.0370370370370369E-3</c:v>
                </c:pt>
                <c:pt idx="129">
                  <c:v>2.0486111111111113E-3</c:v>
                </c:pt>
                <c:pt idx="130">
                  <c:v>2.0601851851851853E-3</c:v>
                </c:pt>
                <c:pt idx="131">
                  <c:v>2.0717592592592593E-3</c:v>
                </c:pt>
                <c:pt idx="132">
                  <c:v>2.0833333333333333E-3</c:v>
                </c:pt>
                <c:pt idx="133">
                  <c:v>2.0949074074074073E-3</c:v>
                </c:pt>
                <c:pt idx="134">
                  <c:v>2.1064814814814813E-3</c:v>
                </c:pt>
                <c:pt idx="135">
                  <c:v>2.1180555555555553E-3</c:v>
                </c:pt>
                <c:pt idx="136">
                  <c:v>2.1296296296296298E-3</c:v>
                </c:pt>
                <c:pt idx="137">
                  <c:v>2.1412037037037038E-3</c:v>
                </c:pt>
                <c:pt idx="138">
                  <c:v>2.1527777777777778E-3</c:v>
                </c:pt>
                <c:pt idx="139">
                  <c:v>2.1643518518518518E-3</c:v>
                </c:pt>
                <c:pt idx="140">
                  <c:v>2.1759259259259258E-3</c:v>
                </c:pt>
                <c:pt idx="141">
                  <c:v>2.1874999999999998E-3</c:v>
                </c:pt>
                <c:pt idx="142">
                  <c:v>2.1990740740740738E-3</c:v>
                </c:pt>
                <c:pt idx="143">
                  <c:v>2.2106481481481482E-3</c:v>
                </c:pt>
                <c:pt idx="144">
                  <c:v>2.2222222222222222E-3</c:v>
                </c:pt>
                <c:pt idx="145">
                  <c:v>2.2337962962962962E-3</c:v>
                </c:pt>
                <c:pt idx="146">
                  <c:v>2.2453703703703702E-3</c:v>
                </c:pt>
                <c:pt idx="147">
                  <c:v>2.2569444444444442E-3</c:v>
                </c:pt>
                <c:pt idx="148">
                  <c:v>2.2685185185185187E-3</c:v>
                </c:pt>
                <c:pt idx="149">
                  <c:v>2.2800925925925927E-3</c:v>
                </c:pt>
                <c:pt idx="150">
                  <c:v>2.2916666666666667E-3</c:v>
                </c:pt>
                <c:pt idx="151">
                  <c:v>2.3032407407407407E-3</c:v>
                </c:pt>
                <c:pt idx="152">
                  <c:v>2.3148148148148151E-3</c:v>
                </c:pt>
                <c:pt idx="153">
                  <c:v>2.3263888888888891E-3</c:v>
                </c:pt>
                <c:pt idx="154">
                  <c:v>2.3379629629629631E-3</c:v>
                </c:pt>
                <c:pt idx="155">
                  <c:v>2.3495370370370371E-3</c:v>
                </c:pt>
                <c:pt idx="156">
                  <c:v>2.3611111111111111E-3</c:v>
                </c:pt>
                <c:pt idx="157">
                  <c:v>2.3726851851851851E-3</c:v>
                </c:pt>
                <c:pt idx="158">
                  <c:v>2.3842592592592591E-3</c:v>
                </c:pt>
                <c:pt idx="159">
                  <c:v>2.3958333333333336E-3</c:v>
                </c:pt>
                <c:pt idx="160">
                  <c:v>2.4074074074074076E-3</c:v>
                </c:pt>
                <c:pt idx="161">
                  <c:v>2.4189814814814816E-3</c:v>
                </c:pt>
                <c:pt idx="162">
                  <c:v>2.4305555555555556E-3</c:v>
                </c:pt>
                <c:pt idx="163">
                  <c:v>2.4421296296296296E-3</c:v>
                </c:pt>
                <c:pt idx="164">
                  <c:v>2.4537037037037036E-3</c:v>
                </c:pt>
                <c:pt idx="165">
                  <c:v>2.4652777777777776E-3</c:v>
                </c:pt>
                <c:pt idx="166">
                  <c:v>2.476851851851852E-3</c:v>
                </c:pt>
                <c:pt idx="167">
                  <c:v>2.488425925925926E-3</c:v>
                </c:pt>
                <c:pt idx="168">
                  <c:v>2.5000000000000001E-3</c:v>
                </c:pt>
                <c:pt idx="169">
                  <c:v>2.5115740740740741E-3</c:v>
                </c:pt>
                <c:pt idx="170">
                  <c:v>2.5231481481481481E-3</c:v>
                </c:pt>
                <c:pt idx="171">
                  <c:v>2.5347222222222221E-3</c:v>
                </c:pt>
                <c:pt idx="172">
                  <c:v>2.5462962962962961E-3</c:v>
                </c:pt>
                <c:pt idx="173">
                  <c:v>2.5578703703703701E-3</c:v>
                </c:pt>
                <c:pt idx="174">
                  <c:v>2.5694444444444445E-3</c:v>
                </c:pt>
                <c:pt idx="175">
                  <c:v>2.5810185185185185E-3</c:v>
                </c:pt>
                <c:pt idx="176">
                  <c:v>2.5925925925925925E-3</c:v>
                </c:pt>
                <c:pt idx="177">
                  <c:v>2.6041666666666665E-3</c:v>
                </c:pt>
                <c:pt idx="178">
                  <c:v>2.6157407407407405E-3</c:v>
                </c:pt>
                <c:pt idx="179">
                  <c:v>2.6273148148148145E-3</c:v>
                </c:pt>
                <c:pt idx="180">
                  <c:v>2.638888888888889E-3</c:v>
                </c:pt>
                <c:pt idx="181">
                  <c:v>2.650462962962963E-3</c:v>
                </c:pt>
                <c:pt idx="182">
                  <c:v>2.662037037037037E-3</c:v>
                </c:pt>
                <c:pt idx="183">
                  <c:v>2.673611111111111E-3</c:v>
                </c:pt>
                <c:pt idx="184">
                  <c:v>2.6851851851851854E-3</c:v>
                </c:pt>
                <c:pt idx="185">
                  <c:v>2.6967592592592594E-3</c:v>
                </c:pt>
                <c:pt idx="186">
                  <c:v>2.7083333333333334E-3</c:v>
                </c:pt>
                <c:pt idx="187">
                  <c:v>2.7199074074074074E-3</c:v>
                </c:pt>
                <c:pt idx="188">
                  <c:v>2.7314814814814814E-3</c:v>
                </c:pt>
                <c:pt idx="189">
                  <c:v>2.7430555555555559E-3</c:v>
                </c:pt>
                <c:pt idx="190">
                  <c:v>2.7546296296296299E-3</c:v>
                </c:pt>
                <c:pt idx="191">
                  <c:v>2.7662037037037039E-3</c:v>
                </c:pt>
                <c:pt idx="192">
                  <c:v>2.7777777777777779E-3</c:v>
                </c:pt>
                <c:pt idx="193">
                  <c:v>2.7893518518518519E-3</c:v>
                </c:pt>
                <c:pt idx="194">
                  <c:v>2.8009259259259259E-3</c:v>
                </c:pt>
                <c:pt idx="195">
                  <c:v>2.8124999999999999E-3</c:v>
                </c:pt>
                <c:pt idx="196">
                  <c:v>2.8240740740740739E-3</c:v>
                </c:pt>
                <c:pt idx="197">
                  <c:v>2.8356481481481479E-3</c:v>
                </c:pt>
                <c:pt idx="198">
                  <c:v>2.8472222222222219E-3</c:v>
                </c:pt>
                <c:pt idx="199">
                  <c:v>2.8587962962962959E-3</c:v>
                </c:pt>
                <c:pt idx="200">
                  <c:v>2.8703703703703708E-3</c:v>
                </c:pt>
                <c:pt idx="201">
                  <c:v>2.8819444444444448E-3</c:v>
                </c:pt>
                <c:pt idx="202">
                  <c:v>2.8935185185185188E-3</c:v>
                </c:pt>
                <c:pt idx="203">
                  <c:v>2.9050925925925928E-3</c:v>
                </c:pt>
                <c:pt idx="204">
                  <c:v>2.9166666666666668E-3</c:v>
                </c:pt>
                <c:pt idx="205">
                  <c:v>2.9282407407407408E-3</c:v>
                </c:pt>
                <c:pt idx="206">
                  <c:v>2.9398148148148148E-3</c:v>
                </c:pt>
                <c:pt idx="207">
                  <c:v>2.9513888888888888E-3</c:v>
                </c:pt>
                <c:pt idx="208">
                  <c:v>2.9629629629629628E-3</c:v>
                </c:pt>
                <c:pt idx="209">
                  <c:v>2.9745370370370368E-3</c:v>
                </c:pt>
                <c:pt idx="210">
                  <c:v>2.9861111111111108E-3</c:v>
                </c:pt>
                <c:pt idx="211">
                  <c:v>2.9976851851851848E-3</c:v>
                </c:pt>
                <c:pt idx="212">
                  <c:v>3.0092592592592593E-3</c:v>
                </c:pt>
                <c:pt idx="213">
                  <c:v>3.0208333333333333E-3</c:v>
                </c:pt>
                <c:pt idx="214">
                  <c:v>3.0324074074074073E-3</c:v>
                </c:pt>
                <c:pt idx="215">
                  <c:v>3.0439814814814817E-3</c:v>
                </c:pt>
                <c:pt idx="216">
                  <c:v>3.0555555555555557E-3</c:v>
                </c:pt>
                <c:pt idx="217">
                  <c:v>3.0671296296296297E-3</c:v>
                </c:pt>
                <c:pt idx="218">
                  <c:v>3.0787037037037037E-3</c:v>
                </c:pt>
                <c:pt idx="219">
                  <c:v>3.0902777777777777E-3</c:v>
                </c:pt>
                <c:pt idx="220">
                  <c:v>3.1018518518518517E-3</c:v>
                </c:pt>
                <c:pt idx="221">
                  <c:v>3.1134259259259262E-3</c:v>
                </c:pt>
                <c:pt idx="222">
                  <c:v>3.1250000000000002E-3</c:v>
                </c:pt>
                <c:pt idx="223">
                  <c:v>3.1365740740740742E-3</c:v>
                </c:pt>
                <c:pt idx="224">
                  <c:v>3.1481481481481482E-3</c:v>
                </c:pt>
                <c:pt idx="225">
                  <c:v>3.1597222222222222E-3</c:v>
                </c:pt>
                <c:pt idx="226">
                  <c:v>3.1712962962962962E-3</c:v>
                </c:pt>
                <c:pt idx="227">
                  <c:v>3.1828703703703702E-3</c:v>
                </c:pt>
                <c:pt idx="228">
                  <c:v>3.1944444444444442E-3</c:v>
                </c:pt>
                <c:pt idx="229">
                  <c:v>3.2060185185185182E-3</c:v>
                </c:pt>
                <c:pt idx="230">
                  <c:v>3.2175925925925931E-3</c:v>
                </c:pt>
                <c:pt idx="231">
                  <c:v>3.2291666666666671E-3</c:v>
                </c:pt>
                <c:pt idx="232">
                  <c:v>3.2407407407407411E-3</c:v>
                </c:pt>
                <c:pt idx="233">
                  <c:v>3.2523148148148151E-3</c:v>
                </c:pt>
                <c:pt idx="234">
                  <c:v>3.2638888888888891E-3</c:v>
                </c:pt>
                <c:pt idx="235">
                  <c:v>3.2754629629629631E-3</c:v>
                </c:pt>
                <c:pt idx="236">
                  <c:v>3.2870370370370371E-3</c:v>
                </c:pt>
                <c:pt idx="237">
                  <c:v>3.2986111111111111E-3</c:v>
                </c:pt>
                <c:pt idx="238">
                  <c:v>3.3101851851851851E-3</c:v>
                </c:pt>
                <c:pt idx="239">
                  <c:v>3.3217592592592591E-3</c:v>
                </c:pt>
                <c:pt idx="240">
                  <c:v>3.3333333333333331E-3</c:v>
                </c:pt>
                <c:pt idx="241">
                  <c:v>3.3449074074074071E-3</c:v>
                </c:pt>
                <c:pt idx="242">
                  <c:v>3.3564814814814811E-3</c:v>
                </c:pt>
                <c:pt idx="243">
                  <c:v>3.3680555555555551E-3</c:v>
                </c:pt>
                <c:pt idx="244">
                  <c:v>3.3796296296296291E-3</c:v>
                </c:pt>
                <c:pt idx="245">
                  <c:v>3.391203703703704E-3</c:v>
                </c:pt>
                <c:pt idx="246">
                  <c:v>3.402777777777778E-3</c:v>
                </c:pt>
                <c:pt idx="247">
                  <c:v>3.414351851851852E-3</c:v>
                </c:pt>
                <c:pt idx="248">
                  <c:v>3.425925925925926E-3</c:v>
                </c:pt>
                <c:pt idx="249">
                  <c:v>3.4375E-3</c:v>
                </c:pt>
                <c:pt idx="250">
                  <c:v>3.449074074074074E-3</c:v>
                </c:pt>
                <c:pt idx="251">
                  <c:v>3.460648148148148E-3</c:v>
                </c:pt>
                <c:pt idx="252">
                  <c:v>3.472222222222222E-3</c:v>
                </c:pt>
                <c:pt idx="253">
                  <c:v>3.4837962962962965E-3</c:v>
                </c:pt>
                <c:pt idx="254">
                  <c:v>3.4953703703703705E-3</c:v>
                </c:pt>
                <c:pt idx="255">
                  <c:v>3.5069444444444445E-3</c:v>
                </c:pt>
                <c:pt idx="256">
                  <c:v>3.5185185185185185E-3</c:v>
                </c:pt>
                <c:pt idx="257">
                  <c:v>3.5300925925925925E-3</c:v>
                </c:pt>
                <c:pt idx="258">
                  <c:v>3.5416666666666665E-3</c:v>
                </c:pt>
                <c:pt idx="259">
                  <c:v>3.5532407407407405E-3</c:v>
                </c:pt>
                <c:pt idx="260">
                  <c:v>3.5648148148148149E-3</c:v>
                </c:pt>
                <c:pt idx="261">
                  <c:v>3.5763888888888889E-3</c:v>
                </c:pt>
                <c:pt idx="262">
                  <c:v>3.5879629629629634E-3</c:v>
                </c:pt>
                <c:pt idx="263">
                  <c:v>3.5995370370370374E-3</c:v>
                </c:pt>
                <c:pt idx="264">
                  <c:v>3.6111111111111114E-3</c:v>
                </c:pt>
                <c:pt idx="265">
                  <c:v>3.6226851851851854E-3</c:v>
                </c:pt>
                <c:pt idx="266">
                  <c:v>3.6342592592592594E-3</c:v>
                </c:pt>
                <c:pt idx="267">
                  <c:v>3.6458333333333334E-3</c:v>
                </c:pt>
                <c:pt idx="268">
                  <c:v>3.6574074074074074E-3</c:v>
                </c:pt>
                <c:pt idx="269">
                  <c:v>3.6689814814814814E-3</c:v>
                </c:pt>
                <c:pt idx="270">
                  <c:v>3.6805555555555554E-3</c:v>
                </c:pt>
                <c:pt idx="271">
                  <c:v>3.6921296296296294E-3</c:v>
                </c:pt>
                <c:pt idx="272">
                  <c:v>3.7037037037037034E-3</c:v>
                </c:pt>
                <c:pt idx="273">
                  <c:v>3.7152777777777774E-3</c:v>
                </c:pt>
                <c:pt idx="274">
                  <c:v>3.7268518518518514E-3</c:v>
                </c:pt>
                <c:pt idx="275">
                  <c:v>3.7384259259259263E-3</c:v>
                </c:pt>
                <c:pt idx="276">
                  <c:v>3.7500000000000003E-3</c:v>
                </c:pt>
                <c:pt idx="277">
                  <c:v>3.7615740740740743E-3</c:v>
                </c:pt>
                <c:pt idx="278">
                  <c:v>3.7731481481481483E-3</c:v>
                </c:pt>
                <c:pt idx="279">
                  <c:v>3.7847222222222223E-3</c:v>
                </c:pt>
                <c:pt idx="280">
                  <c:v>3.7962962962962963E-3</c:v>
                </c:pt>
                <c:pt idx="281">
                  <c:v>3.8078703703703703E-3</c:v>
                </c:pt>
                <c:pt idx="282">
                  <c:v>3.8194444444444443E-3</c:v>
                </c:pt>
                <c:pt idx="283">
                  <c:v>3.8310185185185183E-3</c:v>
                </c:pt>
                <c:pt idx="284">
                  <c:v>3.8425925925925923E-3</c:v>
                </c:pt>
                <c:pt idx="285">
                  <c:v>3.8541666666666663E-3</c:v>
                </c:pt>
                <c:pt idx="286">
                  <c:v>3.8657407407407408E-3</c:v>
                </c:pt>
                <c:pt idx="287">
                  <c:v>3.8773148148148148E-3</c:v>
                </c:pt>
                <c:pt idx="288">
                  <c:v>3.8888888888888888E-3</c:v>
                </c:pt>
                <c:pt idx="289">
                  <c:v>3.9004629629629628E-3</c:v>
                </c:pt>
                <c:pt idx="290">
                  <c:v>3.9120370370370377E-3</c:v>
                </c:pt>
                <c:pt idx="291">
                  <c:v>3.9236111111111112E-3</c:v>
                </c:pt>
                <c:pt idx="292">
                  <c:v>3.9351851851851857E-3</c:v>
                </c:pt>
                <c:pt idx="293">
                  <c:v>3.9467592592592592E-3</c:v>
                </c:pt>
                <c:pt idx="294">
                  <c:v>3.9583333333333337E-3</c:v>
                </c:pt>
                <c:pt idx="295">
                  <c:v>3.9699074074074072E-3</c:v>
                </c:pt>
                <c:pt idx="296">
                  <c:v>3.9814814814814817E-3</c:v>
                </c:pt>
                <c:pt idx="297">
                  <c:v>3.9930555555555552E-3</c:v>
                </c:pt>
                <c:pt idx="298">
                  <c:v>4.0046296296296297E-3</c:v>
                </c:pt>
                <c:pt idx="299">
                  <c:v>4.0162037037037033E-3</c:v>
                </c:pt>
                <c:pt idx="300">
                  <c:v>4.0277777777777777E-3</c:v>
                </c:pt>
                <c:pt idx="301">
                  <c:v>4.0393518518518513E-3</c:v>
                </c:pt>
                <c:pt idx="302">
                  <c:v>4.0509259259259257E-3</c:v>
                </c:pt>
                <c:pt idx="303">
                  <c:v>4.0625000000000001E-3</c:v>
                </c:pt>
                <c:pt idx="304">
                  <c:v>4.0740740740740737E-3</c:v>
                </c:pt>
                <c:pt idx="305">
                  <c:v>4.0856481481481481E-3</c:v>
                </c:pt>
                <c:pt idx="306">
                  <c:v>4.0972222222222226E-3</c:v>
                </c:pt>
                <c:pt idx="307">
                  <c:v>4.1087962962962962E-3</c:v>
                </c:pt>
                <c:pt idx="308">
                  <c:v>4.1203703703703706E-3</c:v>
                </c:pt>
                <c:pt idx="309">
                  <c:v>4.1319444444444442E-3</c:v>
                </c:pt>
                <c:pt idx="310">
                  <c:v>4.1435185185185186E-3</c:v>
                </c:pt>
                <c:pt idx="311">
                  <c:v>4.155092592592593E-3</c:v>
                </c:pt>
                <c:pt idx="312">
                  <c:v>4.1666666666666666E-3</c:v>
                </c:pt>
                <c:pt idx="313">
                  <c:v>4.178240740740741E-3</c:v>
                </c:pt>
                <c:pt idx="314">
                  <c:v>4.1898148148148146E-3</c:v>
                </c:pt>
                <c:pt idx="315">
                  <c:v>4.2013888888888891E-3</c:v>
                </c:pt>
                <c:pt idx="316">
                  <c:v>4.2129629629629626E-3</c:v>
                </c:pt>
                <c:pt idx="317">
                  <c:v>4.2245370370370371E-3</c:v>
                </c:pt>
                <c:pt idx="318">
                  <c:v>4.2361111111111106E-3</c:v>
                </c:pt>
                <c:pt idx="319">
                  <c:v>4.2476851851851851E-3</c:v>
                </c:pt>
                <c:pt idx="320">
                  <c:v>4.2592592592592595E-3</c:v>
                </c:pt>
                <c:pt idx="321">
                  <c:v>4.2708333333333339E-3</c:v>
                </c:pt>
                <c:pt idx="322">
                  <c:v>4.2824074074074075E-3</c:v>
                </c:pt>
                <c:pt idx="323">
                  <c:v>4.293981481481482E-3</c:v>
                </c:pt>
                <c:pt idx="324">
                  <c:v>4.3055555555555555E-3</c:v>
                </c:pt>
                <c:pt idx="325">
                  <c:v>4.31712962962963E-3</c:v>
                </c:pt>
                <c:pt idx="326">
                  <c:v>4.3287037037037035E-3</c:v>
                </c:pt>
                <c:pt idx="327">
                  <c:v>4.340277777777778E-3</c:v>
                </c:pt>
                <c:pt idx="328">
                  <c:v>4.3518518518518515E-3</c:v>
                </c:pt>
                <c:pt idx="329">
                  <c:v>4.363425925925926E-3</c:v>
                </c:pt>
                <c:pt idx="330">
                  <c:v>4.3749999999999995E-3</c:v>
                </c:pt>
                <c:pt idx="331">
                  <c:v>4.386574074074074E-3</c:v>
                </c:pt>
                <c:pt idx="332">
                  <c:v>4.3981481481481476E-3</c:v>
                </c:pt>
                <c:pt idx="333">
                  <c:v>4.409722222222222E-3</c:v>
                </c:pt>
                <c:pt idx="334">
                  <c:v>4.4212962962962964E-3</c:v>
                </c:pt>
                <c:pt idx="335">
                  <c:v>4.4328703703703709E-3</c:v>
                </c:pt>
                <c:pt idx="336">
                  <c:v>4.4444444444444444E-3</c:v>
                </c:pt>
                <c:pt idx="337">
                  <c:v>4.4560185185185189E-3</c:v>
                </c:pt>
                <c:pt idx="338">
                  <c:v>4.4675925925925924E-3</c:v>
                </c:pt>
                <c:pt idx="339">
                  <c:v>4.4791666666666669E-3</c:v>
                </c:pt>
                <c:pt idx="340">
                  <c:v>4.4907407407407405E-3</c:v>
                </c:pt>
                <c:pt idx="341">
                  <c:v>4.5023148148148149E-3</c:v>
                </c:pt>
                <c:pt idx="342">
                  <c:v>4.5138888888888885E-3</c:v>
                </c:pt>
                <c:pt idx="343">
                  <c:v>4.5254629629629629E-3</c:v>
                </c:pt>
                <c:pt idx="344">
                  <c:v>4.5370370370370373E-3</c:v>
                </c:pt>
                <c:pt idx="345">
                  <c:v>4.5486111111111109E-3</c:v>
                </c:pt>
                <c:pt idx="346">
                  <c:v>4.5601851851851853E-3</c:v>
                </c:pt>
                <c:pt idx="347">
                  <c:v>4.5717592592592589E-3</c:v>
                </c:pt>
                <c:pt idx="348">
                  <c:v>4.5833333333333334E-3</c:v>
                </c:pt>
                <c:pt idx="349">
                  <c:v>4.5949074074074069E-3</c:v>
                </c:pt>
                <c:pt idx="350">
                  <c:v>4.6064814814814814E-3</c:v>
                </c:pt>
                <c:pt idx="351">
                  <c:v>4.6180555555555558E-3</c:v>
                </c:pt>
                <c:pt idx="352">
                  <c:v>4.6296296296296302E-3</c:v>
                </c:pt>
                <c:pt idx="353">
                  <c:v>4.6412037037037038E-3</c:v>
                </c:pt>
                <c:pt idx="354">
                  <c:v>4.6527777777777782E-3</c:v>
                </c:pt>
                <c:pt idx="355">
                  <c:v>4.6643518518518518E-3</c:v>
                </c:pt>
                <c:pt idx="356">
                  <c:v>4.6759259259259263E-3</c:v>
                </c:pt>
                <c:pt idx="357">
                  <c:v>4.6874999999999998E-3</c:v>
                </c:pt>
                <c:pt idx="358">
                  <c:v>4.6990740740740743E-3</c:v>
                </c:pt>
                <c:pt idx="359">
                  <c:v>4.7106481481481478E-3</c:v>
                </c:pt>
                <c:pt idx="360">
                  <c:v>4.7222222222222223E-3</c:v>
                </c:pt>
                <c:pt idx="361">
                  <c:v>4.7337962962962958E-3</c:v>
                </c:pt>
                <c:pt idx="362">
                  <c:v>4.7453703703703703E-3</c:v>
                </c:pt>
                <c:pt idx="363">
                  <c:v>4.7569444444444439E-3</c:v>
                </c:pt>
                <c:pt idx="364">
                  <c:v>4.7685185185185183E-3</c:v>
                </c:pt>
                <c:pt idx="365">
                  <c:v>4.7800925925925927E-3</c:v>
                </c:pt>
                <c:pt idx="366">
                  <c:v>4.7916666666666672E-3</c:v>
                </c:pt>
                <c:pt idx="367">
                  <c:v>4.8032407407407407E-3</c:v>
                </c:pt>
                <c:pt idx="368">
                  <c:v>4.8148148148148152E-3</c:v>
                </c:pt>
                <c:pt idx="369">
                  <c:v>4.8263888888888887E-3</c:v>
                </c:pt>
                <c:pt idx="370">
                  <c:v>4.8379629629629632E-3</c:v>
                </c:pt>
                <c:pt idx="371">
                  <c:v>4.8495370370370368E-3</c:v>
                </c:pt>
                <c:pt idx="372">
                  <c:v>4.8611111111111112E-3</c:v>
                </c:pt>
                <c:pt idx="373">
                  <c:v>4.8726851851851848E-3</c:v>
                </c:pt>
                <c:pt idx="374">
                  <c:v>4.8842592592592592E-3</c:v>
                </c:pt>
                <c:pt idx="375">
                  <c:v>4.8958333333333336E-3</c:v>
                </c:pt>
                <c:pt idx="376">
                  <c:v>4.9074074074074072E-3</c:v>
                </c:pt>
                <c:pt idx="377">
                  <c:v>4.9189814814814816E-3</c:v>
                </c:pt>
                <c:pt idx="378">
                  <c:v>4.9305555555555552E-3</c:v>
                </c:pt>
                <c:pt idx="379">
                  <c:v>4.9421296296296297E-3</c:v>
                </c:pt>
                <c:pt idx="380">
                  <c:v>4.9537037037037041E-3</c:v>
                </c:pt>
                <c:pt idx="381">
                  <c:v>4.9652777777777777E-3</c:v>
                </c:pt>
                <c:pt idx="382">
                  <c:v>4.9768518518518521E-3</c:v>
                </c:pt>
                <c:pt idx="383">
                  <c:v>4.9884259259259257E-3</c:v>
                </c:pt>
                <c:pt idx="384">
                  <c:v>5.0000000000000001E-3</c:v>
                </c:pt>
                <c:pt idx="385">
                  <c:v>5.0115740740740745E-3</c:v>
                </c:pt>
                <c:pt idx="386">
                  <c:v>5.0231481481481481E-3</c:v>
                </c:pt>
                <c:pt idx="387">
                  <c:v>5.0347222222222225E-3</c:v>
                </c:pt>
                <c:pt idx="388">
                  <c:v>5.0462962962962961E-3</c:v>
                </c:pt>
                <c:pt idx="389">
                  <c:v>5.0578703703703706E-3</c:v>
                </c:pt>
                <c:pt idx="390">
                  <c:v>5.0694444444444441E-3</c:v>
                </c:pt>
                <c:pt idx="391">
                  <c:v>5.0810185185185186E-3</c:v>
                </c:pt>
                <c:pt idx="392">
                  <c:v>5.0925925925925921E-3</c:v>
                </c:pt>
                <c:pt idx="393">
                  <c:v>5.1041666666666666E-3</c:v>
                </c:pt>
                <c:pt idx="394">
                  <c:v>5.1157407407407401E-3</c:v>
                </c:pt>
                <c:pt idx="395">
                  <c:v>5.1273148148148154E-3</c:v>
                </c:pt>
                <c:pt idx="396">
                  <c:v>5.138888888888889E-3</c:v>
                </c:pt>
                <c:pt idx="397">
                  <c:v>5.1504629629629635E-3</c:v>
                </c:pt>
                <c:pt idx="398">
                  <c:v>5.162037037037037E-3</c:v>
                </c:pt>
                <c:pt idx="399">
                  <c:v>5.1736111111111115E-3</c:v>
                </c:pt>
                <c:pt idx="400">
                  <c:v>5.185185185185185E-3</c:v>
                </c:pt>
                <c:pt idx="401">
                  <c:v>5.1967592592592595E-3</c:v>
                </c:pt>
                <c:pt idx="402">
                  <c:v>5.208333333333333E-3</c:v>
                </c:pt>
                <c:pt idx="403">
                  <c:v>5.2199074074074075E-3</c:v>
                </c:pt>
                <c:pt idx="404">
                  <c:v>5.2314814814814811E-3</c:v>
                </c:pt>
                <c:pt idx="405">
                  <c:v>5.2430555555555555E-3</c:v>
                </c:pt>
                <c:pt idx="406">
                  <c:v>5.2546296296296291E-3</c:v>
                </c:pt>
                <c:pt idx="407">
                  <c:v>5.2662037037037035E-3</c:v>
                </c:pt>
                <c:pt idx="408">
                  <c:v>5.2777777777777779E-3</c:v>
                </c:pt>
                <c:pt idx="409">
                  <c:v>5.2893518518518515E-3</c:v>
                </c:pt>
                <c:pt idx="410">
                  <c:v>5.3009259259259259E-3</c:v>
                </c:pt>
              </c:numCache>
            </c:numRef>
          </c:cat>
          <c:val>
            <c:numRef>
              <c:f>'1 Phase Pre-Treatment'!$F$2:$F$412</c:f>
              <c:numCache>
                <c:formatCode>0.0000</c:formatCode>
                <c:ptCount val="41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4.8924821999999999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EA-4B8E-B632-C99648EE9DF4}"/>
            </c:ext>
          </c:extLst>
        </c:ser>
        <c:ser>
          <c:idx val="3"/>
          <c:order val="3"/>
          <c:tx>
            <c:strRef>
              <c:f>'1 Phase Pre-Treatment'!$G$1</c:f>
              <c:strCache>
                <c:ptCount val="1"/>
                <c:pt idx="0">
                  <c:v>Min Peaks Chart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74"/>
              <c:layout>
                <c:manualLayout>
                  <c:x val="-2.5196850393700787E-2"/>
                  <c:y val="3.439216364170579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46C-473F-83D7-6A9E130D787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 Phase Pre-Treatment'!$C$2:$C$412</c:f>
              <c:numCache>
                <c:formatCode>h:mm:ss;@</c:formatCode>
                <c:ptCount val="411"/>
                <c:pt idx="0">
                  <c:v>5.5555555555555556E-4</c:v>
                </c:pt>
                <c:pt idx="1">
                  <c:v>5.6712962962962967E-4</c:v>
                </c:pt>
                <c:pt idx="2">
                  <c:v>5.7870370370370378E-4</c:v>
                </c:pt>
                <c:pt idx="3">
                  <c:v>5.9027777777777778E-4</c:v>
                </c:pt>
                <c:pt idx="4">
                  <c:v>6.018518518518519E-4</c:v>
                </c:pt>
                <c:pt idx="5">
                  <c:v>6.134259259259259E-4</c:v>
                </c:pt>
                <c:pt idx="6">
                  <c:v>6.2500000000000001E-4</c:v>
                </c:pt>
                <c:pt idx="7">
                  <c:v>6.3657407407407402E-4</c:v>
                </c:pt>
                <c:pt idx="8">
                  <c:v>6.4814814814814813E-4</c:v>
                </c:pt>
                <c:pt idx="9">
                  <c:v>6.5972222222222224E-4</c:v>
                </c:pt>
                <c:pt idx="10">
                  <c:v>6.7129629629629635E-4</c:v>
                </c:pt>
                <c:pt idx="11">
                  <c:v>6.8287037037037036E-4</c:v>
                </c:pt>
                <c:pt idx="12">
                  <c:v>6.9444444444444447E-4</c:v>
                </c:pt>
                <c:pt idx="13">
                  <c:v>7.0601851851851847E-4</c:v>
                </c:pt>
                <c:pt idx="14">
                  <c:v>7.175925925925927E-4</c:v>
                </c:pt>
                <c:pt idx="15">
                  <c:v>7.291666666666667E-4</c:v>
                </c:pt>
                <c:pt idx="16">
                  <c:v>7.407407407407407E-4</c:v>
                </c:pt>
                <c:pt idx="17">
                  <c:v>7.5231481481481482E-4</c:v>
                </c:pt>
                <c:pt idx="18">
                  <c:v>7.6388888888888893E-4</c:v>
                </c:pt>
                <c:pt idx="19">
                  <c:v>7.7546296296296293E-4</c:v>
                </c:pt>
                <c:pt idx="20">
                  <c:v>7.8703703703703705E-4</c:v>
                </c:pt>
                <c:pt idx="21">
                  <c:v>7.9861111111111105E-4</c:v>
                </c:pt>
                <c:pt idx="22">
                  <c:v>8.1018518518518527E-4</c:v>
                </c:pt>
                <c:pt idx="23">
                  <c:v>8.2175925925925927E-4</c:v>
                </c:pt>
                <c:pt idx="24">
                  <c:v>8.3333333333333328E-4</c:v>
                </c:pt>
                <c:pt idx="25">
                  <c:v>8.4490740740740728E-4</c:v>
                </c:pt>
                <c:pt idx="26">
                  <c:v>8.564814814814815E-4</c:v>
                </c:pt>
                <c:pt idx="27">
                  <c:v>8.6805555555555551E-4</c:v>
                </c:pt>
                <c:pt idx="28">
                  <c:v>8.7962962962962962E-4</c:v>
                </c:pt>
                <c:pt idx="29">
                  <c:v>8.9120370370370373E-4</c:v>
                </c:pt>
                <c:pt idx="30">
                  <c:v>9.0277777777777784E-4</c:v>
                </c:pt>
                <c:pt idx="31">
                  <c:v>9.1435185185185185E-4</c:v>
                </c:pt>
                <c:pt idx="32">
                  <c:v>9.2592592592592585E-4</c:v>
                </c:pt>
                <c:pt idx="33">
                  <c:v>9.3750000000000007E-4</c:v>
                </c:pt>
                <c:pt idx="34">
                  <c:v>9.4907407407407408E-4</c:v>
                </c:pt>
                <c:pt idx="35">
                  <c:v>9.6064814814814808E-4</c:v>
                </c:pt>
                <c:pt idx="36">
                  <c:v>9.7222222222222219E-4</c:v>
                </c:pt>
                <c:pt idx="37">
                  <c:v>9.8379629629629642E-4</c:v>
                </c:pt>
                <c:pt idx="38">
                  <c:v>9.9537037037037042E-4</c:v>
                </c:pt>
                <c:pt idx="39">
                  <c:v>1.0069444444444444E-3</c:v>
                </c:pt>
                <c:pt idx="40">
                  <c:v>1.0185185185185184E-3</c:v>
                </c:pt>
                <c:pt idx="41">
                  <c:v>1.0300925925925926E-3</c:v>
                </c:pt>
                <c:pt idx="42">
                  <c:v>1.0416666666666667E-3</c:v>
                </c:pt>
                <c:pt idx="43">
                  <c:v>1.0532407407407407E-3</c:v>
                </c:pt>
                <c:pt idx="44">
                  <c:v>1.0648148148148149E-3</c:v>
                </c:pt>
                <c:pt idx="45">
                  <c:v>1.0763888888888889E-3</c:v>
                </c:pt>
                <c:pt idx="46">
                  <c:v>1.0879629629629629E-3</c:v>
                </c:pt>
                <c:pt idx="47">
                  <c:v>1.0995370370370369E-3</c:v>
                </c:pt>
                <c:pt idx="48">
                  <c:v>1.1111111111111111E-3</c:v>
                </c:pt>
                <c:pt idx="49">
                  <c:v>1.1226851851851851E-3</c:v>
                </c:pt>
                <c:pt idx="50">
                  <c:v>1.1342592592592593E-3</c:v>
                </c:pt>
                <c:pt idx="51">
                  <c:v>1.1458333333333333E-3</c:v>
                </c:pt>
                <c:pt idx="52">
                  <c:v>1.1574074074074076E-3</c:v>
                </c:pt>
                <c:pt idx="53">
                  <c:v>1.1689814814814816E-3</c:v>
                </c:pt>
                <c:pt idx="54">
                  <c:v>1.1805555555555556E-3</c:v>
                </c:pt>
                <c:pt idx="55">
                  <c:v>1.1921296296296296E-3</c:v>
                </c:pt>
                <c:pt idx="56">
                  <c:v>1.2037037037037038E-3</c:v>
                </c:pt>
                <c:pt idx="57">
                  <c:v>1.2152777777777778E-3</c:v>
                </c:pt>
                <c:pt idx="58">
                  <c:v>1.2268518518518518E-3</c:v>
                </c:pt>
                <c:pt idx="59">
                  <c:v>1.238425925925926E-3</c:v>
                </c:pt>
                <c:pt idx="60">
                  <c:v>1.25E-3</c:v>
                </c:pt>
                <c:pt idx="61">
                  <c:v>1.261574074074074E-3</c:v>
                </c:pt>
                <c:pt idx="62">
                  <c:v>1.273148148148148E-3</c:v>
                </c:pt>
                <c:pt idx="63">
                  <c:v>1.2847222222222223E-3</c:v>
                </c:pt>
                <c:pt idx="64">
                  <c:v>1.2962962962962963E-3</c:v>
                </c:pt>
                <c:pt idx="65">
                  <c:v>1.3078703703703703E-3</c:v>
                </c:pt>
                <c:pt idx="66">
                  <c:v>1.3194444444444445E-3</c:v>
                </c:pt>
                <c:pt idx="67">
                  <c:v>1.3310185185185185E-3</c:v>
                </c:pt>
                <c:pt idx="68">
                  <c:v>1.3425925925925927E-3</c:v>
                </c:pt>
                <c:pt idx="69">
                  <c:v>1.3541666666666667E-3</c:v>
                </c:pt>
                <c:pt idx="70">
                  <c:v>1.3657407407407407E-3</c:v>
                </c:pt>
                <c:pt idx="71">
                  <c:v>1.3773148148148149E-3</c:v>
                </c:pt>
                <c:pt idx="72">
                  <c:v>1.3888888888888889E-3</c:v>
                </c:pt>
                <c:pt idx="73">
                  <c:v>1.4004629629629629E-3</c:v>
                </c:pt>
                <c:pt idx="74">
                  <c:v>1.4120370370370369E-3</c:v>
                </c:pt>
                <c:pt idx="75">
                  <c:v>1.423611111111111E-3</c:v>
                </c:pt>
                <c:pt idx="76">
                  <c:v>1.4351851851851854E-3</c:v>
                </c:pt>
                <c:pt idx="77">
                  <c:v>1.4467592592592594E-3</c:v>
                </c:pt>
                <c:pt idx="78">
                  <c:v>1.4583333333333334E-3</c:v>
                </c:pt>
                <c:pt idx="79">
                  <c:v>1.4699074074074074E-3</c:v>
                </c:pt>
                <c:pt idx="80">
                  <c:v>1.4814814814814814E-3</c:v>
                </c:pt>
                <c:pt idx="81">
                  <c:v>1.4930555555555554E-3</c:v>
                </c:pt>
                <c:pt idx="82">
                  <c:v>1.5046296296296296E-3</c:v>
                </c:pt>
                <c:pt idx="83">
                  <c:v>1.5162037037037036E-3</c:v>
                </c:pt>
                <c:pt idx="84">
                  <c:v>1.5277777777777779E-3</c:v>
                </c:pt>
                <c:pt idx="85">
                  <c:v>1.5393518518518519E-3</c:v>
                </c:pt>
                <c:pt idx="86">
                  <c:v>1.5509259259259259E-3</c:v>
                </c:pt>
                <c:pt idx="87">
                  <c:v>1.5625000000000001E-3</c:v>
                </c:pt>
                <c:pt idx="88">
                  <c:v>1.5740740740740741E-3</c:v>
                </c:pt>
                <c:pt idx="89">
                  <c:v>1.5856481481481481E-3</c:v>
                </c:pt>
                <c:pt idx="90">
                  <c:v>1.5972222222222221E-3</c:v>
                </c:pt>
                <c:pt idx="91">
                  <c:v>1.6087962962962965E-3</c:v>
                </c:pt>
                <c:pt idx="92">
                  <c:v>1.6203703703703705E-3</c:v>
                </c:pt>
                <c:pt idx="93">
                  <c:v>1.6319444444444445E-3</c:v>
                </c:pt>
                <c:pt idx="94">
                  <c:v>1.6435185185185185E-3</c:v>
                </c:pt>
                <c:pt idx="95">
                  <c:v>1.6550925925925926E-3</c:v>
                </c:pt>
                <c:pt idx="96">
                  <c:v>1.6666666666666666E-3</c:v>
                </c:pt>
                <c:pt idx="97">
                  <c:v>1.6782407407407406E-3</c:v>
                </c:pt>
                <c:pt idx="98">
                  <c:v>1.6898148148148146E-3</c:v>
                </c:pt>
                <c:pt idx="99">
                  <c:v>1.701388888888889E-3</c:v>
                </c:pt>
                <c:pt idx="100">
                  <c:v>1.712962962962963E-3</c:v>
                </c:pt>
                <c:pt idx="101">
                  <c:v>1.724537037037037E-3</c:v>
                </c:pt>
                <c:pt idx="102">
                  <c:v>1.736111111111111E-3</c:v>
                </c:pt>
                <c:pt idx="103">
                  <c:v>1.7476851851851852E-3</c:v>
                </c:pt>
                <c:pt idx="104">
                  <c:v>1.7592592592592592E-3</c:v>
                </c:pt>
                <c:pt idx="105">
                  <c:v>1.7708333333333332E-3</c:v>
                </c:pt>
                <c:pt idx="106">
                  <c:v>1.7824074074074075E-3</c:v>
                </c:pt>
                <c:pt idx="107">
                  <c:v>1.7939814814814817E-3</c:v>
                </c:pt>
                <c:pt idx="108">
                  <c:v>1.8055555555555557E-3</c:v>
                </c:pt>
                <c:pt idx="109">
                  <c:v>1.8171296296296297E-3</c:v>
                </c:pt>
                <c:pt idx="110">
                  <c:v>1.8287037037037037E-3</c:v>
                </c:pt>
                <c:pt idx="111">
                  <c:v>1.8402777777777777E-3</c:v>
                </c:pt>
                <c:pt idx="112">
                  <c:v>1.8518518518518517E-3</c:v>
                </c:pt>
                <c:pt idx="113">
                  <c:v>1.8634259259259257E-3</c:v>
                </c:pt>
                <c:pt idx="114">
                  <c:v>1.8750000000000001E-3</c:v>
                </c:pt>
                <c:pt idx="115">
                  <c:v>1.8865740740740742E-3</c:v>
                </c:pt>
                <c:pt idx="116">
                  <c:v>1.8981481481481482E-3</c:v>
                </c:pt>
                <c:pt idx="117">
                  <c:v>1.9097222222222222E-3</c:v>
                </c:pt>
                <c:pt idx="118">
                  <c:v>1.9212962962962962E-3</c:v>
                </c:pt>
                <c:pt idx="119">
                  <c:v>1.9328703703703704E-3</c:v>
                </c:pt>
                <c:pt idx="120">
                  <c:v>1.9444444444444444E-3</c:v>
                </c:pt>
                <c:pt idx="121">
                  <c:v>1.9560185185185188E-3</c:v>
                </c:pt>
                <c:pt idx="122">
                  <c:v>1.9675925925925928E-3</c:v>
                </c:pt>
                <c:pt idx="123">
                  <c:v>1.9791666666666668E-3</c:v>
                </c:pt>
                <c:pt idx="124">
                  <c:v>1.9907407407407408E-3</c:v>
                </c:pt>
                <c:pt idx="125">
                  <c:v>2.0023148148148148E-3</c:v>
                </c:pt>
                <c:pt idx="126">
                  <c:v>2.0138888888888888E-3</c:v>
                </c:pt>
                <c:pt idx="127">
                  <c:v>2.0254629629629629E-3</c:v>
                </c:pt>
                <c:pt idx="128">
                  <c:v>2.0370370370370369E-3</c:v>
                </c:pt>
                <c:pt idx="129">
                  <c:v>2.0486111111111113E-3</c:v>
                </c:pt>
                <c:pt idx="130">
                  <c:v>2.0601851851851853E-3</c:v>
                </c:pt>
                <c:pt idx="131">
                  <c:v>2.0717592592592593E-3</c:v>
                </c:pt>
                <c:pt idx="132">
                  <c:v>2.0833333333333333E-3</c:v>
                </c:pt>
                <c:pt idx="133">
                  <c:v>2.0949074074074073E-3</c:v>
                </c:pt>
                <c:pt idx="134">
                  <c:v>2.1064814814814813E-3</c:v>
                </c:pt>
                <c:pt idx="135">
                  <c:v>2.1180555555555553E-3</c:v>
                </c:pt>
                <c:pt idx="136">
                  <c:v>2.1296296296296298E-3</c:v>
                </c:pt>
                <c:pt idx="137">
                  <c:v>2.1412037037037038E-3</c:v>
                </c:pt>
                <c:pt idx="138">
                  <c:v>2.1527777777777778E-3</c:v>
                </c:pt>
                <c:pt idx="139">
                  <c:v>2.1643518518518518E-3</c:v>
                </c:pt>
                <c:pt idx="140">
                  <c:v>2.1759259259259258E-3</c:v>
                </c:pt>
                <c:pt idx="141">
                  <c:v>2.1874999999999998E-3</c:v>
                </c:pt>
                <c:pt idx="142">
                  <c:v>2.1990740740740738E-3</c:v>
                </c:pt>
                <c:pt idx="143">
                  <c:v>2.2106481481481482E-3</c:v>
                </c:pt>
                <c:pt idx="144">
                  <c:v>2.2222222222222222E-3</c:v>
                </c:pt>
                <c:pt idx="145">
                  <c:v>2.2337962962962962E-3</c:v>
                </c:pt>
                <c:pt idx="146">
                  <c:v>2.2453703703703702E-3</c:v>
                </c:pt>
                <c:pt idx="147">
                  <c:v>2.2569444444444442E-3</c:v>
                </c:pt>
                <c:pt idx="148">
                  <c:v>2.2685185185185187E-3</c:v>
                </c:pt>
                <c:pt idx="149">
                  <c:v>2.2800925925925927E-3</c:v>
                </c:pt>
                <c:pt idx="150">
                  <c:v>2.2916666666666667E-3</c:v>
                </c:pt>
                <c:pt idx="151">
                  <c:v>2.3032407407407407E-3</c:v>
                </c:pt>
                <c:pt idx="152">
                  <c:v>2.3148148148148151E-3</c:v>
                </c:pt>
                <c:pt idx="153">
                  <c:v>2.3263888888888891E-3</c:v>
                </c:pt>
                <c:pt idx="154">
                  <c:v>2.3379629629629631E-3</c:v>
                </c:pt>
                <c:pt idx="155">
                  <c:v>2.3495370370370371E-3</c:v>
                </c:pt>
                <c:pt idx="156">
                  <c:v>2.3611111111111111E-3</c:v>
                </c:pt>
                <c:pt idx="157">
                  <c:v>2.3726851851851851E-3</c:v>
                </c:pt>
                <c:pt idx="158">
                  <c:v>2.3842592592592591E-3</c:v>
                </c:pt>
                <c:pt idx="159">
                  <c:v>2.3958333333333336E-3</c:v>
                </c:pt>
                <c:pt idx="160">
                  <c:v>2.4074074074074076E-3</c:v>
                </c:pt>
                <c:pt idx="161">
                  <c:v>2.4189814814814816E-3</c:v>
                </c:pt>
                <c:pt idx="162">
                  <c:v>2.4305555555555556E-3</c:v>
                </c:pt>
                <c:pt idx="163">
                  <c:v>2.4421296296296296E-3</c:v>
                </c:pt>
                <c:pt idx="164">
                  <c:v>2.4537037037037036E-3</c:v>
                </c:pt>
                <c:pt idx="165">
                  <c:v>2.4652777777777776E-3</c:v>
                </c:pt>
                <c:pt idx="166">
                  <c:v>2.476851851851852E-3</c:v>
                </c:pt>
                <c:pt idx="167">
                  <c:v>2.488425925925926E-3</c:v>
                </c:pt>
                <c:pt idx="168">
                  <c:v>2.5000000000000001E-3</c:v>
                </c:pt>
                <c:pt idx="169">
                  <c:v>2.5115740740740741E-3</c:v>
                </c:pt>
                <c:pt idx="170">
                  <c:v>2.5231481481481481E-3</c:v>
                </c:pt>
                <c:pt idx="171">
                  <c:v>2.5347222222222221E-3</c:v>
                </c:pt>
                <c:pt idx="172">
                  <c:v>2.5462962962962961E-3</c:v>
                </c:pt>
                <c:pt idx="173">
                  <c:v>2.5578703703703701E-3</c:v>
                </c:pt>
                <c:pt idx="174">
                  <c:v>2.5694444444444445E-3</c:v>
                </c:pt>
                <c:pt idx="175">
                  <c:v>2.5810185185185185E-3</c:v>
                </c:pt>
                <c:pt idx="176">
                  <c:v>2.5925925925925925E-3</c:v>
                </c:pt>
                <c:pt idx="177">
                  <c:v>2.6041666666666665E-3</c:v>
                </c:pt>
                <c:pt idx="178">
                  <c:v>2.6157407407407405E-3</c:v>
                </c:pt>
                <c:pt idx="179">
                  <c:v>2.6273148148148145E-3</c:v>
                </c:pt>
                <c:pt idx="180">
                  <c:v>2.638888888888889E-3</c:v>
                </c:pt>
                <c:pt idx="181">
                  <c:v>2.650462962962963E-3</c:v>
                </c:pt>
                <c:pt idx="182">
                  <c:v>2.662037037037037E-3</c:v>
                </c:pt>
                <c:pt idx="183">
                  <c:v>2.673611111111111E-3</c:v>
                </c:pt>
                <c:pt idx="184">
                  <c:v>2.6851851851851854E-3</c:v>
                </c:pt>
                <c:pt idx="185">
                  <c:v>2.6967592592592594E-3</c:v>
                </c:pt>
                <c:pt idx="186">
                  <c:v>2.7083333333333334E-3</c:v>
                </c:pt>
                <c:pt idx="187">
                  <c:v>2.7199074074074074E-3</c:v>
                </c:pt>
                <c:pt idx="188">
                  <c:v>2.7314814814814814E-3</c:v>
                </c:pt>
                <c:pt idx="189">
                  <c:v>2.7430555555555559E-3</c:v>
                </c:pt>
                <c:pt idx="190">
                  <c:v>2.7546296296296299E-3</c:v>
                </c:pt>
                <c:pt idx="191">
                  <c:v>2.7662037037037039E-3</c:v>
                </c:pt>
                <c:pt idx="192">
                  <c:v>2.7777777777777779E-3</c:v>
                </c:pt>
                <c:pt idx="193">
                  <c:v>2.7893518518518519E-3</c:v>
                </c:pt>
                <c:pt idx="194">
                  <c:v>2.8009259259259259E-3</c:v>
                </c:pt>
                <c:pt idx="195">
                  <c:v>2.8124999999999999E-3</c:v>
                </c:pt>
                <c:pt idx="196">
                  <c:v>2.8240740740740739E-3</c:v>
                </c:pt>
                <c:pt idx="197">
                  <c:v>2.8356481481481479E-3</c:v>
                </c:pt>
                <c:pt idx="198">
                  <c:v>2.8472222222222219E-3</c:v>
                </c:pt>
                <c:pt idx="199">
                  <c:v>2.8587962962962959E-3</c:v>
                </c:pt>
                <c:pt idx="200">
                  <c:v>2.8703703703703708E-3</c:v>
                </c:pt>
                <c:pt idx="201">
                  <c:v>2.8819444444444448E-3</c:v>
                </c:pt>
                <c:pt idx="202">
                  <c:v>2.8935185185185188E-3</c:v>
                </c:pt>
                <c:pt idx="203">
                  <c:v>2.9050925925925928E-3</c:v>
                </c:pt>
                <c:pt idx="204">
                  <c:v>2.9166666666666668E-3</c:v>
                </c:pt>
                <c:pt idx="205">
                  <c:v>2.9282407407407408E-3</c:v>
                </c:pt>
                <c:pt idx="206">
                  <c:v>2.9398148148148148E-3</c:v>
                </c:pt>
                <c:pt idx="207">
                  <c:v>2.9513888888888888E-3</c:v>
                </c:pt>
                <c:pt idx="208">
                  <c:v>2.9629629629629628E-3</c:v>
                </c:pt>
                <c:pt idx="209">
                  <c:v>2.9745370370370368E-3</c:v>
                </c:pt>
                <c:pt idx="210">
                  <c:v>2.9861111111111108E-3</c:v>
                </c:pt>
                <c:pt idx="211">
                  <c:v>2.9976851851851848E-3</c:v>
                </c:pt>
                <c:pt idx="212">
                  <c:v>3.0092592592592593E-3</c:v>
                </c:pt>
                <c:pt idx="213">
                  <c:v>3.0208333333333333E-3</c:v>
                </c:pt>
                <c:pt idx="214">
                  <c:v>3.0324074074074073E-3</c:v>
                </c:pt>
                <c:pt idx="215">
                  <c:v>3.0439814814814817E-3</c:v>
                </c:pt>
                <c:pt idx="216">
                  <c:v>3.0555555555555557E-3</c:v>
                </c:pt>
                <c:pt idx="217">
                  <c:v>3.0671296296296297E-3</c:v>
                </c:pt>
                <c:pt idx="218">
                  <c:v>3.0787037037037037E-3</c:v>
                </c:pt>
                <c:pt idx="219">
                  <c:v>3.0902777777777777E-3</c:v>
                </c:pt>
                <c:pt idx="220">
                  <c:v>3.1018518518518517E-3</c:v>
                </c:pt>
                <c:pt idx="221">
                  <c:v>3.1134259259259262E-3</c:v>
                </c:pt>
                <c:pt idx="222">
                  <c:v>3.1250000000000002E-3</c:v>
                </c:pt>
                <c:pt idx="223">
                  <c:v>3.1365740740740742E-3</c:v>
                </c:pt>
                <c:pt idx="224">
                  <c:v>3.1481481481481482E-3</c:v>
                </c:pt>
                <c:pt idx="225">
                  <c:v>3.1597222222222222E-3</c:v>
                </c:pt>
                <c:pt idx="226">
                  <c:v>3.1712962962962962E-3</c:v>
                </c:pt>
                <c:pt idx="227">
                  <c:v>3.1828703703703702E-3</c:v>
                </c:pt>
                <c:pt idx="228">
                  <c:v>3.1944444444444442E-3</c:v>
                </c:pt>
                <c:pt idx="229">
                  <c:v>3.2060185185185182E-3</c:v>
                </c:pt>
                <c:pt idx="230">
                  <c:v>3.2175925925925931E-3</c:v>
                </c:pt>
                <c:pt idx="231">
                  <c:v>3.2291666666666671E-3</c:v>
                </c:pt>
                <c:pt idx="232">
                  <c:v>3.2407407407407411E-3</c:v>
                </c:pt>
                <c:pt idx="233">
                  <c:v>3.2523148148148151E-3</c:v>
                </c:pt>
                <c:pt idx="234">
                  <c:v>3.2638888888888891E-3</c:v>
                </c:pt>
                <c:pt idx="235">
                  <c:v>3.2754629629629631E-3</c:v>
                </c:pt>
                <c:pt idx="236">
                  <c:v>3.2870370370370371E-3</c:v>
                </c:pt>
                <c:pt idx="237">
                  <c:v>3.2986111111111111E-3</c:v>
                </c:pt>
                <c:pt idx="238">
                  <c:v>3.3101851851851851E-3</c:v>
                </c:pt>
                <c:pt idx="239">
                  <c:v>3.3217592592592591E-3</c:v>
                </c:pt>
                <c:pt idx="240">
                  <c:v>3.3333333333333331E-3</c:v>
                </c:pt>
                <c:pt idx="241">
                  <c:v>3.3449074074074071E-3</c:v>
                </c:pt>
                <c:pt idx="242">
                  <c:v>3.3564814814814811E-3</c:v>
                </c:pt>
                <c:pt idx="243">
                  <c:v>3.3680555555555551E-3</c:v>
                </c:pt>
                <c:pt idx="244">
                  <c:v>3.3796296296296291E-3</c:v>
                </c:pt>
                <c:pt idx="245">
                  <c:v>3.391203703703704E-3</c:v>
                </c:pt>
                <c:pt idx="246">
                  <c:v>3.402777777777778E-3</c:v>
                </c:pt>
                <c:pt idx="247">
                  <c:v>3.414351851851852E-3</c:v>
                </c:pt>
                <c:pt idx="248">
                  <c:v>3.425925925925926E-3</c:v>
                </c:pt>
                <c:pt idx="249">
                  <c:v>3.4375E-3</c:v>
                </c:pt>
                <c:pt idx="250">
                  <c:v>3.449074074074074E-3</c:v>
                </c:pt>
                <c:pt idx="251">
                  <c:v>3.460648148148148E-3</c:v>
                </c:pt>
                <c:pt idx="252">
                  <c:v>3.472222222222222E-3</c:v>
                </c:pt>
                <c:pt idx="253">
                  <c:v>3.4837962962962965E-3</c:v>
                </c:pt>
                <c:pt idx="254">
                  <c:v>3.4953703703703705E-3</c:v>
                </c:pt>
                <c:pt idx="255">
                  <c:v>3.5069444444444445E-3</c:v>
                </c:pt>
                <c:pt idx="256">
                  <c:v>3.5185185185185185E-3</c:v>
                </c:pt>
                <c:pt idx="257">
                  <c:v>3.5300925925925925E-3</c:v>
                </c:pt>
                <c:pt idx="258">
                  <c:v>3.5416666666666665E-3</c:v>
                </c:pt>
                <c:pt idx="259">
                  <c:v>3.5532407407407405E-3</c:v>
                </c:pt>
                <c:pt idx="260">
                  <c:v>3.5648148148148149E-3</c:v>
                </c:pt>
                <c:pt idx="261">
                  <c:v>3.5763888888888889E-3</c:v>
                </c:pt>
                <c:pt idx="262">
                  <c:v>3.5879629629629634E-3</c:v>
                </c:pt>
                <c:pt idx="263">
                  <c:v>3.5995370370370374E-3</c:v>
                </c:pt>
                <c:pt idx="264">
                  <c:v>3.6111111111111114E-3</c:v>
                </c:pt>
                <c:pt idx="265">
                  <c:v>3.6226851851851854E-3</c:v>
                </c:pt>
                <c:pt idx="266">
                  <c:v>3.6342592592592594E-3</c:v>
                </c:pt>
                <c:pt idx="267">
                  <c:v>3.6458333333333334E-3</c:v>
                </c:pt>
                <c:pt idx="268">
                  <c:v>3.6574074074074074E-3</c:v>
                </c:pt>
                <c:pt idx="269">
                  <c:v>3.6689814814814814E-3</c:v>
                </c:pt>
                <c:pt idx="270">
                  <c:v>3.6805555555555554E-3</c:v>
                </c:pt>
                <c:pt idx="271">
                  <c:v>3.6921296296296294E-3</c:v>
                </c:pt>
                <c:pt idx="272">
                  <c:v>3.7037037037037034E-3</c:v>
                </c:pt>
                <c:pt idx="273">
                  <c:v>3.7152777777777774E-3</c:v>
                </c:pt>
                <c:pt idx="274">
                  <c:v>3.7268518518518514E-3</c:v>
                </c:pt>
                <c:pt idx="275">
                  <c:v>3.7384259259259263E-3</c:v>
                </c:pt>
                <c:pt idx="276">
                  <c:v>3.7500000000000003E-3</c:v>
                </c:pt>
                <c:pt idx="277">
                  <c:v>3.7615740740740743E-3</c:v>
                </c:pt>
                <c:pt idx="278">
                  <c:v>3.7731481481481483E-3</c:v>
                </c:pt>
                <c:pt idx="279">
                  <c:v>3.7847222222222223E-3</c:v>
                </c:pt>
                <c:pt idx="280">
                  <c:v>3.7962962962962963E-3</c:v>
                </c:pt>
                <c:pt idx="281">
                  <c:v>3.8078703703703703E-3</c:v>
                </c:pt>
                <c:pt idx="282">
                  <c:v>3.8194444444444443E-3</c:v>
                </c:pt>
                <c:pt idx="283">
                  <c:v>3.8310185185185183E-3</c:v>
                </c:pt>
                <c:pt idx="284">
                  <c:v>3.8425925925925923E-3</c:v>
                </c:pt>
                <c:pt idx="285">
                  <c:v>3.8541666666666663E-3</c:v>
                </c:pt>
                <c:pt idx="286">
                  <c:v>3.8657407407407408E-3</c:v>
                </c:pt>
                <c:pt idx="287">
                  <c:v>3.8773148148148148E-3</c:v>
                </c:pt>
                <c:pt idx="288">
                  <c:v>3.8888888888888888E-3</c:v>
                </c:pt>
                <c:pt idx="289">
                  <c:v>3.9004629629629628E-3</c:v>
                </c:pt>
                <c:pt idx="290">
                  <c:v>3.9120370370370377E-3</c:v>
                </c:pt>
                <c:pt idx="291">
                  <c:v>3.9236111111111112E-3</c:v>
                </c:pt>
                <c:pt idx="292">
                  <c:v>3.9351851851851857E-3</c:v>
                </c:pt>
                <c:pt idx="293">
                  <c:v>3.9467592592592592E-3</c:v>
                </c:pt>
                <c:pt idx="294">
                  <c:v>3.9583333333333337E-3</c:v>
                </c:pt>
                <c:pt idx="295">
                  <c:v>3.9699074074074072E-3</c:v>
                </c:pt>
                <c:pt idx="296">
                  <c:v>3.9814814814814817E-3</c:v>
                </c:pt>
                <c:pt idx="297">
                  <c:v>3.9930555555555552E-3</c:v>
                </c:pt>
                <c:pt idx="298">
                  <c:v>4.0046296296296297E-3</c:v>
                </c:pt>
                <c:pt idx="299">
                  <c:v>4.0162037037037033E-3</c:v>
                </c:pt>
                <c:pt idx="300">
                  <c:v>4.0277777777777777E-3</c:v>
                </c:pt>
                <c:pt idx="301">
                  <c:v>4.0393518518518513E-3</c:v>
                </c:pt>
                <c:pt idx="302">
                  <c:v>4.0509259259259257E-3</c:v>
                </c:pt>
                <c:pt idx="303">
                  <c:v>4.0625000000000001E-3</c:v>
                </c:pt>
                <c:pt idx="304">
                  <c:v>4.0740740740740737E-3</c:v>
                </c:pt>
                <c:pt idx="305">
                  <c:v>4.0856481481481481E-3</c:v>
                </c:pt>
                <c:pt idx="306">
                  <c:v>4.0972222222222226E-3</c:v>
                </c:pt>
                <c:pt idx="307">
                  <c:v>4.1087962962962962E-3</c:v>
                </c:pt>
                <c:pt idx="308">
                  <c:v>4.1203703703703706E-3</c:v>
                </c:pt>
                <c:pt idx="309">
                  <c:v>4.1319444444444442E-3</c:v>
                </c:pt>
                <c:pt idx="310">
                  <c:v>4.1435185185185186E-3</c:v>
                </c:pt>
                <c:pt idx="311">
                  <c:v>4.155092592592593E-3</c:v>
                </c:pt>
                <c:pt idx="312">
                  <c:v>4.1666666666666666E-3</c:v>
                </c:pt>
                <c:pt idx="313">
                  <c:v>4.178240740740741E-3</c:v>
                </c:pt>
                <c:pt idx="314">
                  <c:v>4.1898148148148146E-3</c:v>
                </c:pt>
                <c:pt idx="315">
                  <c:v>4.2013888888888891E-3</c:v>
                </c:pt>
                <c:pt idx="316">
                  <c:v>4.2129629629629626E-3</c:v>
                </c:pt>
                <c:pt idx="317">
                  <c:v>4.2245370370370371E-3</c:v>
                </c:pt>
                <c:pt idx="318">
                  <c:v>4.2361111111111106E-3</c:v>
                </c:pt>
                <c:pt idx="319">
                  <c:v>4.2476851851851851E-3</c:v>
                </c:pt>
                <c:pt idx="320">
                  <c:v>4.2592592592592595E-3</c:v>
                </c:pt>
                <c:pt idx="321">
                  <c:v>4.2708333333333339E-3</c:v>
                </c:pt>
                <c:pt idx="322">
                  <c:v>4.2824074074074075E-3</c:v>
                </c:pt>
                <c:pt idx="323">
                  <c:v>4.293981481481482E-3</c:v>
                </c:pt>
                <c:pt idx="324">
                  <c:v>4.3055555555555555E-3</c:v>
                </c:pt>
                <c:pt idx="325">
                  <c:v>4.31712962962963E-3</c:v>
                </c:pt>
                <c:pt idx="326">
                  <c:v>4.3287037037037035E-3</c:v>
                </c:pt>
                <c:pt idx="327">
                  <c:v>4.340277777777778E-3</c:v>
                </c:pt>
                <c:pt idx="328">
                  <c:v>4.3518518518518515E-3</c:v>
                </c:pt>
                <c:pt idx="329">
                  <c:v>4.363425925925926E-3</c:v>
                </c:pt>
                <c:pt idx="330">
                  <c:v>4.3749999999999995E-3</c:v>
                </c:pt>
                <c:pt idx="331">
                  <c:v>4.386574074074074E-3</c:v>
                </c:pt>
                <c:pt idx="332">
                  <c:v>4.3981481481481476E-3</c:v>
                </c:pt>
                <c:pt idx="333">
                  <c:v>4.409722222222222E-3</c:v>
                </c:pt>
                <c:pt idx="334">
                  <c:v>4.4212962962962964E-3</c:v>
                </c:pt>
                <c:pt idx="335">
                  <c:v>4.4328703703703709E-3</c:v>
                </c:pt>
                <c:pt idx="336">
                  <c:v>4.4444444444444444E-3</c:v>
                </c:pt>
                <c:pt idx="337">
                  <c:v>4.4560185185185189E-3</c:v>
                </c:pt>
                <c:pt idx="338">
                  <c:v>4.4675925925925924E-3</c:v>
                </c:pt>
                <c:pt idx="339">
                  <c:v>4.4791666666666669E-3</c:v>
                </c:pt>
                <c:pt idx="340">
                  <c:v>4.4907407407407405E-3</c:v>
                </c:pt>
                <c:pt idx="341">
                  <c:v>4.5023148148148149E-3</c:v>
                </c:pt>
                <c:pt idx="342">
                  <c:v>4.5138888888888885E-3</c:v>
                </c:pt>
                <c:pt idx="343">
                  <c:v>4.5254629629629629E-3</c:v>
                </c:pt>
                <c:pt idx="344">
                  <c:v>4.5370370370370373E-3</c:v>
                </c:pt>
                <c:pt idx="345">
                  <c:v>4.5486111111111109E-3</c:v>
                </c:pt>
                <c:pt idx="346">
                  <c:v>4.5601851851851853E-3</c:v>
                </c:pt>
                <c:pt idx="347">
                  <c:v>4.5717592592592589E-3</c:v>
                </c:pt>
                <c:pt idx="348">
                  <c:v>4.5833333333333334E-3</c:v>
                </c:pt>
                <c:pt idx="349">
                  <c:v>4.5949074074074069E-3</c:v>
                </c:pt>
                <c:pt idx="350">
                  <c:v>4.6064814814814814E-3</c:v>
                </c:pt>
                <c:pt idx="351">
                  <c:v>4.6180555555555558E-3</c:v>
                </c:pt>
                <c:pt idx="352">
                  <c:v>4.6296296296296302E-3</c:v>
                </c:pt>
                <c:pt idx="353">
                  <c:v>4.6412037037037038E-3</c:v>
                </c:pt>
                <c:pt idx="354">
                  <c:v>4.6527777777777782E-3</c:v>
                </c:pt>
                <c:pt idx="355">
                  <c:v>4.6643518518518518E-3</c:v>
                </c:pt>
                <c:pt idx="356">
                  <c:v>4.6759259259259263E-3</c:v>
                </c:pt>
                <c:pt idx="357">
                  <c:v>4.6874999999999998E-3</c:v>
                </c:pt>
                <c:pt idx="358">
                  <c:v>4.6990740740740743E-3</c:v>
                </c:pt>
                <c:pt idx="359">
                  <c:v>4.7106481481481478E-3</c:v>
                </c:pt>
                <c:pt idx="360">
                  <c:v>4.7222222222222223E-3</c:v>
                </c:pt>
                <c:pt idx="361">
                  <c:v>4.7337962962962958E-3</c:v>
                </c:pt>
                <c:pt idx="362">
                  <c:v>4.7453703703703703E-3</c:v>
                </c:pt>
                <c:pt idx="363">
                  <c:v>4.7569444444444439E-3</c:v>
                </c:pt>
                <c:pt idx="364">
                  <c:v>4.7685185185185183E-3</c:v>
                </c:pt>
                <c:pt idx="365">
                  <c:v>4.7800925925925927E-3</c:v>
                </c:pt>
                <c:pt idx="366">
                  <c:v>4.7916666666666672E-3</c:v>
                </c:pt>
                <c:pt idx="367">
                  <c:v>4.8032407407407407E-3</c:v>
                </c:pt>
                <c:pt idx="368">
                  <c:v>4.8148148148148152E-3</c:v>
                </c:pt>
                <c:pt idx="369">
                  <c:v>4.8263888888888887E-3</c:v>
                </c:pt>
                <c:pt idx="370">
                  <c:v>4.8379629629629632E-3</c:v>
                </c:pt>
                <c:pt idx="371">
                  <c:v>4.8495370370370368E-3</c:v>
                </c:pt>
                <c:pt idx="372">
                  <c:v>4.8611111111111112E-3</c:v>
                </c:pt>
                <c:pt idx="373">
                  <c:v>4.8726851851851848E-3</c:v>
                </c:pt>
                <c:pt idx="374">
                  <c:v>4.8842592592592592E-3</c:v>
                </c:pt>
                <c:pt idx="375">
                  <c:v>4.8958333333333336E-3</c:v>
                </c:pt>
                <c:pt idx="376">
                  <c:v>4.9074074074074072E-3</c:v>
                </c:pt>
                <c:pt idx="377">
                  <c:v>4.9189814814814816E-3</c:v>
                </c:pt>
                <c:pt idx="378">
                  <c:v>4.9305555555555552E-3</c:v>
                </c:pt>
                <c:pt idx="379">
                  <c:v>4.9421296296296297E-3</c:v>
                </c:pt>
                <c:pt idx="380">
                  <c:v>4.9537037037037041E-3</c:v>
                </c:pt>
                <c:pt idx="381">
                  <c:v>4.9652777777777777E-3</c:v>
                </c:pt>
                <c:pt idx="382">
                  <c:v>4.9768518518518521E-3</c:v>
                </c:pt>
                <c:pt idx="383">
                  <c:v>4.9884259259259257E-3</c:v>
                </c:pt>
                <c:pt idx="384">
                  <c:v>5.0000000000000001E-3</c:v>
                </c:pt>
                <c:pt idx="385">
                  <c:v>5.0115740740740745E-3</c:v>
                </c:pt>
                <c:pt idx="386">
                  <c:v>5.0231481481481481E-3</c:v>
                </c:pt>
                <c:pt idx="387">
                  <c:v>5.0347222222222225E-3</c:v>
                </c:pt>
                <c:pt idx="388">
                  <c:v>5.0462962962962961E-3</c:v>
                </c:pt>
                <c:pt idx="389">
                  <c:v>5.0578703703703706E-3</c:v>
                </c:pt>
                <c:pt idx="390">
                  <c:v>5.0694444444444441E-3</c:v>
                </c:pt>
                <c:pt idx="391">
                  <c:v>5.0810185185185186E-3</c:v>
                </c:pt>
                <c:pt idx="392">
                  <c:v>5.0925925925925921E-3</c:v>
                </c:pt>
                <c:pt idx="393">
                  <c:v>5.1041666666666666E-3</c:v>
                </c:pt>
                <c:pt idx="394">
                  <c:v>5.1157407407407401E-3</c:v>
                </c:pt>
                <c:pt idx="395">
                  <c:v>5.1273148148148154E-3</c:v>
                </c:pt>
                <c:pt idx="396">
                  <c:v>5.138888888888889E-3</c:v>
                </c:pt>
                <c:pt idx="397">
                  <c:v>5.1504629629629635E-3</c:v>
                </c:pt>
                <c:pt idx="398">
                  <c:v>5.162037037037037E-3</c:v>
                </c:pt>
                <c:pt idx="399">
                  <c:v>5.1736111111111115E-3</c:v>
                </c:pt>
                <c:pt idx="400">
                  <c:v>5.185185185185185E-3</c:v>
                </c:pt>
                <c:pt idx="401">
                  <c:v>5.1967592592592595E-3</c:v>
                </c:pt>
                <c:pt idx="402">
                  <c:v>5.208333333333333E-3</c:v>
                </c:pt>
                <c:pt idx="403">
                  <c:v>5.2199074074074075E-3</c:v>
                </c:pt>
                <c:pt idx="404">
                  <c:v>5.2314814814814811E-3</c:v>
                </c:pt>
                <c:pt idx="405">
                  <c:v>5.2430555555555555E-3</c:v>
                </c:pt>
                <c:pt idx="406">
                  <c:v>5.2546296296296291E-3</c:v>
                </c:pt>
                <c:pt idx="407">
                  <c:v>5.2662037037037035E-3</c:v>
                </c:pt>
                <c:pt idx="408">
                  <c:v>5.2777777777777779E-3</c:v>
                </c:pt>
                <c:pt idx="409">
                  <c:v>5.2893518518518515E-3</c:v>
                </c:pt>
                <c:pt idx="410">
                  <c:v>5.3009259259259259E-3</c:v>
                </c:pt>
              </c:numCache>
            </c:numRef>
          </c:cat>
          <c:val>
            <c:numRef>
              <c:f>'1 Phase Pre-Treatment'!$G$2:$G$412</c:f>
              <c:numCache>
                <c:formatCode>0.0000</c:formatCode>
                <c:ptCount val="41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-2.9151537999999997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-6.2929316999999999E-2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-0.79678730000000009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-0.35043955000000004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0.68605950000000004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0.35315678000000006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0.82223710000000005</c:v>
                </c:pt>
                <c:pt idx="98">
                  <c:v>0.82223710000000005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0.99625394000000012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1.1853774000000001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1.5182559000000002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-0.61521715999999993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2.5093623999999997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1.7603494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3.8030615000000001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4.3250877000000001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3.8030615000000001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3.7803772000000002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2.2823757000000002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2.1386447999999998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3.5609435999999999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2.9178710000000003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2.6455155000000001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2.6228315000000002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2.9783939999999998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3.0313639999999999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3.061626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2.6984856000000002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1.5560708999999999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2.4563925000000002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2.3353457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1.2761624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0.95841474999999998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0.10348573999999999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0.58769695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0.60285195999999996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2.6833550000000002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-9.3191004999999993E-2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0.82979046000000001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0.18671747</c:v>
                </c:pt>
                <c:pt idx="409">
                  <c:v>#N/A</c:v>
                </c:pt>
                <c:pt idx="41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EA-4B8E-B632-C99648EE9DF4}"/>
            </c:ext>
          </c:extLst>
        </c:ser>
        <c:ser>
          <c:idx val="4"/>
          <c:order val="4"/>
          <c:tx>
            <c:strRef>
              <c:f>'1 Phase Pre-Treatment'!$H$1</c:f>
              <c:strCache>
                <c:ptCount val="1"/>
                <c:pt idx="0">
                  <c:v>Max Peaks Chart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'1 Phase Pre-Treatment'!$C$2:$C$412</c:f>
              <c:numCache>
                <c:formatCode>h:mm:ss;@</c:formatCode>
                <c:ptCount val="411"/>
                <c:pt idx="0">
                  <c:v>5.5555555555555556E-4</c:v>
                </c:pt>
                <c:pt idx="1">
                  <c:v>5.6712962962962967E-4</c:v>
                </c:pt>
                <c:pt idx="2">
                  <c:v>5.7870370370370378E-4</c:v>
                </c:pt>
                <c:pt idx="3">
                  <c:v>5.9027777777777778E-4</c:v>
                </c:pt>
                <c:pt idx="4">
                  <c:v>6.018518518518519E-4</c:v>
                </c:pt>
                <c:pt idx="5">
                  <c:v>6.134259259259259E-4</c:v>
                </c:pt>
                <c:pt idx="6">
                  <c:v>6.2500000000000001E-4</c:v>
                </c:pt>
                <c:pt idx="7">
                  <c:v>6.3657407407407402E-4</c:v>
                </c:pt>
                <c:pt idx="8">
                  <c:v>6.4814814814814813E-4</c:v>
                </c:pt>
                <c:pt idx="9">
                  <c:v>6.5972222222222224E-4</c:v>
                </c:pt>
                <c:pt idx="10">
                  <c:v>6.7129629629629635E-4</c:v>
                </c:pt>
                <c:pt idx="11">
                  <c:v>6.8287037037037036E-4</c:v>
                </c:pt>
                <c:pt idx="12">
                  <c:v>6.9444444444444447E-4</c:v>
                </c:pt>
                <c:pt idx="13">
                  <c:v>7.0601851851851847E-4</c:v>
                </c:pt>
                <c:pt idx="14">
                  <c:v>7.175925925925927E-4</c:v>
                </c:pt>
                <c:pt idx="15">
                  <c:v>7.291666666666667E-4</c:v>
                </c:pt>
                <c:pt idx="16">
                  <c:v>7.407407407407407E-4</c:v>
                </c:pt>
                <c:pt idx="17">
                  <c:v>7.5231481481481482E-4</c:v>
                </c:pt>
                <c:pt idx="18">
                  <c:v>7.6388888888888893E-4</c:v>
                </c:pt>
                <c:pt idx="19">
                  <c:v>7.7546296296296293E-4</c:v>
                </c:pt>
                <c:pt idx="20">
                  <c:v>7.8703703703703705E-4</c:v>
                </c:pt>
                <c:pt idx="21">
                  <c:v>7.9861111111111105E-4</c:v>
                </c:pt>
                <c:pt idx="22">
                  <c:v>8.1018518518518527E-4</c:v>
                </c:pt>
                <c:pt idx="23">
                  <c:v>8.2175925925925927E-4</c:v>
                </c:pt>
                <c:pt idx="24">
                  <c:v>8.3333333333333328E-4</c:v>
                </c:pt>
                <c:pt idx="25">
                  <c:v>8.4490740740740728E-4</c:v>
                </c:pt>
                <c:pt idx="26">
                  <c:v>8.564814814814815E-4</c:v>
                </c:pt>
                <c:pt idx="27">
                  <c:v>8.6805555555555551E-4</c:v>
                </c:pt>
                <c:pt idx="28">
                  <c:v>8.7962962962962962E-4</c:v>
                </c:pt>
                <c:pt idx="29">
                  <c:v>8.9120370370370373E-4</c:v>
                </c:pt>
                <c:pt idx="30">
                  <c:v>9.0277777777777784E-4</c:v>
                </c:pt>
                <c:pt idx="31">
                  <c:v>9.1435185185185185E-4</c:v>
                </c:pt>
                <c:pt idx="32">
                  <c:v>9.2592592592592585E-4</c:v>
                </c:pt>
                <c:pt idx="33">
                  <c:v>9.3750000000000007E-4</c:v>
                </c:pt>
                <c:pt idx="34">
                  <c:v>9.4907407407407408E-4</c:v>
                </c:pt>
                <c:pt idx="35">
                  <c:v>9.6064814814814808E-4</c:v>
                </c:pt>
                <c:pt idx="36">
                  <c:v>9.7222222222222219E-4</c:v>
                </c:pt>
                <c:pt idx="37">
                  <c:v>9.8379629629629642E-4</c:v>
                </c:pt>
                <c:pt idx="38">
                  <c:v>9.9537037037037042E-4</c:v>
                </c:pt>
                <c:pt idx="39">
                  <c:v>1.0069444444444444E-3</c:v>
                </c:pt>
                <c:pt idx="40">
                  <c:v>1.0185185185185184E-3</c:v>
                </c:pt>
                <c:pt idx="41">
                  <c:v>1.0300925925925926E-3</c:v>
                </c:pt>
                <c:pt idx="42">
                  <c:v>1.0416666666666667E-3</c:v>
                </c:pt>
                <c:pt idx="43">
                  <c:v>1.0532407407407407E-3</c:v>
                </c:pt>
                <c:pt idx="44">
                  <c:v>1.0648148148148149E-3</c:v>
                </c:pt>
                <c:pt idx="45">
                  <c:v>1.0763888888888889E-3</c:v>
                </c:pt>
                <c:pt idx="46">
                  <c:v>1.0879629629629629E-3</c:v>
                </c:pt>
                <c:pt idx="47">
                  <c:v>1.0995370370370369E-3</c:v>
                </c:pt>
                <c:pt idx="48">
                  <c:v>1.1111111111111111E-3</c:v>
                </c:pt>
                <c:pt idx="49">
                  <c:v>1.1226851851851851E-3</c:v>
                </c:pt>
                <c:pt idx="50">
                  <c:v>1.1342592592592593E-3</c:v>
                </c:pt>
                <c:pt idx="51">
                  <c:v>1.1458333333333333E-3</c:v>
                </c:pt>
                <c:pt idx="52">
                  <c:v>1.1574074074074076E-3</c:v>
                </c:pt>
                <c:pt idx="53">
                  <c:v>1.1689814814814816E-3</c:v>
                </c:pt>
                <c:pt idx="54">
                  <c:v>1.1805555555555556E-3</c:v>
                </c:pt>
                <c:pt idx="55">
                  <c:v>1.1921296296296296E-3</c:v>
                </c:pt>
                <c:pt idx="56">
                  <c:v>1.2037037037037038E-3</c:v>
                </c:pt>
                <c:pt idx="57">
                  <c:v>1.2152777777777778E-3</c:v>
                </c:pt>
                <c:pt idx="58">
                  <c:v>1.2268518518518518E-3</c:v>
                </c:pt>
                <c:pt idx="59">
                  <c:v>1.238425925925926E-3</c:v>
                </c:pt>
                <c:pt idx="60">
                  <c:v>1.25E-3</c:v>
                </c:pt>
                <c:pt idx="61">
                  <c:v>1.261574074074074E-3</c:v>
                </c:pt>
                <c:pt idx="62">
                  <c:v>1.273148148148148E-3</c:v>
                </c:pt>
                <c:pt idx="63">
                  <c:v>1.2847222222222223E-3</c:v>
                </c:pt>
                <c:pt idx="64">
                  <c:v>1.2962962962962963E-3</c:v>
                </c:pt>
                <c:pt idx="65">
                  <c:v>1.3078703703703703E-3</c:v>
                </c:pt>
                <c:pt idx="66">
                  <c:v>1.3194444444444445E-3</c:v>
                </c:pt>
                <c:pt idx="67">
                  <c:v>1.3310185185185185E-3</c:v>
                </c:pt>
                <c:pt idx="68">
                  <c:v>1.3425925925925927E-3</c:v>
                </c:pt>
                <c:pt idx="69">
                  <c:v>1.3541666666666667E-3</c:v>
                </c:pt>
                <c:pt idx="70">
                  <c:v>1.3657407407407407E-3</c:v>
                </c:pt>
                <c:pt idx="71">
                  <c:v>1.3773148148148149E-3</c:v>
                </c:pt>
                <c:pt idx="72">
                  <c:v>1.3888888888888889E-3</c:v>
                </c:pt>
                <c:pt idx="73">
                  <c:v>1.4004629629629629E-3</c:v>
                </c:pt>
                <c:pt idx="74">
                  <c:v>1.4120370370370369E-3</c:v>
                </c:pt>
                <c:pt idx="75">
                  <c:v>1.423611111111111E-3</c:v>
                </c:pt>
                <c:pt idx="76">
                  <c:v>1.4351851851851854E-3</c:v>
                </c:pt>
                <c:pt idx="77">
                  <c:v>1.4467592592592594E-3</c:v>
                </c:pt>
                <c:pt idx="78">
                  <c:v>1.4583333333333334E-3</c:v>
                </c:pt>
                <c:pt idx="79">
                  <c:v>1.4699074074074074E-3</c:v>
                </c:pt>
                <c:pt idx="80">
                  <c:v>1.4814814814814814E-3</c:v>
                </c:pt>
                <c:pt idx="81">
                  <c:v>1.4930555555555554E-3</c:v>
                </c:pt>
                <c:pt idx="82">
                  <c:v>1.5046296296296296E-3</c:v>
                </c:pt>
                <c:pt idx="83">
                  <c:v>1.5162037037037036E-3</c:v>
                </c:pt>
                <c:pt idx="84">
                  <c:v>1.5277777777777779E-3</c:v>
                </c:pt>
                <c:pt idx="85">
                  <c:v>1.5393518518518519E-3</c:v>
                </c:pt>
                <c:pt idx="86">
                  <c:v>1.5509259259259259E-3</c:v>
                </c:pt>
                <c:pt idx="87">
                  <c:v>1.5625000000000001E-3</c:v>
                </c:pt>
                <c:pt idx="88">
                  <c:v>1.5740740740740741E-3</c:v>
                </c:pt>
                <c:pt idx="89">
                  <c:v>1.5856481481481481E-3</c:v>
                </c:pt>
                <c:pt idx="90">
                  <c:v>1.5972222222222221E-3</c:v>
                </c:pt>
                <c:pt idx="91">
                  <c:v>1.6087962962962965E-3</c:v>
                </c:pt>
                <c:pt idx="92">
                  <c:v>1.6203703703703705E-3</c:v>
                </c:pt>
                <c:pt idx="93">
                  <c:v>1.6319444444444445E-3</c:v>
                </c:pt>
                <c:pt idx="94">
                  <c:v>1.6435185185185185E-3</c:v>
                </c:pt>
                <c:pt idx="95">
                  <c:v>1.6550925925925926E-3</c:v>
                </c:pt>
                <c:pt idx="96">
                  <c:v>1.6666666666666666E-3</c:v>
                </c:pt>
                <c:pt idx="97">
                  <c:v>1.6782407407407406E-3</c:v>
                </c:pt>
                <c:pt idx="98">
                  <c:v>1.6898148148148146E-3</c:v>
                </c:pt>
                <c:pt idx="99">
                  <c:v>1.701388888888889E-3</c:v>
                </c:pt>
                <c:pt idx="100">
                  <c:v>1.712962962962963E-3</c:v>
                </c:pt>
                <c:pt idx="101">
                  <c:v>1.724537037037037E-3</c:v>
                </c:pt>
                <c:pt idx="102">
                  <c:v>1.736111111111111E-3</c:v>
                </c:pt>
                <c:pt idx="103">
                  <c:v>1.7476851851851852E-3</c:v>
                </c:pt>
                <c:pt idx="104">
                  <c:v>1.7592592592592592E-3</c:v>
                </c:pt>
                <c:pt idx="105">
                  <c:v>1.7708333333333332E-3</c:v>
                </c:pt>
                <c:pt idx="106">
                  <c:v>1.7824074074074075E-3</c:v>
                </c:pt>
                <c:pt idx="107">
                  <c:v>1.7939814814814817E-3</c:v>
                </c:pt>
                <c:pt idx="108">
                  <c:v>1.8055555555555557E-3</c:v>
                </c:pt>
                <c:pt idx="109">
                  <c:v>1.8171296296296297E-3</c:v>
                </c:pt>
                <c:pt idx="110">
                  <c:v>1.8287037037037037E-3</c:v>
                </c:pt>
                <c:pt idx="111">
                  <c:v>1.8402777777777777E-3</c:v>
                </c:pt>
                <c:pt idx="112">
                  <c:v>1.8518518518518517E-3</c:v>
                </c:pt>
                <c:pt idx="113">
                  <c:v>1.8634259259259257E-3</c:v>
                </c:pt>
                <c:pt idx="114">
                  <c:v>1.8750000000000001E-3</c:v>
                </c:pt>
                <c:pt idx="115">
                  <c:v>1.8865740740740742E-3</c:v>
                </c:pt>
                <c:pt idx="116">
                  <c:v>1.8981481481481482E-3</c:v>
                </c:pt>
                <c:pt idx="117">
                  <c:v>1.9097222222222222E-3</c:v>
                </c:pt>
                <c:pt idx="118">
                  <c:v>1.9212962962962962E-3</c:v>
                </c:pt>
                <c:pt idx="119">
                  <c:v>1.9328703703703704E-3</c:v>
                </c:pt>
                <c:pt idx="120">
                  <c:v>1.9444444444444444E-3</c:v>
                </c:pt>
                <c:pt idx="121">
                  <c:v>1.9560185185185188E-3</c:v>
                </c:pt>
                <c:pt idx="122">
                  <c:v>1.9675925925925928E-3</c:v>
                </c:pt>
                <c:pt idx="123">
                  <c:v>1.9791666666666668E-3</c:v>
                </c:pt>
                <c:pt idx="124">
                  <c:v>1.9907407407407408E-3</c:v>
                </c:pt>
                <c:pt idx="125">
                  <c:v>2.0023148148148148E-3</c:v>
                </c:pt>
                <c:pt idx="126">
                  <c:v>2.0138888888888888E-3</c:v>
                </c:pt>
                <c:pt idx="127">
                  <c:v>2.0254629629629629E-3</c:v>
                </c:pt>
                <c:pt idx="128">
                  <c:v>2.0370370370370369E-3</c:v>
                </c:pt>
                <c:pt idx="129">
                  <c:v>2.0486111111111113E-3</c:v>
                </c:pt>
                <c:pt idx="130">
                  <c:v>2.0601851851851853E-3</c:v>
                </c:pt>
                <c:pt idx="131">
                  <c:v>2.0717592592592593E-3</c:v>
                </c:pt>
                <c:pt idx="132">
                  <c:v>2.0833333333333333E-3</c:v>
                </c:pt>
                <c:pt idx="133">
                  <c:v>2.0949074074074073E-3</c:v>
                </c:pt>
                <c:pt idx="134">
                  <c:v>2.1064814814814813E-3</c:v>
                </c:pt>
                <c:pt idx="135">
                  <c:v>2.1180555555555553E-3</c:v>
                </c:pt>
                <c:pt idx="136">
                  <c:v>2.1296296296296298E-3</c:v>
                </c:pt>
                <c:pt idx="137">
                  <c:v>2.1412037037037038E-3</c:v>
                </c:pt>
                <c:pt idx="138">
                  <c:v>2.1527777777777778E-3</c:v>
                </c:pt>
                <c:pt idx="139">
                  <c:v>2.1643518518518518E-3</c:v>
                </c:pt>
                <c:pt idx="140">
                  <c:v>2.1759259259259258E-3</c:v>
                </c:pt>
                <c:pt idx="141">
                  <c:v>2.1874999999999998E-3</c:v>
                </c:pt>
                <c:pt idx="142">
                  <c:v>2.1990740740740738E-3</c:v>
                </c:pt>
                <c:pt idx="143">
                  <c:v>2.2106481481481482E-3</c:v>
                </c:pt>
                <c:pt idx="144">
                  <c:v>2.2222222222222222E-3</c:v>
                </c:pt>
                <c:pt idx="145">
                  <c:v>2.2337962962962962E-3</c:v>
                </c:pt>
                <c:pt idx="146">
                  <c:v>2.2453703703703702E-3</c:v>
                </c:pt>
                <c:pt idx="147">
                  <c:v>2.2569444444444442E-3</c:v>
                </c:pt>
                <c:pt idx="148">
                  <c:v>2.2685185185185187E-3</c:v>
                </c:pt>
                <c:pt idx="149">
                  <c:v>2.2800925925925927E-3</c:v>
                </c:pt>
                <c:pt idx="150">
                  <c:v>2.2916666666666667E-3</c:v>
                </c:pt>
                <c:pt idx="151">
                  <c:v>2.3032407407407407E-3</c:v>
                </c:pt>
                <c:pt idx="152">
                  <c:v>2.3148148148148151E-3</c:v>
                </c:pt>
                <c:pt idx="153">
                  <c:v>2.3263888888888891E-3</c:v>
                </c:pt>
                <c:pt idx="154">
                  <c:v>2.3379629629629631E-3</c:v>
                </c:pt>
                <c:pt idx="155">
                  <c:v>2.3495370370370371E-3</c:v>
                </c:pt>
                <c:pt idx="156">
                  <c:v>2.3611111111111111E-3</c:v>
                </c:pt>
                <c:pt idx="157">
                  <c:v>2.3726851851851851E-3</c:v>
                </c:pt>
                <c:pt idx="158">
                  <c:v>2.3842592592592591E-3</c:v>
                </c:pt>
                <c:pt idx="159">
                  <c:v>2.3958333333333336E-3</c:v>
                </c:pt>
                <c:pt idx="160">
                  <c:v>2.4074074074074076E-3</c:v>
                </c:pt>
                <c:pt idx="161">
                  <c:v>2.4189814814814816E-3</c:v>
                </c:pt>
                <c:pt idx="162">
                  <c:v>2.4305555555555556E-3</c:v>
                </c:pt>
                <c:pt idx="163">
                  <c:v>2.4421296296296296E-3</c:v>
                </c:pt>
                <c:pt idx="164">
                  <c:v>2.4537037037037036E-3</c:v>
                </c:pt>
                <c:pt idx="165">
                  <c:v>2.4652777777777776E-3</c:v>
                </c:pt>
                <c:pt idx="166">
                  <c:v>2.476851851851852E-3</c:v>
                </c:pt>
                <c:pt idx="167">
                  <c:v>2.488425925925926E-3</c:v>
                </c:pt>
                <c:pt idx="168">
                  <c:v>2.5000000000000001E-3</c:v>
                </c:pt>
                <c:pt idx="169">
                  <c:v>2.5115740740740741E-3</c:v>
                </c:pt>
                <c:pt idx="170">
                  <c:v>2.5231481481481481E-3</c:v>
                </c:pt>
                <c:pt idx="171">
                  <c:v>2.5347222222222221E-3</c:v>
                </c:pt>
                <c:pt idx="172">
                  <c:v>2.5462962962962961E-3</c:v>
                </c:pt>
                <c:pt idx="173">
                  <c:v>2.5578703703703701E-3</c:v>
                </c:pt>
                <c:pt idx="174">
                  <c:v>2.5694444444444445E-3</c:v>
                </c:pt>
                <c:pt idx="175">
                  <c:v>2.5810185185185185E-3</c:v>
                </c:pt>
                <c:pt idx="176">
                  <c:v>2.5925925925925925E-3</c:v>
                </c:pt>
                <c:pt idx="177">
                  <c:v>2.6041666666666665E-3</c:v>
                </c:pt>
                <c:pt idx="178">
                  <c:v>2.6157407407407405E-3</c:v>
                </c:pt>
                <c:pt idx="179">
                  <c:v>2.6273148148148145E-3</c:v>
                </c:pt>
                <c:pt idx="180">
                  <c:v>2.638888888888889E-3</c:v>
                </c:pt>
                <c:pt idx="181">
                  <c:v>2.650462962962963E-3</c:v>
                </c:pt>
                <c:pt idx="182">
                  <c:v>2.662037037037037E-3</c:v>
                </c:pt>
                <c:pt idx="183">
                  <c:v>2.673611111111111E-3</c:v>
                </c:pt>
                <c:pt idx="184">
                  <c:v>2.6851851851851854E-3</c:v>
                </c:pt>
                <c:pt idx="185">
                  <c:v>2.6967592592592594E-3</c:v>
                </c:pt>
                <c:pt idx="186">
                  <c:v>2.7083333333333334E-3</c:v>
                </c:pt>
                <c:pt idx="187">
                  <c:v>2.7199074074074074E-3</c:v>
                </c:pt>
                <c:pt idx="188">
                  <c:v>2.7314814814814814E-3</c:v>
                </c:pt>
                <c:pt idx="189">
                  <c:v>2.7430555555555559E-3</c:v>
                </c:pt>
                <c:pt idx="190">
                  <c:v>2.7546296296296299E-3</c:v>
                </c:pt>
                <c:pt idx="191">
                  <c:v>2.7662037037037039E-3</c:v>
                </c:pt>
                <c:pt idx="192">
                  <c:v>2.7777777777777779E-3</c:v>
                </c:pt>
                <c:pt idx="193">
                  <c:v>2.7893518518518519E-3</c:v>
                </c:pt>
                <c:pt idx="194">
                  <c:v>2.8009259259259259E-3</c:v>
                </c:pt>
                <c:pt idx="195">
                  <c:v>2.8124999999999999E-3</c:v>
                </c:pt>
                <c:pt idx="196">
                  <c:v>2.8240740740740739E-3</c:v>
                </c:pt>
                <c:pt idx="197">
                  <c:v>2.8356481481481479E-3</c:v>
                </c:pt>
                <c:pt idx="198">
                  <c:v>2.8472222222222219E-3</c:v>
                </c:pt>
                <c:pt idx="199">
                  <c:v>2.8587962962962959E-3</c:v>
                </c:pt>
                <c:pt idx="200">
                  <c:v>2.8703703703703708E-3</c:v>
                </c:pt>
                <c:pt idx="201">
                  <c:v>2.8819444444444448E-3</c:v>
                </c:pt>
                <c:pt idx="202">
                  <c:v>2.8935185185185188E-3</c:v>
                </c:pt>
                <c:pt idx="203">
                  <c:v>2.9050925925925928E-3</c:v>
                </c:pt>
                <c:pt idx="204">
                  <c:v>2.9166666666666668E-3</c:v>
                </c:pt>
                <c:pt idx="205">
                  <c:v>2.9282407407407408E-3</c:v>
                </c:pt>
                <c:pt idx="206">
                  <c:v>2.9398148148148148E-3</c:v>
                </c:pt>
                <c:pt idx="207">
                  <c:v>2.9513888888888888E-3</c:v>
                </c:pt>
                <c:pt idx="208">
                  <c:v>2.9629629629629628E-3</c:v>
                </c:pt>
                <c:pt idx="209">
                  <c:v>2.9745370370370368E-3</c:v>
                </c:pt>
                <c:pt idx="210">
                  <c:v>2.9861111111111108E-3</c:v>
                </c:pt>
                <c:pt idx="211">
                  <c:v>2.9976851851851848E-3</c:v>
                </c:pt>
                <c:pt idx="212">
                  <c:v>3.0092592592592593E-3</c:v>
                </c:pt>
                <c:pt idx="213">
                  <c:v>3.0208333333333333E-3</c:v>
                </c:pt>
                <c:pt idx="214">
                  <c:v>3.0324074074074073E-3</c:v>
                </c:pt>
                <c:pt idx="215">
                  <c:v>3.0439814814814817E-3</c:v>
                </c:pt>
                <c:pt idx="216">
                  <c:v>3.0555555555555557E-3</c:v>
                </c:pt>
                <c:pt idx="217">
                  <c:v>3.0671296296296297E-3</c:v>
                </c:pt>
                <c:pt idx="218">
                  <c:v>3.0787037037037037E-3</c:v>
                </c:pt>
                <c:pt idx="219">
                  <c:v>3.0902777777777777E-3</c:v>
                </c:pt>
                <c:pt idx="220">
                  <c:v>3.1018518518518517E-3</c:v>
                </c:pt>
                <c:pt idx="221">
                  <c:v>3.1134259259259262E-3</c:v>
                </c:pt>
                <c:pt idx="222">
                  <c:v>3.1250000000000002E-3</c:v>
                </c:pt>
                <c:pt idx="223">
                  <c:v>3.1365740740740742E-3</c:v>
                </c:pt>
                <c:pt idx="224">
                  <c:v>3.1481481481481482E-3</c:v>
                </c:pt>
                <c:pt idx="225">
                  <c:v>3.1597222222222222E-3</c:v>
                </c:pt>
                <c:pt idx="226">
                  <c:v>3.1712962962962962E-3</c:v>
                </c:pt>
                <c:pt idx="227">
                  <c:v>3.1828703703703702E-3</c:v>
                </c:pt>
                <c:pt idx="228">
                  <c:v>3.1944444444444442E-3</c:v>
                </c:pt>
                <c:pt idx="229">
                  <c:v>3.2060185185185182E-3</c:v>
                </c:pt>
                <c:pt idx="230">
                  <c:v>3.2175925925925931E-3</c:v>
                </c:pt>
                <c:pt idx="231">
                  <c:v>3.2291666666666671E-3</c:v>
                </c:pt>
                <c:pt idx="232">
                  <c:v>3.2407407407407411E-3</c:v>
                </c:pt>
                <c:pt idx="233">
                  <c:v>3.2523148148148151E-3</c:v>
                </c:pt>
                <c:pt idx="234">
                  <c:v>3.2638888888888891E-3</c:v>
                </c:pt>
                <c:pt idx="235">
                  <c:v>3.2754629629629631E-3</c:v>
                </c:pt>
                <c:pt idx="236">
                  <c:v>3.2870370370370371E-3</c:v>
                </c:pt>
                <c:pt idx="237">
                  <c:v>3.2986111111111111E-3</c:v>
                </c:pt>
                <c:pt idx="238">
                  <c:v>3.3101851851851851E-3</c:v>
                </c:pt>
                <c:pt idx="239">
                  <c:v>3.3217592592592591E-3</c:v>
                </c:pt>
                <c:pt idx="240">
                  <c:v>3.3333333333333331E-3</c:v>
                </c:pt>
                <c:pt idx="241">
                  <c:v>3.3449074074074071E-3</c:v>
                </c:pt>
                <c:pt idx="242">
                  <c:v>3.3564814814814811E-3</c:v>
                </c:pt>
                <c:pt idx="243">
                  <c:v>3.3680555555555551E-3</c:v>
                </c:pt>
                <c:pt idx="244">
                  <c:v>3.3796296296296291E-3</c:v>
                </c:pt>
                <c:pt idx="245">
                  <c:v>3.391203703703704E-3</c:v>
                </c:pt>
                <c:pt idx="246">
                  <c:v>3.402777777777778E-3</c:v>
                </c:pt>
                <c:pt idx="247">
                  <c:v>3.414351851851852E-3</c:v>
                </c:pt>
                <c:pt idx="248">
                  <c:v>3.425925925925926E-3</c:v>
                </c:pt>
                <c:pt idx="249">
                  <c:v>3.4375E-3</c:v>
                </c:pt>
                <c:pt idx="250">
                  <c:v>3.449074074074074E-3</c:v>
                </c:pt>
                <c:pt idx="251">
                  <c:v>3.460648148148148E-3</c:v>
                </c:pt>
                <c:pt idx="252">
                  <c:v>3.472222222222222E-3</c:v>
                </c:pt>
                <c:pt idx="253">
                  <c:v>3.4837962962962965E-3</c:v>
                </c:pt>
                <c:pt idx="254">
                  <c:v>3.4953703703703705E-3</c:v>
                </c:pt>
                <c:pt idx="255">
                  <c:v>3.5069444444444445E-3</c:v>
                </c:pt>
                <c:pt idx="256">
                  <c:v>3.5185185185185185E-3</c:v>
                </c:pt>
                <c:pt idx="257">
                  <c:v>3.5300925925925925E-3</c:v>
                </c:pt>
                <c:pt idx="258">
                  <c:v>3.5416666666666665E-3</c:v>
                </c:pt>
                <c:pt idx="259">
                  <c:v>3.5532407407407405E-3</c:v>
                </c:pt>
                <c:pt idx="260">
                  <c:v>3.5648148148148149E-3</c:v>
                </c:pt>
                <c:pt idx="261">
                  <c:v>3.5763888888888889E-3</c:v>
                </c:pt>
                <c:pt idx="262">
                  <c:v>3.5879629629629634E-3</c:v>
                </c:pt>
                <c:pt idx="263">
                  <c:v>3.5995370370370374E-3</c:v>
                </c:pt>
                <c:pt idx="264">
                  <c:v>3.6111111111111114E-3</c:v>
                </c:pt>
                <c:pt idx="265">
                  <c:v>3.6226851851851854E-3</c:v>
                </c:pt>
                <c:pt idx="266">
                  <c:v>3.6342592592592594E-3</c:v>
                </c:pt>
                <c:pt idx="267">
                  <c:v>3.6458333333333334E-3</c:v>
                </c:pt>
                <c:pt idx="268">
                  <c:v>3.6574074074074074E-3</c:v>
                </c:pt>
                <c:pt idx="269">
                  <c:v>3.6689814814814814E-3</c:v>
                </c:pt>
                <c:pt idx="270">
                  <c:v>3.6805555555555554E-3</c:v>
                </c:pt>
                <c:pt idx="271">
                  <c:v>3.6921296296296294E-3</c:v>
                </c:pt>
                <c:pt idx="272">
                  <c:v>3.7037037037037034E-3</c:v>
                </c:pt>
                <c:pt idx="273">
                  <c:v>3.7152777777777774E-3</c:v>
                </c:pt>
                <c:pt idx="274">
                  <c:v>3.7268518518518514E-3</c:v>
                </c:pt>
                <c:pt idx="275">
                  <c:v>3.7384259259259263E-3</c:v>
                </c:pt>
                <c:pt idx="276">
                  <c:v>3.7500000000000003E-3</c:v>
                </c:pt>
                <c:pt idx="277">
                  <c:v>3.7615740740740743E-3</c:v>
                </c:pt>
                <c:pt idx="278">
                  <c:v>3.7731481481481483E-3</c:v>
                </c:pt>
                <c:pt idx="279">
                  <c:v>3.7847222222222223E-3</c:v>
                </c:pt>
                <c:pt idx="280">
                  <c:v>3.7962962962962963E-3</c:v>
                </c:pt>
                <c:pt idx="281">
                  <c:v>3.8078703703703703E-3</c:v>
                </c:pt>
                <c:pt idx="282">
                  <c:v>3.8194444444444443E-3</c:v>
                </c:pt>
                <c:pt idx="283">
                  <c:v>3.8310185185185183E-3</c:v>
                </c:pt>
                <c:pt idx="284">
                  <c:v>3.8425925925925923E-3</c:v>
                </c:pt>
                <c:pt idx="285">
                  <c:v>3.8541666666666663E-3</c:v>
                </c:pt>
                <c:pt idx="286">
                  <c:v>3.8657407407407408E-3</c:v>
                </c:pt>
                <c:pt idx="287">
                  <c:v>3.8773148148148148E-3</c:v>
                </c:pt>
                <c:pt idx="288">
                  <c:v>3.8888888888888888E-3</c:v>
                </c:pt>
                <c:pt idx="289">
                  <c:v>3.9004629629629628E-3</c:v>
                </c:pt>
                <c:pt idx="290">
                  <c:v>3.9120370370370377E-3</c:v>
                </c:pt>
                <c:pt idx="291">
                  <c:v>3.9236111111111112E-3</c:v>
                </c:pt>
                <c:pt idx="292">
                  <c:v>3.9351851851851857E-3</c:v>
                </c:pt>
                <c:pt idx="293">
                  <c:v>3.9467592592592592E-3</c:v>
                </c:pt>
                <c:pt idx="294">
                  <c:v>3.9583333333333337E-3</c:v>
                </c:pt>
                <c:pt idx="295">
                  <c:v>3.9699074074074072E-3</c:v>
                </c:pt>
                <c:pt idx="296">
                  <c:v>3.9814814814814817E-3</c:v>
                </c:pt>
                <c:pt idx="297">
                  <c:v>3.9930555555555552E-3</c:v>
                </c:pt>
                <c:pt idx="298">
                  <c:v>4.0046296296296297E-3</c:v>
                </c:pt>
                <c:pt idx="299">
                  <c:v>4.0162037037037033E-3</c:v>
                </c:pt>
                <c:pt idx="300">
                  <c:v>4.0277777777777777E-3</c:v>
                </c:pt>
                <c:pt idx="301">
                  <c:v>4.0393518518518513E-3</c:v>
                </c:pt>
                <c:pt idx="302">
                  <c:v>4.0509259259259257E-3</c:v>
                </c:pt>
                <c:pt idx="303">
                  <c:v>4.0625000000000001E-3</c:v>
                </c:pt>
                <c:pt idx="304">
                  <c:v>4.0740740740740737E-3</c:v>
                </c:pt>
                <c:pt idx="305">
                  <c:v>4.0856481481481481E-3</c:v>
                </c:pt>
                <c:pt idx="306">
                  <c:v>4.0972222222222226E-3</c:v>
                </c:pt>
                <c:pt idx="307">
                  <c:v>4.1087962962962962E-3</c:v>
                </c:pt>
                <c:pt idx="308">
                  <c:v>4.1203703703703706E-3</c:v>
                </c:pt>
                <c:pt idx="309">
                  <c:v>4.1319444444444442E-3</c:v>
                </c:pt>
                <c:pt idx="310">
                  <c:v>4.1435185185185186E-3</c:v>
                </c:pt>
                <c:pt idx="311">
                  <c:v>4.155092592592593E-3</c:v>
                </c:pt>
                <c:pt idx="312">
                  <c:v>4.1666666666666666E-3</c:v>
                </c:pt>
                <c:pt idx="313">
                  <c:v>4.178240740740741E-3</c:v>
                </c:pt>
                <c:pt idx="314">
                  <c:v>4.1898148148148146E-3</c:v>
                </c:pt>
                <c:pt idx="315">
                  <c:v>4.2013888888888891E-3</c:v>
                </c:pt>
                <c:pt idx="316">
                  <c:v>4.2129629629629626E-3</c:v>
                </c:pt>
                <c:pt idx="317">
                  <c:v>4.2245370370370371E-3</c:v>
                </c:pt>
                <c:pt idx="318">
                  <c:v>4.2361111111111106E-3</c:v>
                </c:pt>
                <c:pt idx="319">
                  <c:v>4.2476851851851851E-3</c:v>
                </c:pt>
                <c:pt idx="320">
                  <c:v>4.2592592592592595E-3</c:v>
                </c:pt>
                <c:pt idx="321">
                  <c:v>4.2708333333333339E-3</c:v>
                </c:pt>
                <c:pt idx="322">
                  <c:v>4.2824074074074075E-3</c:v>
                </c:pt>
                <c:pt idx="323">
                  <c:v>4.293981481481482E-3</c:v>
                </c:pt>
                <c:pt idx="324">
                  <c:v>4.3055555555555555E-3</c:v>
                </c:pt>
                <c:pt idx="325">
                  <c:v>4.31712962962963E-3</c:v>
                </c:pt>
                <c:pt idx="326">
                  <c:v>4.3287037037037035E-3</c:v>
                </c:pt>
                <c:pt idx="327">
                  <c:v>4.340277777777778E-3</c:v>
                </c:pt>
                <c:pt idx="328">
                  <c:v>4.3518518518518515E-3</c:v>
                </c:pt>
                <c:pt idx="329">
                  <c:v>4.363425925925926E-3</c:v>
                </c:pt>
                <c:pt idx="330">
                  <c:v>4.3749999999999995E-3</c:v>
                </c:pt>
                <c:pt idx="331">
                  <c:v>4.386574074074074E-3</c:v>
                </c:pt>
                <c:pt idx="332">
                  <c:v>4.3981481481481476E-3</c:v>
                </c:pt>
                <c:pt idx="333">
                  <c:v>4.409722222222222E-3</c:v>
                </c:pt>
                <c:pt idx="334">
                  <c:v>4.4212962962962964E-3</c:v>
                </c:pt>
                <c:pt idx="335">
                  <c:v>4.4328703703703709E-3</c:v>
                </c:pt>
                <c:pt idx="336">
                  <c:v>4.4444444444444444E-3</c:v>
                </c:pt>
                <c:pt idx="337">
                  <c:v>4.4560185185185189E-3</c:v>
                </c:pt>
                <c:pt idx="338">
                  <c:v>4.4675925925925924E-3</c:v>
                </c:pt>
                <c:pt idx="339">
                  <c:v>4.4791666666666669E-3</c:v>
                </c:pt>
                <c:pt idx="340">
                  <c:v>4.4907407407407405E-3</c:v>
                </c:pt>
                <c:pt idx="341">
                  <c:v>4.5023148148148149E-3</c:v>
                </c:pt>
                <c:pt idx="342">
                  <c:v>4.5138888888888885E-3</c:v>
                </c:pt>
                <c:pt idx="343">
                  <c:v>4.5254629629629629E-3</c:v>
                </c:pt>
                <c:pt idx="344">
                  <c:v>4.5370370370370373E-3</c:v>
                </c:pt>
                <c:pt idx="345">
                  <c:v>4.5486111111111109E-3</c:v>
                </c:pt>
                <c:pt idx="346">
                  <c:v>4.5601851851851853E-3</c:v>
                </c:pt>
                <c:pt idx="347">
                  <c:v>4.5717592592592589E-3</c:v>
                </c:pt>
                <c:pt idx="348">
                  <c:v>4.5833333333333334E-3</c:v>
                </c:pt>
                <c:pt idx="349">
                  <c:v>4.5949074074074069E-3</c:v>
                </c:pt>
                <c:pt idx="350">
                  <c:v>4.6064814814814814E-3</c:v>
                </c:pt>
                <c:pt idx="351">
                  <c:v>4.6180555555555558E-3</c:v>
                </c:pt>
                <c:pt idx="352">
                  <c:v>4.6296296296296302E-3</c:v>
                </c:pt>
                <c:pt idx="353">
                  <c:v>4.6412037037037038E-3</c:v>
                </c:pt>
                <c:pt idx="354">
                  <c:v>4.6527777777777782E-3</c:v>
                </c:pt>
                <c:pt idx="355">
                  <c:v>4.6643518518518518E-3</c:v>
                </c:pt>
                <c:pt idx="356">
                  <c:v>4.6759259259259263E-3</c:v>
                </c:pt>
                <c:pt idx="357">
                  <c:v>4.6874999999999998E-3</c:v>
                </c:pt>
                <c:pt idx="358">
                  <c:v>4.6990740740740743E-3</c:v>
                </c:pt>
                <c:pt idx="359">
                  <c:v>4.7106481481481478E-3</c:v>
                </c:pt>
                <c:pt idx="360">
                  <c:v>4.7222222222222223E-3</c:v>
                </c:pt>
                <c:pt idx="361">
                  <c:v>4.7337962962962958E-3</c:v>
                </c:pt>
                <c:pt idx="362">
                  <c:v>4.7453703703703703E-3</c:v>
                </c:pt>
                <c:pt idx="363">
                  <c:v>4.7569444444444439E-3</c:v>
                </c:pt>
                <c:pt idx="364">
                  <c:v>4.7685185185185183E-3</c:v>
                </c:pt>
                <c:pt idx="365">
                  <c:v>4.7800925925925927E-3</c:v>
                </c:pt>
                <c:pt idx="366">
                  <c:v>4.7916666666666672E-3</c:v>
                </c:pt>
                <c:pt idx="367">
                  <c:v>4.8032407407407407E-3</c:v>
                </c:pt>
                <c:pt idx="368">
                  <c:v>4.8148148148148152E-3</c:v>
                </c:pt>
                <c:pt idx="369">
                  <c:v>4.8263888888888887E-3</c:v>
                </c:pt>
                <c:pt idx="370">
                  <c:v>4.8379629629629632E-3</c:v>
                </c:pt>
                <c:pt idx="371">
                  <c:v>4.8495370370370368E-3</c:v>
                </c:pt>
                <c:pt idx="372">
                  <c:v>4.8611111111111112E-3</c:v>
                </c:pt>
                <c:pt idx="373">
                  <c:v>4.8726851851851848E-3</c:v>
                </c:pt>
                <c:pt idx="374">
                  <c:v>4.8842592592592592E-3</c:v>
                </c:pt>
                <c:pt idx="375">
                  <c:v>4.8958333333333336E-3</c:v>
                </c:pt>
                <c:pt idx="376">
                  <c:v>4.9074074074074072E-3</c:v>
                </c:pt>
                <c:pt idx="377">
                  <c:v>4.9189814814814816E-3</c:v>
                </c:pt>
                <c:pt idx="378">
                  <c:v>4.9305555555555552E-3</c:v>
                </c:pt>
                <c:pt idx="379">
                  <c:v>4.9421296296296297E-3</c:v>
                </c:pt>
                <c:pt idx="380">
                  <c:v>4.9537037037037041E-3</c:v>
                </c:pt>
                <c:pt idx="381">
                  <c:v>4.9652777777777777E-3</c:v>
                </c:pt>
                <c:pt idx="382">
                  <c:v>4.9768518518518521E-3</c:v>
                </c:pt>
                <c:pt idx="383">
                  <c:v>4.9884259259259257E-3</c:v>
                </c:pt>
                <c:pt idx="384">
                  <c:v>5.0000000000000001E-3</c:v>
                </c:pt>
                <c:pt idx="385">
                  <c:v>5.0115740740740745E-3</c:v>
                </c:pt>
                <c:pt idx="386">
                  <c:v>5.0231481481481481E-3</c:v>
                </c:pt>
                <c:pt idx="387">
                  <c:v>5.0347222222222225E-3</c:v>
                </c:pt>
                <c:pt idx="388">
                  <c:v>5.0462962962962961E-3</c:v>
                </c:pt>
                <c:pt idx="389">
                  <c:v>5.0578703703703706E-3</c:v>
                </c:pt>
                <c:pt idx="390">
                  <c:v>5.0694444444444441E-3</c:v>
                </c:pt>
                <c:pt idx="391">
                  <c:v>5.0810185185185186E-3</c:v>
                </c:pt>
                <c:pt idx="392">
                  <c:v>5.0925925925925921E-3</c:v>
                </c:pt>
                <c:pt idx="393">
                  <c:v>5.1041666666666666E-3</c:v>
                </c:pt>
                <c:pt idx="394">
                  <c:v>5.1157407407407401E-3</c:v>
                </c:pt>
                <c:pt idx="395">
                  <c:v>5.1273148148148154E-3</c:v>
                </c:pt>
                <c:pt idx="396">
                  <c:v>5.138888888888889E-3</c:v>
                </c:pt>
                <c:pt idx="397">
                  <c:v>5.1504629629629635E-3</c:v>
                </c:pt>
                <c:pt idx="398">
                  <c:v>5.162037037037037E-3</c:v>
                </c:pt>
                <c:pt idx="399">
                  <c:v>5.1736111111111115E-3</c:v>
                </c:pt>
                <c:pt idx="400">
                  <c:v>5.185185185185185E-3</c:v>
                </c:pt>
                <c:pt idx="401">
                  <c:v>5.1967592592592595E-3</c:v>
                </c:pt>
                <c:pt idx="402">
                  <c:v>5.208333333333333E-3</c:v>
                </c:pt>
                <c:pt idx="403">
                  <c:v>5.2199074074074075E-3</c:v>
                </c:pt>
                <c:pt idx="404">
                  <c:v>5.2314814814814811E-3</c:v>
                </c:pt>
                <c:pt idx="405">
                  <c:v>5.2430555555555555E-3</c:v>
                </c:pt>
                <c:pt idx="406">
                  <c:v>5.2546296296296291E-3</c:v>
                </c:pt>
                <c:pt idx="407">
                  <c:v>5.2662037037037035E-3</c:v>
                </c:pt>
                <c:pt idx="408">
                  <c:v>5.2777777777777779E-3</c:v>
                </c:pt>
                <c:pt idx="409">
                  <c:v>5.2893518518518515E-3</c:v>
                </c:pt>
                <c:pt idx="410">
                  <c:v>5.3009259259259259E-3</c:v>
                </c:pt>
              </c:numCache>
            </c:numRef>
          </c:cat>
          <c:val>
            <c:numRef>
              <c:f>'1 Phase Pre-Treatment'!$H$2:$H$412</c:f>
              <c:numCache>
                <c:formatCode>0.0000</c:formatCode>
                <c:ptCount val="411"/>
                <c:pt idx="0">
                  <c:v>-0.30502279999999998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0.45151933999999999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0.55743523000000006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2.7855737000000002E-2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1.1021456000000001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1.2156390400000001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0.86005209999999999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1.4350240999999999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2.4261308000000001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1.6241718999999999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2.6001469999999998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1.8889494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2.796824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3.0691790000000001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4.4082951999999995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4.4839491999999996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4.5217641999999998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4.7260426999999998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4.0300240000000001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4.8924821999999999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4.0678389999999993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3.6668836999999996</c:v>
                </c:pt>
                <c:pt idx="245">
                  <c:v>3.6668836999999996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3.1826726000000001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3.5155510000000003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3.2659044999999995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3.3264275999999997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3.1751192000000001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3.159964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3.061626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2.7892706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3.8106390000000001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2.9330260000000004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1.7376411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2.8497940000000002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2.1083829999999999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0.97354549999999995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2.9783939999999998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2.0099961999999998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1.5333867000000001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EA-4B8E-B632-C99648EE9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993599"/>
        <c:axId val="1185118239"/>
      </c:lineChart>
      <c:catAx>
        <c:axId val="1724993599"/>
        <c:scaling>
          <c:orientation val="minMax"/>
        </c:scaling>
        <c:delete val="0"/>
        <c:axPos val="b"/>
        <c:numFmt formatCode="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118239"/>
        <c:crosses val="autoZero"/>
        <c:auto val="1"/>
        <c:lblAlgn val="ctr"/>
        <c:lblOffset val="100"/>
        <c:noMultiLvlLbl val="0"/>
      </c:catAx>
      <c:valAx>
        <c:axId val="118511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993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321922112268928"/>
          <c:y val="0.79513779527559059"/>
          <c:w val="0.40898356996713991"/>
          <c:h val="3.22428790844643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CF88A2E-8404-496F-BF4D-E064886765CA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409575</xdr:colOff>
      <xdr:row>45</xdr:row>
      <xdr:rowOff>55562</xdr:rowOff>
    </xdr:from>
    <xdr:to>
      <xdr:col>38</xdr:col>
      <xdr:colOff>457200</xdr:colOff>
      <xdr:row>91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87BA75-CBE7-4406-8BC4-3E126E26F4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29</xdr:col>
      <xdr:colOff>0</xdr:colOff>
      <xdr:row>21</xdr:row>
      <xdr:rowOff>0</xdr:rowOff>
    </xdr:from>
    <xdr:to>
      <xdr:col>32</xdr:col>
      <xdr:colOff>448227</xdr:colOff>
      <xdr:row>22</xdr:row>
      <xdr:rowOff>123868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79309A-CAA8-49D4-95A0-3BB66ACE5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298400" y="4124325"/>
          <a:ext cx="3953427" cy="3048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406400</xdr:colOff>
      <xdr:row>45</xdr:row>
      <xdr:rowOff>55562</xdr:rowOff>
    </xdr:from>
    <xdr:to>
      <xdr:col>32</xdr:col>
      <xdr:colOff>523875</xdr:colOff>
      <xdr:row>82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54CDE0-EA00-42EA-A9EA-B1F42C8F11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28</xdr:col>
      <xdr:colOff>0</xdr:colOff>
      <xdr:row>21</xdr:row>
      <xdr:rowOff>0</xdr:rowOff>
    </xdr:from>
    <xdr:to>
      <xdr:col>31</xdr:col>
      <xdr:colOff>445052</xdr:colOff>
      <xdr:row>22</xdr:row>
      <xdr:rowOff>120693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7DD90F-7BE5-425C-A8DF-F21265FFC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298400" y="4067175"/>
          <a:ext cx="3950252" cy="30166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1647825</xdr:colOff>
      <xdr:row>65</xdr:row>
      <xdr:rowOff>95250</xdr:rowOff>
    </xdr:from>
    <xdr:to>
      <xdr:col>31</xdr:col>
      <xdr:colOff>79375</xdr:colOff>
      <xdr:row>99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4F281C-01FF-44CB-856A-0BAE4CC867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51</xdr:col>
      <xdr:colOff>0</xdr:colOff>
      <xdr:row>21</xdr:row>
      <xdr:rowOff>0</xdr:rowOff>
    </xdr:from>
    <xdr:to>
      <xdr:col>54</xdr:col>
      <xdr:colOff>448227</xdr:colOff>
      <xdr:row>22</xdr:row>
      <xdr:rowOff>123868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7889CB-0B2F-46D0-856F-46AEC252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82100" y="4197350"/>
          <a:ext cx="3943902" cy="304843"/>
        </a:xfrm>
        <a:prstGeom prst="rect">
          <a:avLst/>
        </a:prstGeom>
      </xdr:spPr>
    </xdr:pic>
    <xdr:clientData/>
  </xdr:twoCellAnchor>
  <xdr:twoCellAnchor editAs="oneCell">
    <xdr:from>
      <xdr:col>48</xdr:col>
      <xdr:colOff>1</xdr:colOff>
      <xdr:row>0</xdr:row>
      <xdr:rowOff>0</xdr:rowOff>
    </xdr:from>
    <xdr:to>
      <xdr:col>50</xdr:col>
      <xdr:colOff>409575</xdr:colOff>
      <xdr:row>1</xdr:row>
      <xdr:rowOff>178027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2F5B72D-1E98-40DE-B963-333902CCE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767501" y="0"/>
          <a:ext cx="2438399" cy="35900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1647825</xdr:colOff>
      <xdr:row>65</xdr:row>
      <xdr:rowOff>95250</xdr:rowOff>
    </xdr:from>
    <xdr:to>
      <xdr:col>31</xdr:col>
      <xdr:colOff>79375</xdr:colOff>
      <xdr:row>99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CD2A91-496E-414C-8C73-2FD82D478F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51</xdr:col>
      <xdr:colOff>0</xdr:colOff>
      <xdr:row>21</xdr:row>
      <xdr:rowOff>0</xdr:rowOff>
    </xdr:from>
    <xdr:to>
      <xdr:col>54</xdr:col>
      <xdr:colOff>445052</xdr:colOff>
      <xdr:row>22</xdr:row>
      <xdr:rowOff>120693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3255CA-3571-4B42-8AEE-B66E85BE1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050875" y="4124325"/>
          <a:ext cx="3953427" cy="304843"/>
        </a:xfrm>
        <a:prstGeom prst="rect">
          <a:avLst/>
        </a:prstGeom>
      </xdr:spPr>
    </xdr:pic>
    <xdr:clientData/>
  </xdr:twoCellAnchor>
  <xdr:twoCellAnchor editAs="oneCell">
    <xdr:from>
      <xdr:col>48</xdr:col>
      <xdr:colOff>1</xdr:colOff>
      <xdr:row>0</xdr:row>
      <xdr:rowOff>0</xdr:rowOff>
    </xdr:from>
    <xdr:to>
      <xdr:col>50</xdr:col>
      <xdr:colOff>412750</xdr:colOff>
      <xdr:row>1</xdr:row>
      <xdr:rowOff>174852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BBFD69-8D4C-9A39-E142-C1B79659A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767501" y="0"/>
          <a:ext cx="2438399" cy="35900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B291C9-B76F-9062-E6CE-A1B25E8B0FB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406400</xdr:colOff>
      <xdr:row>45</xdr:row>
      <xdr:rowOff>55562</xdr:rowOff>
    </xdr:from>
    <xdr:to>
      <xdr:col>32</xdr:col>
      <xdr:colOff>523875</xdr:colOff>
      <xdr:row>82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D1A4637-BDD8-A4BC-44DA-FAB566B665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28</xdr:col>
      <xdr:colOff>0</xdr:colOff>
      <xdr:row>21</xdr:row>
      <xdr:rowOff>0</xdr:rowOff>
    </xdr:from>
    <xdr:to>
      <xdr:col>31</xdr:col>
      <xdr:colOff>448227</xdr:colOff>
      <xdr:row>22</xdr:row>
      <xdr:rowOff>123868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DDCF0E-8B46-5B54-FDC0-C7C33CF89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298400" y="4067175"/>
          <a:ext cx="3953427" cy="30484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128587</xdr:colOff>
      <xdr:row>77</xdr:row>
      <xdr:rowOff>52388</xdr:rowOff>
    </xdr:from>
    <xdr:to>
      <xdr:col>13</xdr:col>
      <xdr:colOff>381776</xdr:colOff>
      <xdr:row>85</xdr:row>
      <xdr:rowOff>36820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CA49E3-51F2-1FD7-377D-CD5E767D1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67087" y="13987463"/>
          <a:ext cx="5091890" cy="1427470"/>
        </a:xfrm>
        <a:prstGeom prst="rect">
          <a:avLst/>
        </a:prstGeom>
      </xdr:spPr>
    </xdr:pic>
    <xdr:clientData/>
  </xdr:twoCellAnchor>
  <xdr:twoCellAnchor editAs="oneCell">
    <xdr:from>
      <xdr:col>6</xdr:col>
      <xdr:colOff>238127</xdr:colOff>
      <xdr:row>96</xdr:row>
      <xdr:rowOff>77595</xdr:rowOff>
    </xdr:from>
    <xdr:to>
      <xdr:col>12</xdr:col>
      <xdr:colOff>114302</xdr:colOff>
      <xdr:row>102</xdr:row>
      <xdr:rowOff>9775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DEFB14-F26D-F767-FFAF-4829970F9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86202" y="17451195"/>
          <a:ext cx="3519488" cy="1013268"/>
        </a:xfrm>
        <a:prstGeom prst="rect">
          <a:avLst/>
        </a:prstGeom>
      </xdr:spPr>
    </xdr:pic>
    <xdr:clientData/>
  </xdr:twoCellAnchor>
  <xdr:twoCellAnchor editAs="oneCell">
    <xdr:from>
      <xdr:col>4</xdr:col>
      <xdr:colOff>385762</xdr:colOff>
      <xdr:row>125</xdr:row>
      <xdr:rowOff>59209</xdr:rowOff>
    </xdr:from>
    <xdr:to>
      <xdr:col>15</xdr:col>
      <xdr:colOff>11032</xdr:colOff>
      <xdr:row>132</xdr:row>
      <xdr:rowOff>19339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1D9BE5-4D32-91CD-0449-11860EDD1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76562" y="22681084"/>
          <a:ext cx="6411833" cy="1226955"/>
        </a:xfrm>
        <a:prstGeom prst="rect">
          <a:avLst/>
        </a:prstGeom>
      </xdr:spPr>
    </xdr:pic>
    <xdr:clientData/>
  </xdr:twoCellAnchor>
  <xdr:twoCellAnchor editAs="oneCell">
    <xdr:from>
      <xdr:col>4</xdr:col>
      <xdr:colOff>276225</xdr:colOff>
      <xdr:row>132</xdr:row>
      <xdr:rowOff>147637</xdr:rowOff>
    </xdr:from>
    <xdr:to>
      <xdr:col>17</xdr:col>
      <xdr:colOff>220193</xdr:colOff>
      <xdr:row>145</xdr:row>
      <xdr:rowOff>28885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824072-82FE-1C1E-964D-212D745B8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67025" y="24036337"/>
          <a:ext cx="8021169" cy="2229161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194</xdr:row>
      <xdr:rowOff>123825</xdr:rowOff>
    </xdr:from>
    <xdr:to>
      <xdr:col>11</xdr:col>
      <xdr:colOff>381560</xdr:colOff>
      <xdr:row>209</xdr:row>
      <xdr:rowOff>95625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007EEAA-07E4-F131-6CD5-72E51D150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3250" y="35232975"/>
          <a:ext cx="4020111" cy="2686425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238126</xdr:colOff>
      <xdr:row>268</xdr:row>
      <xdr:rowOff>71437</xdr:rowOff>
    </xdr:from>
    <xdr:to>
      <xdr:col>8</xdr:col>
      <xdr:colOff>76491</xdr:colOff>
      <xdr:row>279</xdr:row>
      <xdr:rowOff>95530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B736C12-453B-6D97-9B87-354D2B319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28926" y="48572737"/>
          <a:ext cx="2086266" cy="2010056"/>
        </a:xfrm>
        <a:prstGeom prst="rect">
          <a:avLst/>
        </a:prstGeom>
      </xdr:spPr>
    </xdr:pic>
    <xdr:clientData/>
  </xdr:twoCellAnchor>
  <xdr:twoCellAnchor editAs="oneCell">
    <xdr:from>
      <xdr:col>4</xdr:col>
      <xdr:colOff>171450</xdr:colOff>
      <xdr:row>291</xdr:row>
      <xdr:rowOff>124947</xdr:rowOff>
    </xdr:from>
    <xdr:to>
      <xdr:col>13</xdr:col>
      <xdr:colOff>410548</xdr:colOff>
      <xdr:row>301</xdr:row>
      <xdr:rowOff>38390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1F9C66E-9909-EAF0-A2EE-638208C8C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62250" y="52788672"/>
          <a:ext cx="5725499" cy="1718431"/>
        </a:xfrm>
        <a:prstGeom prst="rect">
          <a:avLst/>
        </a:prstGeom>
      </xdr:spPr>
    </xdr:pic>
    <xdr:clientData/>
  </xdr:twoCellAnchor>
  <xdr:twoCellAnchor>
    <xdr:from>
      <xdr:col>6</xdr:col>
      <xdr:colOff>95250</xdr:colOff>
      <xdr:row>290</xdr:row>
      <xdr:rowOff>66675</xdr:rowOff>
    </xdr:from>
    <xdr:to>
      <xdr:col>7</xdr:col>
      <xdr:colOff>76200</xdr:colOff>
      <xdr:row>296</xdr:row>
      <xdr:rowOff>47625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DB6C3202-AF3C-2EA8-621D-723B507B9153}"/>
            </a:ext>
          </a:extLst>
        </xdr:cNvPr>
        <xdr:cNvCxnSpPr/>
      </xdr:nvCxnSpPr>
      <xdr:spPr>
        <a:xfrm>
          <a:off x="3819525" y="52549425"/>
          <a:ext cx="628650" cy="10668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371475</xdr:colOff>
      <xdr:row>290</xdr:row>
      <xdr:rowOff>95250</xdr:rowOff>
    </xdr:from>
    <xdr:to>
      <xdr:col>7</xdr:col>
      <xdr:colOff>381000</xdr:colOff>
      <xdr:row>295</xdr:row>
      <xdr:rowOff>104775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C58F236E-5992-4721-FD65-3B9AAB57637C}"/>
            </a:ext>
          </a:extLst>
        </xdr:cNvPr>
        <xdr:cNvCxnSpPr/>
      </xdr:nvCxnSpPr>
      <xdr:spPr>
        <a:xfrm>
          <a:off x="4095750" y="52578000"/>
          <a:ext cx="657225" cy="9144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90488</xdr:colOff>
      <xdr:row>286</xdr:row>
      <xdr:rowOff>14288</xdr:rowOff>
    </xdr:from>
    <xdr:to>
      <xdr:col>5</xdr:col>
      <xdr:colOff>157163</xdr:colOff>
      <xdr:row>292</xdr:row>
      <xdr:rowOff>4763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11661212-B3C8-5127-4EB8-46D522A505C1}"/>
            </a:ext>
          </a:extLst>
        </xdr:cNvPr>
        <xdr:cNvCxnSpPr/>
      </xdr:nvCxnSpPr>
      <xdr:spPr>
        <a:xfrm flipH="1">
          <a:off x="3328988" y="51773138"/>
          <a:ext cx="66675" cy="10763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286</xdr:row>
      <xdr:rowOff>14288</xdr:rowOff>
    </xdr:from>
    <xdr:to>
      <xdr:col>5</xdr:col>
      <xdr:colOff>366713</xdr:colOff>
      <xdr:row>292</xdr:row>
      <xdr:rowOff>123825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480C6674-EB77-83FB-2B8F-01EBA0A954F1}"/>
            </a:ext>
          </a:extLst>
        </xdr:cNvPr>
        <xdr:cNvCxnSpPr/>
      </xdr:nvCxnSpPr>
      <xdr:spPr>
        <a:xfrm flipH="1">
          <a:off x="3543300" y="51773138"/>
          <a:ext cx="61913" cy="119538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571500</xdr:colOff>
      <xdr:row>296</xdr:row>
      <xdr:rowOff>123825</xdr:rowOff>
    </xdr:from>
    <xdr:to>
      <xdr:col>9</xdr:col>
      <xdr:colOff>104775</xdr:colOff>
      <xdr:row>302</xdr:row>
      <xdr:rowOff>123825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107C91F7-AFA8-01A3-1CCF-4172D1B2D227}"/>
            </a:ext>
          </a:extLst>
        </xdr:cNvPr>
        <xdr:cNvCxnSpPr/>
      </xdr:nvCxnSpPr>
      <xdr:spPr>
        <a:xfrm flipV="1">
          <a:off x="3162300" y="53692425"/>
          <a:ext cx="2371725" cy="10858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400050</xdr:colOff>
      <xdr:row>297</xdr:row>
      <xdr:rowOff>133350</xdr:rowOff>
    </xdr:from>
    <xdr:to>
      <xdr:col>9</xdr:col>
      <xdr:colOff>409575</xdr:colOff>
      <xdr:row>307</xdr:row>
      <xdr:rowOff>66675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6355CDF5-9EDA-5E7F-199E-291B95970A5A}"/>
            </a:ext>
          </a:extLst>
        </xdr:cNvPr>
        <xdr:cNvCxnSpPr/>
      </xdr:nvCxnSpPr>
      <xdr:spPr>
        <a:xfrm flipV="1">
          <a:off x="4124325" y="53882925"/>
          <a:ext cx="1714500" cy="1743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85725</xdr:colOff>
      <xdr:row>297</xdr:row>
      <xdr:rowOff>114300</xdr:rowOff>
    </xdr:from>
    <xdr:to>
      <xdr:col>10</xdr:col>
      <xdr:colOff>133350</xdr:colOff>
      <xdr:row>313</xdr:row>
      <xdr:rowOff>133350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725786AE-888B-41E2-9441-AEF0983100FB}"/>
            </a:ext>
          </a:extLst>
        </xdr:cNvPr>
        <xdr:cNvCxnSpPr/>
      </xdr:nvCxnSpPr>
      <xdr:spPr>
        <a:xfrm flipV="1">
          <a:off x="4457700" y="53863875"/>
          <a:ext cx="1752600" cy="29146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304800</xdr:colOff>
      <xdr:row>297</xdr:row>
      <xdr:rowOff>80963</xdr:rowOff>
    </xdr:from>
    <xdr:to>
      <xdr:col>10</xdr:col>
      <xdr:colOff>323850</xdr:colOff>
      <xdr:row>320</xdr:row>
      <xdr:rowOff>14288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9BA0BF9A-3E0F-4DD8-A291-141F45D5E9F3}"/>
            </a:ext>
          </a:extLst>
        </xdr:cNvPr>
        <xdr:cNvCxnSpPr/>
      </xdr:nvCxnSpPr>
      <xdr:spPr>
        <a:xfrm flipV="1">
          <a:off x="4672013" y="53830538"/>
          <a:ext cx="1724025" cy="4095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371475</xdr:colOff>
      <xdr:row>299</xdr:row>
      <xdr:rowOff>57150</xdr:rowOff>
    </xdr:from>
    <xdr:to>
      <xdr:col>10</xdr:col>
      <xdr:colOff>581025</xdr:colOff>
      <xdr:row>324</xdr:row>
      <xdr:rowOff>80963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64316803-5CEF-48DC-A140-65209D99E2CB}"/>
            </a:ext>
          </a:extLst>
        </xdr:cNvPr>
        <xdr:cNvCxnSpPr/>
      </xdr:nvCxnSpPr>
      <xdr:spPr>
        <a:xfrm flipV="1">
          <a:off x="4738688" y="54168675"/>
          <a:ext cx="1914525" cy="45481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623887</xdr:colOff>
      <xdr:row>300</xdr:row>
      <xdr:rowOff>4762</xdr:rowOff>
    </xdr:from>
    <xdr:to>
      <xdr:col>11</xdr:col>
      <xdr:colOff>490538</xdr:colOff>
      <xdr:row>328</xdr:row>
      <xdr:rowOff>128588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0B1DC3DE-6744-49E5-B759-DCC6DD6702B0}"/>
            </a:ext>
          </a:extLst>
        </xdr:cNvPr>
        <xdr:cNvCxnSpPr/>
      </xdr:nvCxnSpPr>
      <xdr:spPr>
        <a:xfrm flipV="1">
          <a:off x="5400675" y="54297262"/>
          <a:ext cx="1809751" cy="519112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457200</xdr:colOff>
      <xdr:row>387</xdr:row>
      <xdr:rowOff>33337</xdr:rowOff>
    </xdr:from>
    <xdr:to>
      <xdr:col>12</xdr:col>
      <xdr:colOff>600366</xdr:colOff>
      <xdr:row>397</xdr:row>
      <xdr:rowOff>124089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6758EC5-B86B-40BA-3D9D-F18A9517D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81688" y="70070662"/>
          <a:ext cx="2086266" cy="189574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407</xdr:row>
      <xdr:rowOff>71438</xdr:rowOff>
    </xdr:from>
    <xdr:to>
      <xdr:col>9</xdr:col>
      <xdr:colOff>591129</xdr:colOff>
      <xdr:row>419</xdr:row>
      <xdr:rowOff>171766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ABE905A-FBB5-5DCA-5988-46A8DB36A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2150" y="73728263"/>
          <a:ext cx="4153480" cy="2267266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405</xdr:row>
      <xdr:rowOff>123825</xdr:rowOff>
    </xdr:from>
    <xdr:to>
      <xdr:col>6</xdr:col>
      <xdr:colOff>238125</xdr:colOff>
      <xdr:row>415</xdr:row>
      <xdr:rowOff>42864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C3B8BC85-3996-4073-923A-8BA5C8AC02E1}"/>
            </a:ext>
          </a:extLst>
        </xdr:cNvPr>
        <xdr:cNvCxnSpPr/>
      </xdr:nvCxnSpPr>
      <xdr:spPr>
        <a:xfrm flipV="1">
          <a:off x="3552826" y="73418700"/>
          <a:ext cx="404812" cy="172878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633413</xdr:colOff>
      <xdr:row>441</xdr:row>
      <xdr:rowOff>76200</xdr:rowOff>
    </xdr:from>
    <xdr:to>
      <xdr:col>9</xdr:col>
      <xdr:colOff>314685</xdr:colOff>
      <xdr:row>453</xdr:row>
      <xdr:rowOff>171766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AB6BA43F-7FED-215F-BC64-E1BB57091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24213" y="79886175"/>
          <a:ext cx="2581635" cy="2267266"/>
        </a:xfrm>
        <a:prstGeom prst="rect">
          <a:avLst/>
        </a:prstGeom>
      </xdr:spPr>
    </xdr:pic>
    <xdr:clientData/>
  </xdr:twoCellAnchor>
  <xdr:twoCellAnchor>
    <xdr:from>
      <xdr:col>6</xdr:col>
      <xdr:colOff>323850</xdr:colOff>
      <xdr:row>430</xdr:row>
      <xdr:rowOff>76200</xdr:rowOff>
    </xdr:from>
    <xdr:to>
      <xdr:col>7</xdr:col>
      <xdr:colOff>257175</xdr:colOff>
      <xdr:row>447</xdr:row>
      <xdr:rowOff>90488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153FB7BA-728C-4E21-B887-D2E357882A4D}"/>
            </a:ext>
          </a:extLst>
        </xdr:cNvPr>
        <xdr:cNvCxnSpPr/>
      </xdr:nvCxnSpPr>
      <xdr:spPr>
        <a:xfrm flipV="1">
          <a:off x="4043363" y="77895450"/>
          <a:ext cx="581025" cy="30908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90487</xdr:colOff>
      <xdr:row>435</xdr:row>
      <xdr:rowOff>57150</xdr:rowOff>
    </xdr:from>
    <xdr:to>
      <xdr:col>8</xdr:col>
      <xdr:colOff>400050</xdr:colOff>
      <xdr:row>447</xdr:row>
      <xdr:rowOff>157163</xdr:rowOff>
    </xdr:to>
    <xdr:cxnSp macro="">
      <xdr:nvCxnSpPr>
        <xdr:cNvPr id="47" name="Straight Connector 46">
          <a:extLst>
            <a:ext uri="{FF2B5EF4-FFF2-40B4-BE49-F238E27FC236}">
              <a16:creationId xmlns:a16="http://schemas.microsoft.com/office/drawing/2014/main" id="{65FDA0D3-4778-46D3-8E33-E2661B75C06D}"/>
            </a:ext>
          </a:extLst>
        </xdr:cNvPr>
        <xdr:cNvCxnSpPr/>
      </xdr:nvCxnSpPr>
      <xdr:spPr>
        <a:xfrm flipV="1">
          <a:off x="4457700" y="78781275"/>
          <a:ext cx="719138" cy="22717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71437</xdr:colOff>
      <xdr:row>440</xdr:row>
      <xdr:rowOff>80963</xdr:rowOff>
    </xdr:from>
    <xdr:to>
      <xdr:col>8</xdr:col>
      <xdr:colOff>428625</xdr:colOff>
      <xdr:row>449</xdr:row>
      <xdr:rowOff>42863</xdr:rowOff>
    </xdr:to>
    <xdr:cxnSp macro="">
      <xdr:nvCxnSpPr>
        <xdr:cNvPr id="49" name="Straight Connector 48">
          <a:extLst>
            <a:ext uri="{FF2B5EF4-FFF2-40B4-BE49-F238E27FC236}">
              <a16:creationId xmlns:a16="http://schemas.microsoft.com/office/drawing/2014/main" id="{346F6D5F-D47F-4F99-AED1-0DD9188FFC77}"/>
            </a:ext>
          </a:extLst>
        </xdr:cNvPr>
        <xdr:cNvCxnSpPr/>
      </xdr:nvCxnSpPr>
      <xdr:spPr>
        <a:xfrm flipV="1">
          <a:off x="4848225" y="79709963"/>
          <a:ext cx="357188" cy="15906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576262</xdr:colOff>
      <xdr:row>489</xdr:row>
      <xdr:rowOff>33340</xdr:rowOff>
    </xdr:from>
    <xdr:to>
      <xdr:col>15</xdr:col>
      <xdr:colOff>505852</xdr:colOff>
      <xdr:row>503</xdr:row>
      <xdr:rowOff>350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DC57FB0-926F-A653-E577-BB9AB6CD4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19362" y="88530115"/>
          <a:ext cx="7363853" cy="2495898"/>
        </a:xfrm>
        <a:prstGeom prst="rect">
          <a:avLst/>
        </a:prstGeom>
      </xdr:spPr>
    </xdr:pic>
    <xdr:clientData/>
  </xdr:twoCellAnchor>
  <xdr:twoCellAnchor>
    <xdr:from>
      <xdr:col>3</xdr:col>
      <xdr:colOff>509588</xdr:colOff>
      <xdr:row>473</xdr:row>
      <xdr:rowOff>33338</xdr:rowOff>
    </xdr:from>
    <xdr:to>
      <xdr:col>5</xdr:col>
      <xdr:colOff>133350</xdr:colOff>
      <xdr:row>493</xdr:row>
      <xdr:rowOff>171450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507FA4E5-6E18-800C-FC5A-253B4D9E2237}"/>
            </a:ext>
          </a:extLst>
        </xdr:cNvPr>
        <xdr:cNvCxnSpPr/>
      </xdr:nvCxnSpPr>
      <xdr:spPr>
        <a:xfrm>
          <a:off x="2452688" y="85634513"/>
          <a:ext cx="919162" cy="375761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271463</xdr:colOff>
      <xdr:row>468</xdr:row>
      <xdr:rowOff>80963</xdr:rowOff>
    </xdr:from>
    <xdr:to>
      <xdr:col>4</xdr:col>
      <xdr:colOff>514350</xdr:colOff>
      <xdr:row>493</xdr:row>
      <xdr:rowOff>119063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C1F207EB-7032-0524-BB2B-8EC50549F0B4}"/>
            </a:ext>
          </a:extLst>
        </xdr:cNvPr>
        <xdr:cNvCxnSpPr/>
      </xdr:nvCxnSpPr>
      <xdr:spPr>
        <a:xfrm>
          <a:off x="2862263" y="84777263"/>
          <a:ext cx="242887" cy="4562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109537</xdr:colOff>
      <xdr:row>478</xdr:row>
      <xdr:rowOff>14288</xdr:rowOff>
    </xdr:from>
    <xdr:to>
      <xdr:col>6</xdr:col>
      <xdr:colOff>114300</xdr:colOff>
      <xdr:row>493</xdr:row>
      <xdr:rowOff>4763</xdr:rowOff>
    </xdr:to>
    <xdr:cxnSp macro="">
      <xdr:nvCxnSpPr>
        <xdr:cNvPr id="59" name="Straight Connector 58">
          <a:extLst>
            <a:ext uri="{FF2B5EF4-FFF2-40B4-BE49-F238E27FC236}">
              <a16:creationId xmlns:a16="http://schemas.microsoft.com/office/drawing/2014/main" id="{D9C2FA01-5568-46E5-4F32-6216A966A434}"/>
            </a:ext>
          </a:extLst>
        </xdr:cNvPr>
        <xdr:cNvCxnSpPr/>
      </xdr:nvCxnSpPr>
      <xdr:spPr>
        <a:xfrm>
          <a:off x="3829050" y="86520338"/>
          <a:ext cx="4763" cy="2705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614362</xdr:colOff>
      <xdr:row>483</xdr:row>
      <xdr:rowOff>80963</xdr:rowOff>
    </xdr:from>
    <xdr:to>
      <xdr:col>7</xdr:col>
      <xdr:colOff>47625</xdr:colOff>
      <xdr:row>492</xdr:row>
      <xdr:rowOff>66675</xdr:rowOff>
    </xdr:to>
    <xdr:cxnSp macro="">
      <xdr:nvCxnSpPr>
        <xdr:cNvPr id="64" name="Straight Connector 63">
          <a:extLst>
            <a:ext uri="{FF2B5EF4-FFF2-40B4-BE49-F238E27FC236}">
              <a16:creationId xmlns:a16="http://schemas.microsoft.com/office/drawing/2014/main" id="{7C7120B7-AB33-436B-AF85-4CBFAF85F996}"/>
            </a:ext>
          </a:extLst>
        </xdr:cNvPr>
        <xdr:cNvCxnSpPr/>
      </xdr:nvCxnSpPr>
      <xdr:spPr>
        <a:xfrm flipH="1">
          <a:off x="4333875" y="87491888"/>
          <a:ext cx="80963" cy="161448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280987</xdr:colOff>
      <xdr:row>488</xdr:row>
      <xdr:rowOff>142875</xdr:rowOff>
    </xdr:from>
    <xdr:to>
      <xdr:col>8</xdr:col>
      <xdr:colOff>66675</xdr:colOff>
      <xdr:row>493</xdr:row>
      <xdr:rowOff>166688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2BAE329C-5FE8-4810-91B2-485818E3441B}"/>
            </a:ext>
          </a:extLst>
        </xdr:cNvPr>
        <xdr:cNvCxnSpPr/>
      </xdr:nvCxnSpPr>
      <xdr:spPr>
        <a:xfrm>
          <a:off x="4648200" y="88458675"/>
          <a:ext cx="195263" cy="9286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219076</xdr:colOff>
      <xdr:row>526</xdr:row>
      <xdr:rowOff>32276</xdr:rowOff>
    </xdr:from>
    <xdr:to>
      <xdr:col>9</xdr:col>
      <xdr:colOff>114998</xdr:colOff>
      <xdr:row>536</xdr:row>
      <xdr:rowOff>57520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444A92D6-E576-9725-8204-5E55954B7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62176" y="95225126"/>
          <a:ext cx="3443985" cy="1830232"/>
        </a:xfrm>
        <a:prstGeom prst="rect">
          <a:avLst/>
        </a:prstGeom>
      </xdr:spPr>
    </xdr:pic>
    <xdr:clientData/>
  </xdr:twoCellAnchor>
  <xdr:twoCellAnchor>
    <xdr:from>
      <xdr:col>4</xdr:col>
      <xdr:colOff>381000</xdr:colOff>
      <xdr:row>141</xdr:row>
      <xdr:rowOff>47625</xdr:rowOff>
    </xdr:from>
    <xdr:to>
      <xdr:col>6</xdr:col>
      <xdr:colOff>57150</xdr:colOff>
      <xdr:row>145</xdr:row>
      <xdr:rowOff>104775</xdr:rowOff>
    </xdr:to>
    <xdr:cxnSp macro="">
      <xdr:nvCxnSpPr>
        <xdr:cNvPr id="76" name="Straight Connector 75">
          <a:extLst>
            <a:ext uri="{FF2B5EF4-FFF2-40B4-BE49-F238E27FC236}">
              <a16:creationId xmlns:a16="http://schemas.microsoft.com/office/drawing/2014/main" id="{2A2DB4BE-C461-334B-3F4A-65D9CD9AC50B}"/>
            </a:ext>
          </a:extLst>
        </xdr:cNvPr>
        <xdr:cNvCxnSpPr/>
      </xdr:nvCxnSpPr>
      <xdr:spPr>
        <a:xfrm flipV="1">
          <a:off x="2971800" y="25565100"/>
          <a:ext cx="809625" cy="781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457200</xdr:colOff>
      <xdr:row>140</xdr:row>
      <xdr:rowOff>114300</xdr:rowOff>
    </xdr:from>
    <xdr:to>
      <xdr:col>7</xdr:col>
      <xdr:colOff>400050</xdr:colOff>
      <xdr:row>151</xdr:row>
      <xdr:rowOff>104775</xdr:rowOff>
    </xdr:to>
    <xdr:cxnSp macro="">
      <xdr:nvCxnSpPr>
        <xdr:cNvPr id="77" name="Straight Connector 76">
          <a:extLst>
            <a:ext uri="{FF2B5EF4-FFF2-40B4-BE49-F238E27FC236}">
              <a16:creationId xmlns:a16="http://schemas.microsoft.com/office/drawing/2014/main" id="{F667BAB6-791A-428B-9B2B-AF16D07A9F4E}"/>
            </a:ext>
          </a:extLst>
        </xdr:cNvPr>
        <xdr:cNvCxnSpPr/>
      </xdr:nvCxnSpPr>
      <xdr:spPr>
        <a:xfrm flipV="1">
          <a:off x="3048000" y="25450800"/>
          <a:ext cx="1724025" cy="19812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419099</xdr:colOff>
      <xdr:row>59</xdr:row>
      <xdr:rowOff>95486</xdr:rowOff>
    </xdr:from>
    <xdr:to>
      <xdr:col>19</xdr:col>
      <xdr:colOff>430443</xdr:colOff>
      <xdr:row>70</xdr:row>
      <xdr:rowOff>48000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56D94DAA-12F6-9931-FBE8-4D9411522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009899" y="10773011"/>
          <a:ext cx="9393469" cy="194323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clair\Documents\Canadian%20Office%20in%20PEI\User%20Interface\Data%20Analytics\McMaster\McMaster%20Data%20Analysis.xlsx" TargetMode="External"/><Relationship Id="rId1" Type="http://schemas.openxmlformats.org/officeDocument/2006/relationships/externalLinkPath" Target="McMaster%20Data%20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a Summary"/>
      <sheetName val="Acute Peak Calculations"/>
      <sheetName val="Acute Peak Data"/>
      <sheetName val="Pre-Treatment BI_BF"/>
      <sheetName val="Post-Treatment BI_BF"/>
      <sheetName val="Pre-T Walk BI_BF"/>
      <sheetName val="Post-T Walk BI_BF"/>
      <sheetName val="Follow-up BI_BF"/>
      <sheetName val="Follow-up Walk BI_BF"/>
      <sheetName val="Definitions"/>
    </sheetNames>
    <sheetDataSet>
      <sheetData sheetId="0"/>
      <sheetData sheetId="1"/>
      <sheetData sheetId="2">
        <row r="5">
          <cell r="C5" t="e">
            <v>#DIV/0!</v>
          </cell>
        </row>
        <row r="6">
          <cell r="C6" t="e">
            <v>#DIV/0!</v>
          </cell>
        </row>
        <row r="7">
          <cell r="C7" t="e">
            <v>#DIV/0!</v>
          </cell>
        </row>
        <row r="8">
          <cell r="C8" t="e">
            <v>#DIV/0!</v>
          </cell>
        </row>
        <row r="9">
          <cell r="C9" t="e">
            <v>#DIV/0!</v>
          </cell>
        </row>
        <row r="10">
          <cell r="C10" t="e">
            <v>#DIV/0!</v>
          </cell>
        </row>
        <row r="11">
          <cell r="C11" t="e">
            <v>#DIV/0!</v>
          </cell>
        </row>
        <row r="12">
          <cell r="C12" t="e">
            <v>#DIV/0!</v>
          </cell>
        </row>
        <row r="13">
          <cell r="C13" t="e">
            <v>#DIV/0!</v>
          </cell>
        </row>
        <row r="14">
          <cell r="C14" t="e">
            <v>#DIV/0!</v>
          </cell>
        </row>
        <row r="15">
          <cell r="C15" t="e">
            <v>#DIV/0!</v>
          </cell>
        </row>
        <row r="16">
          <cell r="C16" t="e">
            <v>#DIV/0!</v>
          </cell>
        </row>
        <row r="17">
          <cell r="C17" t="e">
            <v>#DIV/0!</v>
          </cell>
        </row>
        <row r="18">
          <cell r="C18" t="e">
            <v>#DIV/0!</v>
          </cell>
        </row>
        <row r="19">
          <cell r="C19" t="e">
            <v>#DIV/0!</v>
          </cell>
        </row>
        <row r="20">
          <cell r="C20" t="e">
            <v>#DIV/0!</v>
          </cell>
        </row>
        <row r="21">
          <cell r="C21" t="e">
            <v>#DIV/0!</v>
          </cell>
        </row>
        <row r="22">
          <cell r="C22" t="e">
            <v>#DIV/0!</v>
          </cell>
        </row>
        <row r="28">
          <cell r="C28" t="e">
            <v>#DIV/0!</v>
          </cell>
        </row>
        <row r="29">
          <cell r="C29" t="e">
            <v>#DIV/0!</v>
          </cell>
        </row>
        <row r="30">
          <cell r="C30" t="e">
            <v>#DIV/0!</v>
          </cell>
        </row>
        <row r="31">
          <cell r="C31" t="e">
            <v>#DIV/0!</v>
          </cell>
        </row>
        <row r="32">
          <cell r="C32" t="e">
            <v>#DIV/0!</v>
          </cell>
        </row>
        <row r="33">
          <cell r="C33" t="e">
            <v>#DIV/0!</v>
          </cell>
        </row>
        <row r="34">
          <cell r="C34" t="e">
            <v>#DIV/0!</v>
          </cell>
        </row>
        <row r="35">
          <cell r="C35" t="e">
            <v>#DIV/0!</v>
          </cell>
        </row>
        <row r="36">
          <cell r="C36" t="e">
            <v>#DIV/0!</v>
          </cell>
        </row>
        <row r="37">
          <cell r="C37" t="e">
            <v>#DIV/0!</v>
          </cell>
        </row>
        <row r="38">
          <cell r="C38" t="e">
            <v>#DIV/0!</v>
          </cell>
        </row>
        <row r="39">
          <cell r="C39" t="e">
            <v>#DIV/0!</v>
          </cell>
        </row>
        <row r="40">
          <cell r="C40" t="e">
            <v>#DIV/0!</v>
          </cell>
        </row>
        <row r="41">
          <cell r="C41" t="e">
            <v>#DIV/0!</v>
          </cell>
        </row>
        <row r="42">
          <cell r="C42" t="e">
            <v>#DIV/0!</v>
          </cell>
        </row>
        <row r="43">
          <cell r="C43" t="e">
            <v>#DIV/0!</v>
          </cell>
        </row>
        <row r="44">
          <cell r="C44" t="e">
            <v>#DIV/0!</v>
          </cell>
        </row>
        <row r="45">
          <cell r="C45" t="e">
            <v>#DIV/0!</v>
          </cell>
        </row>
        <row r="50">
          <cell r="C50" t="e">
            <v>#DIV/0!</v>
          </cell>
        </row>
        <row r="51">
          <cell r="C51" t="e">
            <v>#DIV/0!</v>
          </cell>
        </row>
        <row r="52">
          <cell r="C52" t="e">
            <v>#DIV/0!</v>
          </cell>
        </row>
        <row r="53">
          <cell r="C53" t="e">
            <v>#DIV/0!</v>
          </cell>
        </row>
        <row r="54">
          <cell r="C54" t="e">
            <v>#DIV/0!</v>
          </cell>
        </row>
        <row r="55">
          <cell r="C55" t="e">
            <v>#DIV/0!</v>
          </cell>
        </row>
        <row r="56">
          <cell r="C56" t="e">
            <v>#DIV/0!</v>
          </cell>
        </row>
        <row r="57">
          <cell r="C57" t="e">
            <v>#DIV/0!</v>
          </cell>
        </row>
        <row r="58">
          <cell r="C58" t="e">
            <v>#DIV/0!</v>
          </cell>
        </row>
        <row r="59">
          <cell r="C59" t="e">
            <v>#DIV/0!</v>
          </cell>
        </row>
        <row r="60">
          <cell r="C60" t="e">
            <v>#DIV/0!</v>
          </cell>
        </row>
        <row r="61">
          <cell r="C61" t="e">
            <v>#DIV/0!</v>
          </cell>
        </row>
        <row r="62">
          <cell r="C62" t="e">
            <v>#DIV/0!</v>
          </cell>
        </row>
        <row r="63">
          <cell r="C63" t="e">
            <v>#DIV/0!</v>
          </cell>
        </row>
        <row r="64">
          <cell r="C64" t="e">
            <v>#DIV/0!</v>
          </cell>
        </row>
        <row r="65">
          <cell r="C65" t="e">
            <v>#DIV/0!</v>
          </cell>
        </row>
        <row r="66">
          <cell r="C66" t="e">
            <v>#DIV/0!</v>
          </cell>
        </row>
        <row r="67">
          <cell r="C67" t="e">
            <v>#DIV/0!</v>
          </cell>
        </row>
      </sheetData>
      <sheetData sheetId="3">
        <row r="2">
          <cell r="C2" t="e">
            <v>#DIV/0!</v>
          </cell>
          <cell r="D2">
            <v>0</v>
          </cell>
        </row>
        <row r="3">
          <cell r="C3" t="e">
            <v>#DIV/0!</v>
          </cell>
          <cell r="D3">
            <v>0</v>
          </cell>
        </row>
        <row r="4">
          <cell r="C4" t="e">
            <v>#DIV/0!</v>
          </cell>
          <cell r="D4">
            <v>0</v>
          </cell>
        </row>
        <row r="5">
          <cell r="C5" t="e">
            <v>#DIV/0!</v>
          </cell>
          <cell r="D5">
            <v>0</v>
          </cell>
        </row>
        <row r="6">
          <cell r="C6" t="e">
            <v>#DIV/0!</v>
          </cell>
          <cell r="D6">
            <v>0</v>
          </cell>
        </row>
        <row r="7">
          <cell r="C7" t="e">
            <v>#DIV/0!</v>
          </cell>
          <cell r="D7">
            <v>0</v>
          </cell>
        </row>
        <row r="8">
          <cell r="C8" t="e">
            <v>#DIV/0!</v>
          </cell>
          <cell r="D8">
            <v>0</v>
          </cell>
        </row>
        <row r="9">
          <cell r="C9" t="e">
            <v>#DIV/0!</v>
          </cell>
          <cell r="D9">
            <v>0</v>
          </cell>
        </row>
        <row r="10">
          <cell r="C10" t="e">
            <v>#DIV/0!</v>
          </cell>
          <cell r="D10">
            <v>0</v>
          </cell>
        </row>
        <row r="11">
          <cell r="C11" t="e">
            <v>#DIV/0!</v>
          </cell>
          <cell r="D11">
            <v>0</v>
          </cell>
        </row>
        <row r="12">
          <cell r="C12" t="e">
            <v>#DIV/0!</v>
          </cell>
          <cell r="D12">
            <v>0</v>
          </cell>
        </row>
        <row r="13">
          <cell r="C13" t="e">
            <v>#DIV/0!</v>
          </cell>
          <cell r="D13">
            <v>0</v>
          </cell>
        </row>
        <row r="14">
          <cell r="C14" t="e">
            <v>#DIV/0!</v>
          </cell>
          <cell r="D14">
            <v>0</v>
          </cell>
        </row>
        <row r="15">
          <cell r="C15" t="e">
            <v>#DIV/0!</v>
          </cell>
          <cell r="D15">
            <v>0</v>
          </cell>
        </row>
        <row r="16">
          <cell r="C16" t="e">
            <v>#DIV/0!</v>
          </cell>
          <cell r="D16">
            <v>0</v>
          </cell>
        </row>
        <row r="17">
          <cell r="C17" t="e">
            <v>#DIV/0!</v>
          </cell>
          <cell r="D17">
            <v>0</v>
          </cell>
        </row>
        <row r="18">
          <cell r="C18" t="e">
            <v>#DIV/0!</v>
          </cell>
          <cell r="D18">
            <v>0</v>
          </cell>
        </row>
        <row r="19">
          <cell r="C19" t="e">
            <v>#DIV/0!</v>
          </cell>
          <cell r="D19">
            <v>0</v>
          </cell>
        </row>
      </sheetData>
      <sheetData sheetId="4">
        <row r="2">
          <cell r="C2" t="e">
            <v>#DIV/0!</v>
          </cell>
          <cell r="D2">
            <v>0</v>
          </cell>
        </row>
        <row r="3">
          <cell r="C3" t="e">
            <v>#DIV/0!</v>
          </cell>
          <cell r="D3">
            <v>0</v>
          </cell>
        </row>
        <row r="4">
          <cell r="C4" t="e">
            <v>#DIV/0!</v>
          </cell>
          <cell r="D4">
            <v>0</v>
          </cell>
        </row>
        <row r="5">
          <cell r="C5" t="e">
            <v>#DIV/0!</v>
          </cell>
          <cell r="D5">
            <v>0</v>
          </cell>
        </row>
        <row r="6">
          <cell r="C6" t="e">
            <v>#DIV/0!</v>
          </cell>
          <cell r="D6">
            <v>0</v>
          </cell>
        </row>
        <row r="7">
          <cell r="C7" t="e">
            <v>#DIV/0!</v>
          </cell>
          <cell r="D7">
            <v>0</v>
          </cell>
        </row>
        <row r="8">
          <cell r="C8" t="e">
            <v>#DIV/0!</v>
          </cell>
          <cell r="D8">
            <v>0</v>
          </cell>
        </row>
        <row r="9">
          <cell r="C9" t="e">
            <v>#DIV/0!</v>
          </cell>
          <cell r="D9">
            <v>0</v>
          </cell>
        </row>
        <row r="10">
          <cell r="C10" t="e">
            <v>#DIV/0!</v>
          </cell>
          <cell r="D10">
            <v>0</v>
          </cell>
        </row>
        <row r="11">
          <cell r="C11" t="e">
            <v>#DIV/0!</v>
          </cell>
          <cell r="D11">
            <v>0</v>
          </cell>
        </row>
        <row r="12">
          <cell r="C12" t="e">
            <v>#DIV/0!</v>
          </cell>
          <cell r="D12">
            <v>0</v>
          </cell>
        </row>
        <row r="13">
          <cell r="C13" t="e">
            <v>#DIV/0!</v>
          </cell>
          <cell r="D13">
            <v>0</v>
          </cell>
        </row>
        <row r="14">
          <cell r="C14" t="e">
            <v>#DIV/0!</v>
          </cell>
          <cell r="D14">
            <v>0</v>
          </cell>
        </row>
        <row r="15">
          <cell r="C15" t="e">
            <v>#DIV/0!</v>
          </cell>
          <cell r="D15">
            <v>0</v>
          </cell>
        </row>
        <row r="16">
          <cell r="C16" t="e">
            <v>#DIV/0!</v>
          </cell>
          <cell r="D16">
            <v>0</v>
          </cell>
        </row>
        <row r="17">
          <cell r="C17" t="e">
            <v>#DIV/0!</v>
          </cell>
          <cell r="D17">
            <v>0</v>
          </cell>
        </row>
        <row r="18">
          <cell r="C18" t="e">
            <v>#DIV/0!</v>
          </cell>
          <cell r="D18">
            <v>0</v>
          </cell>
        </row>
        <row r="19">
          <cell r="C19" t="e">
            <v>#DIV/0!</v>
          </cell>
          <cell r="D19">
            <v>0</v>
          </cell>
        </row>
      </sheetData>
      <sheetData sheetId="5">
        <row r="2">
          <cell r="C2" t="e">
            <v>#DIV/0!</v>
          </cell>
          <cell r="D2">
            <v>0</v>
          </cell>
        </row>
        <row r="3">
          <cell r="C3" t="e">
            <v>#DIV/0!</v>
          </cell>
          <cell r="D3">
            <v>0</v>
          </cell>
        </row>
        <row r="4">
          <cell r="C4" t="e">
            <v>#DIV/0!</v>
          </cell>
          <cell r="D4">
            <v>0</v>
          </cell>
        </row>
        <row r="5">
          <cell r="C5" t="e">
            <v>#DIV/0!</v>
          </cell>
          <cell r="D5">
            <v>0</v>
          </cell>
        </row>
        <row r="6">
          <cell r="C6" t="e">
            <v>#DIV/0!</v>
          </cell>
          <cell r="D6">
            <v>0</v>
          </cell>
        </row>
        <row r="7">
          <cell r="C7" t="e">
            <v>#DIV/0!</v>
          </cell>
          <cell r="D7">
            <v>0</v>
          </cell>
        </row>
        <row r="8">
          <cell r="C8" t="e">
            <v>#DIV/0!</v>
          </cell>
          <cell r="D8">
            <v>0</v>
          </cell>
        </row>
        <row r="9">
          <cell r="C9" t="e">
            <v>#DIV/0!</v>
          </cell>
          <cell r="D9">
            <v>0</v>
          </cell>
        </row>
        <row r="10">
          <cell r="C10" t="e">
            <v>#DIV/0!</v>
          </cell>
          <cell r="D10">
            <v>0</v>
          </cell>
        </row>
        <row r="11">
          <cell r="C11" t="e">
            <v>#DIV/0!</v>
          </cell>
          <cell r="D11">
            <v>0</v>
          </cell>
        </row>
        <row r="12">
          <cell r="C12" t="e">
            <v>#DIV/0!</v>
          </cell>
          <cell r="D12">
            <v>0</v>
          </cell>
        </row>
        <row r="13">
          <cell r="C13" t="e">
            <v>#DIV/0!</v>
          </cell>
          <cell r="D13">
            <v>0</v>
          </cell>
        </row>
        <row r="14">
          <cell r="C14" t="e">
            <v>#DIV/0!</v>
          </cell>
          <cell r="D14">
            <v>0</v>
          </cell>
        </row>
        <row r="15">
          <cell r="C15" t="e">
            <v>#DIV/0!</v>
          </cell>
          <cell r="D15">
            <v>0</v>
          </cell>
        </row>
        <row r="16">
          <cell r="C16" t="e">
            <v>#DIV/0!</v>
          </cell>
          <cell r="D16">
            <v>0</v>
          </cell>
        </row>
        <row r="17">
          <cell r="C17" t="e">
            <v>#DIV/0!</v>
          </cell>
          <cell r="D17">
            <v>0</v>
          </cell>
        </row>
        <row r="18">
          <cell r="C18" t="e">
            <v>#DIV/0!</v>
          </cell>
          <cell r="D18">
            <v>0</v>
          </cell>
        </row>
        <row r="19">
          <cell r="C19" t="e">
            <v>#DIV/0!</v>
          </cell>
          <cell r="D19">
            <v>0</v>
          </cell>
        </row>
      </sheetData>
      <sheetData sheetId="6">
        <row r="2">
          <cell r="C2" t="e">
            <v>#DIV/0!</v>
          </cell>
          <cell r="D2">
            <v>0</v>
          </cell>
        </row>
        <row r="3">
          <cell r="C3" t="e">
            <v>#DIV/0!</v>
          </cell>
          <cell r="D3">
            <v>0</v>
          </cell>
        </row>
        <row r="4">
          <cell r="C4" t="e">
            <v>#DIV/0!</v>
          </cell>
          <cell r="D4">
            <v>0</v>
          </cell>
        </row>
        <row r="5">
          <cell r="C5" t="e">
            <v>#DIV/0!</v>
          </cell>
          <cell r="D5">
            <v>0</v>
          </cell>
        </row>
        <row r="6">
          <cell r="C6" t="e">
            <v>#DIV/0!</v>
          </cell>
          <cell r="D6">
            <v>0</v>
          </cell>
        </row>
        <row r="7">
          <cell r="C7" t="e">
            <v>#DIV/0!</v>
          </cell>
          <cell r="D7">
            <v>0</v>
          </cell>
        </row>
        <row r="8">
          <cell r="C8" t="e">
            <v>#DIV/0!</v>
          </cell>
          <cell r="D8">
            <v>0</v>
          </cell>
        </row>
        <row r="9">
          <cell r="C9" t="e">
            <v>#DIV/0!</v>
          </cell>
          <cell r="D9">
            <v>0</v>
          </cell>
        </row>
        <row r="10">
          <cell r="C10" t="e">
            <v>#DIV/0!</v>
          </cell>
          <cell r="D10">
            <v>0</v>
          </cell>
        </row>
        <row r="11">
          <cell r="C11" t="e">
            <v>#DIV/0!</v>
          </cell>
          <cell r="D11">
            <v>0</v>
          </cell>
        </row>
        <row r="12">
          <cell r="C12" t="e">
            <v>#DIV/0!</v>
          </cell>
          <cell r="D12">
            <v>0</v>
          </cell>
        </row>
        <row r="13">
          <cell r="C13" t="e">
            <v>#DIV/0!</v>
          </cell>
          <cell r="D13">
            <v>0</v>
          </cell>
        </row>
        <row r="14">
          <cell r="C14" t="e">
            <v>#DIV/0!</v>
          </cell>
          <cell r="D14">
            <v>0</v>
          </cell>
        </row>
        <row r="15">
          <cell r="C15" t="e">
            <v>#DIV/0!</v>
          </cell>
          <cell r="D15">
            <v>0</v>
          </cell>
        </row>
        <row r="16">
          <cell r="C16" t="e">
            <v>#DIV/0!</v>
          </cell>
          <cell r="D16">
            <v>0</v>
          </cell>
        </row>
        <row r="17">
          <cell r="C17" t="e">
            <v>#DIV/0!</v>
          </cell>
          <cell r="D17">
            <v>0</v>
          </cell>
        </row>
        <row r="18">
          <cell r="C18" t="e">
            <v>#DIV/0!</v>
          </cell>
          <cell r="D18">
            <v>0</v>
          </cell>
        </row>
        <row r="19">
          <cell r="C19" t="e">
            <v>#DIV/0!</v>
          </cell>
          <cell r="D19">
            <v>0</v>
          </cell>
        </row>
      </sheetData>
      <sheetData sheetId="7">
        <row r="2">
          <cell r="C2" t="e">
            <v>#DIV/0!</v>
          </cell>
          <cell r="D2">
            <v>0</v>
          </cell>
        </row>
        <row r="3">
          <cell r="C3" t="e">
            <v>#DIV/0!</v>
          </cell>
          <cell r="D3">
            <v>0</v>
          </cell>
        </row>
        <row r="4">
          <cell r="C4" t="e">
            <v>#DIV/0!</v>
          </cell>
          <cell r="D4">
            <v>0</v>
          </cell>
        </row>
        <row r="5">
          <cell r="C5" t="e">
            <v>#DIV/0!</v>
          </cell>
          <cell r="D5">
            <v>0</v>
          </cell>
        </row>
        <row r="6">
          <cell r="C6" t="e">
            <v>#DIV/0!</v>
          </cell>
          <cell r="D6">
            <v>0</v>
          </cell>
        </row>
        <row r="7">
          <cell r="C7" t="e">
            <v>#DIV/0!</v>
          </cell>
          <cell r="D7">
            <v>0</v>
          </cell>
        </row>
        <row r="8">
          <cell r="C8" t="e">
            <v>#DIV/0!</v>
          </cell>
          <cell r="D8">
            <v>0</v>
          </cell>
        </row>
        <row r="9">
          <cell r="C9" t="e">
            <v>#DIV/0!</v>
          </cell>
          <cell r="D9">
            <v>0</v>
          </cell>
        </row>
        <row r="10">
          <cell r="C10" t="e">
            <v>#DIV/0!</v>
          </cell>
          <cell r="D10">
            <v>0</v>
          </cell>
        </row>
        <row r="11">
          <cell r="C11" t="e">
            <v>#DIV/0!</v>
          </cell>
          <cell r="D11">
            <v>0</v>
          </cell>
        </row>
        <row r="12">
          <cell r="C12" t="e">
            <v>#DIV/0!</v>
          </cell>
          <cell r="D12">
            <v>0</v>
          </cell>
        </row>
        <row r="13">
          <cell r="C13" t="e">
            <v>#DIV/0!</v>
          </cell>
          <cell r="D13">
            <v>0</v>
          </cell>
        </row>
        <row r="14">
          <cell r="C14" t="e">
            <v>#DIV/0!</v>
          </cell>
          <cell r="D14">
            <v>0</v>
          </cell>
        </row>
        <row r="15">
          <cell r="C15" t="e">
            <v>#DIV/0!</v>
          </cell>
          <cell r="D15">
            <v>0</v>
          </cell>
        </row>
        <row r="16">
          <cell r="C16" t="e">
            <v>#DIV/0!</v>
          </cell>
          <cell r="D16">
            <v>0</v>
          </cell>
        </row>
        <row r="17">
          <cell r="C17" t="e">
            <v>#DIV/0!</v>
          </cell>
          <cell r="D17">
            <v>0</v>
          </cell>
        </row>
        <row r="18">
          <cell r="C18" t="e">
            <v>#DIV/0!</v>
          </cell>
          <cell r="D18">
            <v>0</v>
          </cell>
        </row>
        <row r="19">
          <cell r="C19" t="e">
            <v>#DIV/0!</v>
          </cell>
          <cell r="D19">
            <v>0</v>
          </cell>
        </row>
      </sheetData>
      <sheetData sheetId="8">
        <row r="2">
          <cell r="C2" t="e">
            <v>#DIV/0!</v>
          </cell>
          <cell r="D2">
            <v>0</v>
          </cell>
        </row>
        <row r="3">
          <cell r="C3" t="e">
            <v>#DIV/0!</v>
          </cell>
          <cell r="D3">
            <v>0</v>
          </cell>
        </row>
        <row r="4">
          <cell r="C4" t="e">
            <v>#DIV/0!</v>
          </cell>
          <cell r="D4">
            <v>0</v>
          </cell>
        </row>
        <row r="5">
          <cell r="C5" t="e">
            <v>#DIV/0!</v>
          </cell>
          <cell r="D5">
            <v>0</v>
          </cell>
        </row>
        <row r="6">
          <cell r="C6" t="e">
            <v>#DIV/0!</v>
          </cell>
          <cell r="D6">
            <v>0</v>
          </cell>
        </row>
        <row r="7">
          <cell r="C7" t="e">
            <v>#DIV/0!</v>
          </cell>
          <cell r="D7">
            <v>0</v>
          </cell>
        </row>
        <row r="8">
          <cell r="C8" t="e">
            <v>#DIV/0!</v>
          </cell>
          <cell r="D8">
            <v>0</v>
          </cell>
        </row>
        <row r="9">
          <cell r="C9" t="e">
            <v>#DIV/0!</v>
          </cell>
          <cell r="D9">
            <v>0</v>
          </cell>
        </row>
        <row r="10">
          <cell r="C10" t="e">
            <v>#DIV/0!</v>
          </cell>
          <cell r="D10">
            <v>0</v>
          </cell>
        </row>
        <row r="11">
          <cell r="C11" t="e">
            <v>#DIV/0!</v>
          </cell>
          <cell r="D11">
            <v>0</v>
          </cell>
        </row>
        <row r="12">
          <cell r="C12" t="e">
            <v>#DIV/0!</v>
          </cell>
          <cell r="D12">
            <v>0</v>
          </cell>
        </row>
        <row r="13">
          <cell r="C13" t="e">
            <v>#DIV/0!</v>
          </cell>
          <cell r="D13">
            <v>0</v>
          </cell>
        </row>
        <row r="14">
          <cell r="C14" t="e">
            <v>#DIV/0!</v>
          </cell>
          <cell r="D14">
            <v>0</v>
          </cell>
        </row>
        <row r="15">
          <cell r="C15" t="e">
            <v>#DIV/0!</v>
          </cell>
          <cell r="D15">
            <v>0</v>
          </cell>
        </row>
        <row r="16">
          <cell r="C16" t="e">
            <v>#DIV/0!</v>
          </cell>
          <cell r="D16">
            <v>0</v>
          </cell>
        </row>
        <row r="17">
          <cell r="C17" t="e">
            <v>#DIV/0!</v>
          </cell>
          <cell r="D17">
            <v>0</v>
          </cell>
        </row>
        <row r="18">
          <cell r="C18" t="e">
            <v>#DIV/0!</v>
          </cell>
          <cell r="D18">
            <v>0</v>
          </cell>
        </row>
        <row r="19">
          <cell r="C19" t="e">
            <v>#DIV/0!</v>
          </cell>
          <cell r="D19">
            <v>0</v>
          </cell>
        </row>
      </sheetData>
      <sheetData sheetId="9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Gurpreet Virdee" id="{4260C647-7525-4AFA-A9B5-C8A68FD61FD5}" userId="S::gvirdee@biotraceit.com::60337d58-88bb-411c-b726-1422a9fa13ae" providerId="AD"/>
</personList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6" dT="2024-01-19T20:40:22.28" personId="{4260C647-7525-4AFA-A9B5-C8A68FD61FD5}" id="{8393A2C3-E049-4E2B-9B10-1B2A91553480}">
    <text>+peak?</text>
  </threadedComment>
  <threadedComment ref="A245" dT="2024-01-23T20:11:22.35" personId="{4260C647-7525-4AFA-A9B5-C8A68FD61FD5}" id="{05E74CFD-AB59-4D11-93B8-C4B1F5B3EF7B}">
    <text>Taking the full peak from 0:02:30 which is slightly before 3rd Turn</text>
  </threadedComment>
  <threadedComment ref="A248" dT="2024-01-23T20:44:39.22" personId="{4260C647-7525-4AFA-A9B5-C8A68FD61FD5}" id="{067DCC1F-370E-47BD-B349-AEA8C17C3665}">
    <text xml:space="preserve">Taking the full broad peak from 0:03:07 which is slightly before 5th Turn. I think this is a negative peak, as at 3:33 the value is 2.19 vs 2.21 at 3:07. Thoughts?
</text>
  </threadedComment>
  <threadedComment ref="A253" dT="2024-01-23T22:53:25.56" personId="{4260C647-7525-4AFA-A9B5-C8A68FD61FD5}" id="{D7A3F9E0-EBC4-4CA5-888A-4A298D4F1136}">
    <text>Took the whole change as the peak looks like the same pain experience? From 4:40-4:51, thoughts?</text>
  </threadedComment>
  <threadedComment ref="A254" dT="2024-01-23T23:04:02.33" personId="{4260C647-7525-4AFA-A9B5-C8A68FD61FD5}" id="{3F514F10-1BFC-42A9-85CE-3A7C78416458}">
    <text xml:space="preserve">Acute peak or Baseline Change?
</text>
  </threadedComment>
  <threadedComment ref="A255" dT="2024-01-23T23:07:06.48" personId="{4260C647-7525-4AFA-A9B5-C8A68FD61FD5}" id="{AEB6F632-56EE-442A-BD68-DFA182329175}">
    <text>Acute peak or Baseline Change?</text>
  </threadedComment>
  <threadedComment ref="A256" dT="2024-01-23T23:08:16.01" personId="{4260C647-7525-4AFA-A9B5-C8A68FD61FD5}" id="{FAAE799A-3898-4155-9044-6D411DDBCB25}">
    <text>Acute peak or Baseline Change?</text>
  </threadedComment>
  <threadedComment ref="A257" dT="2024-01-23T23:14:24.52" personId="{4260C647-7525-4AFA-A9B5-C8A68FD61FD5}" id="{AA010C1A-56A7-41AE-8934-B216A6F40A30}">
    <text>Baseline change followed by acute peak?</text>
  </threadedComment>
  <threadedComment ref="A258" dT="2024-01-23T23:17:24.40" personId="{4260C647-7525-4AFA-A9B5-C8A68FD61FD5}" id="{BCE31DF4-81D9-4009-8641-3CDDCFB02F1A}">
    <text>BC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E710D-6230-4B9C-9F93-7D64545FB800}">
  <dimension ref="A2:I69"/>
  <sheetViews>
    <sheetView workbookViewId="0">
      <selection activeCell="A4" sqref="A4"/>
    </sheetView>
  </sheetViews>
  <sheetFormatPr defaultColWidth="11" defaultRowHeight="15.5" x14ac:dyDescent="0.35"/>
  <cols>
    <col min="1" max="1" width="22.1796875" style="8" customWidth="1"/>
    <col min="2" max="2" width="27.453125" style="8" customWidth="1"/>
    <col min="3" max="3" width="11.1796875" style="8" customWidth="1"/>
    <col min="4" max="4" width="9.1796875" style="8" customWidth="1"/>
    <col min="5" max="5" width="11" style="8"/>
    <col min="6" max="6" width="12.1796875" style="8" customWidth="1"/>
    <col min="7" max="7" width="12" style="8" customWidth="1"/>
    <col min="8" max="8" width="11.7265625" style="8" customWidth="1"/>
    <col min="9" max="9" width="11.81640625" style="8" customWidth="1"/>
    <col min="10" max="10" width="11" style="8"/>
    <col min="11" max="11" width="12" style="8" customWidth="1"/>
    <col min="12" max="12" width="10.26953125" style="8" customWidth="1"/>
    <col min="13" max="13" width="13.7265625" style="8" customWidth="1"/>
    <col min="14" max="14" width="13.1796875" style="8" customWidth="1"/>
    <col min="15" max="15" width="13.7265625" style="8" customWidth="1"/>
    <col min="16" max="16" width="12.453125" style="8" customWidth="1"/>
    <col min="17" max="18" width="11" style="8"/>
    <col min="19" max="19" width="17.1796875" style="8" customWidth="1"/>
    <col min="20" max="20" width="17" style="8" customWidth="1"/>
    <col min="21" max="21" width="13.7265625" style="8" customWidth="1"/>
    <col min="22" max="22" width="12.26953125" style="8" customWidth="1"/>
    <col min="23" max="23" width="13.1796875" style="8" customWidth="1"/>
    <col min="24" max="24" width="18.81640625" style="8" bestFit="1" customWidth="1"/>
    <col min="25" max="25" width="14.1796875" style="8" customWidth="1"/>
    <col min="26" max="26" width="13.1796875" style="8" customWidth="1"/>
    <col min="27" max="27" width="14.453125" style="8" customWidth="1"/>
    <col min="28" max="35" width="11" style="8"/>
    <col min="36" max="36" width="12.1796875" style="8" customWidth="1"/>
    <col min="37" max="41" width="11" style="8"/>
    <col min="42" max="42" width="12.26953125" style="8" customWidth="1"/>
    <col min="43" max="43" width="14.453125" style="8" customWidth="1"/>
    <col min="44" max="44" width="13" style="8" customWidth="1"/>
    <col min="45" max="45" width="12" style="8" customWidth="1"/>
    <col min="46" max="46" width="11.7265625" style="8" customWidth="1"/>
    <col min="47" max="48" width="11" style="8"/>
    <col min="49" max="49" width="16.81640625" style="8" customWidth="1"/>
    <col min="50" max="16384" width="11" style="8"/>
  </cols>
  <sheetData>
    <row r="2" spans="1:9" ht="21.5" thickBot="1" x14ac:dyDescent="0.55000000000000004">
      <c r="A2" s="7" t="s">
        <v>107</v>
      </c>
    </row>
    <row r="3" spans="1:9" x14ac:dyDescent="0.35">
      <c r="A3" s="9" t="s">
        <v>108</v>
      </c>
      <c r="B3" s="10" t="s">
        <v>109</v>
      </c>
      <c r="C3" s="10" t="s">
        <v>110</v>
      </c>
      <c r="D3" s="10" t="s">
        <v>111</v>
      </c>
      <c r="E3" s="10" t="s">
        <v>112</v>
      </c>
      <c r="F3" s="10" t="s">
        <v>113</v>
      </c>
      <c r="G3" s="10" t="s">
        <v>114</v>
      </c>
      <c r="H3" s="11" t="s">
        <v>115</v>
      </c>
      <c r="I3" s="12" t="s">
        <v>116</v>
      </c>
    </row>
    <row r="4" spans="1:9" x14ac:dyDescent="0.35">
      <c r="A4" s="13"/>
      <c r="B4" s="14"/>
      <c r="C4" s="15" t="e">
        <f>'[1]Acute Peak Data'!C5</f>
        <v>#DIV/0!</v>
      </c>
      <c r="D4" s="15" t="e">
        <f>'[1]Pre-Treatment BI_BF'!C2</f>
        <v>#DIV/0!</v>
      </c>
      <c r="E4" s="15">
        <f>'[1]Pre-Treatment BI_BF'!D2</f>
        <v>0</v>
      </c>
      <c r="F4" s="16" t="e">
        <f>'[1]Pre-T Walk BI_BF'!C2</f>
        <v>#DIV/0!</v>
      </c>
      <c r="G4" s="16">
        <f>'[1]Pre-T Walk BI_BF'!D2</f>
        <v>0</v>
      </c>
      <c r="H4" s="15"/>
      <c r="I4" s="17"/>
    </row>
    <row r="5" spans="1:9" x14ac:dyDescent="0.35">
      <c r="A5" s="13"/>
      <c r="B5" s="18"/>
      <c r="C5" s="15" t="e">
        <f>'[1]Acute Peak Data'!C6</f>
        <v>#DIV/0!</v>
      </c>
      <c r="D5" s="15" t="e">
        <f>'[1]Pre-Treatment BI_BF'!C3</f>
        <v>#DIV/0!</v>
      </c>
      <c r="E5" s="15">
        <f>'[1]Pre-Treatment BI_BF'!D3</f>
        <v>0</v>
      </c>
      <c r="F5" s="16" t="e">
        <f>'[1]Pre-T Walk BI_BF'!C3</f>
        <v>#DIV/0!</v>
      </c>
      <c r="G5" s="16">
        <f>'[1]Pre-T Walk BI_BF'!D3</f>
        <v>0</v>
      </c>
      <c r="H5" s="15"/>
      <c r="I5" s="17"/>
    </row>
    <row r="6" spans="1:9" x14ac:dyDescent="0.35">
      <c r="A6" s="13"/>
      <c r="B6" s="18"/>
      <c r="C6" s="15" t="e">
        <f>'[1]Acute Peak Data'!C7</f>
        <v>#DIV/0!</v>
      </c>
      <c r="D6" s="15" t="e">
        <f>'[1]Pre-Treatment BI_BF'!C4</f>
        <v>#DIV/0!</v>
      </c>
      <c r="E6" s="15">
        <f>'[1]Pre-Treatment BI_BF'!D4</f>
        <v>0</v>
      </c>
      <c r="F6" s="16" t="e">
        <f>'[1]Pre-T Walk BI_BF'!C4</f>
        <v>#DIV/0!</v>
      </c>
      <c r="G6" s="16">
        <f>'[1]Pre-T Walk BI_BF'!D4</f>
        <v>0</v>
      </c>
      <c r="H6" s="15"/>
      <c r="I6" s="17"/>
    </row>
    <row r="7" spans="1:9" x14ac:dyDescent="0.35">
      <c r="A7" s="13"/>
      <c r="B7" s="18"/>
      <c r="C7" s="15" t="e">
        <f>'[1]Acute Peak Data'!C8</f>
        <v>#DIV/0!</v>
      </c>
      <c r="D7" s="15" t="e">
        <f>'[1]Pre-Treatment BI_BF'!C5</f>
        <v>#DIV/0!</v>
      </c>
      <c r="E7" s="15">
        <f>'[1]Pre-Treatment BI_BF'!D5</f>
        <v>0</v>
      </c>
      <c r="F7" s="16" t="e">
        <f>'[1]Pre-T Walk BI_BF'!C5</f>
        <v>#DIV/0!</v>
      </c>
      <c r="G7" s="16">
        <f>'[1]Pre-T Walk BI_BF'!D5</f>
        <v>0</v>
      </c>
      <c r="H7" s="15"/>
      <c r="I7" s="17"/>
    </row>
    <row r="8" spans="1:9" x14ac:dyDescent="0.35">
      <c r="A8" s="13"/>
      <c r="B8" s="18"/>
      <c r="C8" s="15" t="e">
        <f>'[1]Acute Peak Data'!C9</f>
        <v>#DIV/0!</v>
      </c>
      <c r="D8" s="15" t="e">
        <f>'[1]Pre-Treatment BI_BF'!C6</f>
        <v>#DIV/0!</v>
      </c>
      <c r="E8" s="15">
        <f>'[1]Pre-Treatment BI_BF'!D6</f>
        <v>0</v>
      </c>
      <c r="F8" s="16" t="e">
        <f>'[1]Pre-T Walk BI_BF'!C6</f>
        <v>#DIV/0!</v>
      </c>
      <c r="G8" s="16">
        <f>'[1]Pre-T Walk BI_BF'!D6</f>
        <v>0</v>
      </c>
      <c r="H8" s="15"/>
      <c r="I8" s="17"/>
    </row>
    <row r="9" spans="1:9" x14ac:dyDescent="0.35">
      <c r="A9" s="13"/>
      <c r="B9" s="18"/>
      <c r="C9" s="15" t="e">
        <f>'[1]Acute Peak Data'!C10</f>
        <v>#DIV/0!</v>
      </c>
      <c r="D9" s="15" t="e">
        <f>'[1]Pre-Treatment BI_BF'!C7</f>
        <v>#DIV/0!</v>
      </c>
      <c r="E9" s="15">
        <f>'[1]Pre-Treatment BI_BF'!D7</f>
        <v>0</v>
      </c>
      <c r="F9" s="16" t="e">
        <f>'[1]Pre-T Walk BI_BF'!C7</f>
        <v>#DIV/0!</v>
      </c>
      <c r="G9" s="16">
        <f>'[1]Pre-T Walk BI_BF'!D7</f>
        <v>0</v>
      </c>
      <c r="H9" s="15"/>
      <c r="I9" s="17"/>
    </row>
    <row r="10" spans="1:9" x14ac:dyDescent="0.35">
      <c r="A10" s="13"/>
      <c r="B10" s="18"/>
      <c r="C10" s="15" t="e">
        <f>'[1]Acute Peak Data'!C11</f>
        <v>#DIV/0!</v>
      </c>
      <c r="D10" s="15" t="e">
        <f>'[1]Pre-Treatment BI_BF'!C8</f>
        <v>#DIV/0!</v>
      </c>
      <c r="E10" s="15">
        <f>'[1]Pre-Treatment BI_BF'!D8</f>
        <v>0</v>
      </c>
      <c r="F10" s="16" t="e">
        <f>'[1]Pre-T Walk BI_BF'!C8</f>
        <v>#DIV/0!</v>
      </c>
      <c r="G10" s="16">
        <f>'[1]Pre-T Walk BI_BF'!D8</f>
        <v>0</v>
      </c>
      <c r="H10" s="15"/>
      <c r="I10" s="17"/>
    </row>
    <row r="11" spans="1:9" x14ac:dyDescent="0.35">
      <c r="A11" s="13"/>
      <c r="B11" s="18"/>
      <c r="C11" s="15" t="e">
        <f>'[1]Acute Peak Data'!C12</f>
        <v>#DIV/0!</v>
      </c>
      <c r="D11" s="15" t="e">
        <f>'[1]Pre-Treatment BI_BF'!C9</f>
        <v>#DIV/0!</v>
      </c>
      <c r="E11" s="15">
        <f>'[1]Pre-Treatment BI_BF'!D9</f>
        <v>0</v>
      </c>
      <c r="F11" s="16" t="e">
        <f>'[1]Pre-T Walk BI_BF'!C9</f>
        <v>#DIV/0!</v>
      </c>
      <c r="G11" s="16">
        <f>'[1]Pre-T Walk BI_BF'!D9</f>
        <v>0</v>
      </c>
      <c r="H11" s="15"/>
      <c r="I11" s="17"/>
    </row>
    <row r="12" spans="1:9" x14ac:dyDescent="0.35">
      <c r="A12" s="13"/>
      <c r="B12" s="18"/>
      <c r="C12" s="15" t="e">
        <f>'[1]Acute Peak Data'!C13</f>
        <v>#DIV/0!</v>
      </c>
      <c r="D12" s="15" t="e">
        <f>'[1]Pre-Treatment BI_BF'!C10</f>
        <v>#DIV/0!</v>
      </c>
      <c r="E12" s="15">
        <f>'[1]Pre-Treatment BI_BF'!D10</f>
        <v>0</v>
      </c>
      <c r="F12" s="16" t="e">
        <f>'[1]Pre-T Walk BI_BF'!C10</f>
        <v>#DIV/0!</v>
      </c>
      <c r="G12" s="16">
        <f>'[1]Pre-T Walk BI_BF'!D10</f>
        <v>0</v>
      </c>
      <c r="H12" s="15"/>
      <c r="I12" s="17"/>
    </row>
    <row r="13" spans="1:9" x14ac:dyDescent="0.35">
      <c r="A13" s="13"/>
      <c r="B13" s="18"/>
      <c r="C13" s="15" t="e">
        <f>'[1]Acute Peak Data'!C14</f>
        <v>#DIV/0!</v>
      </c>
      <c r="D13" s="15" t="e">
        <f>'[1]Pre-Treatment BI_BF'!C11</f>
        <v>#DIV/0!</v>
      </c>
      <c r="E13" s="15">
        <f>'[1]Pre-Treatment BI_BF'!D11</f>
        <v>0</v>
      </c>
      <c r="F13" s="16" t="e">
        <f>'[1]Pre-T Walk BI_BF'!C11</f>
        <v>#DIV/0!</v>
      </c>
      <c r="G13" s="16">
        <f>'[1]Pre-T Walk BI_BF'!D11</f>
        <v>0</v>
      </c>
      <c r="H13" s="15"/>
      <c r="I13" s="17"/>
    </row>
    <row r="14" spans="1:9" x14ac:dyDescent="0.35">
      <c r="A14" s="13"/>
      <c r="B14" s="18"/>
      <c r="C14" s="15" t="e">
        <f>'[1]Acute Peak Data'!C15</f>
        <v>#DIV/0!</v>
      </c>
      <c r="D14" s="15" t="e">
        <f>'[1]Pre-Treatment BI_BF'!C12</f>
        <v>#DIV/0!</v>
      </c>
      <c r="E14" s="15">
        <f>'[1]Pre-Treatment BI_BF'!D12</f>
        <v>0</v>
      </c>
      <c r="F14" s="16" t="e">
        <f>'[1]Pre-T Walk BI_BF'!C12</f>
        <v>#DIV/0!</v>
      </c>
      <c r="G14" s="16">
        <f>'[1]Pre-T Walk BI_BF'!D12</f>
        <v>0</v>
      </c>
      <c r="H14" s="15"/>
      <c r="I14" s="17"/>
    </row>
    <row r="15" spans="1:9" x14ac:dyDescent="0.35">
      <c r="A15" s="13"/>
      <c r="B15" s="18"/>
      <c r="C15" s="15" t="e">
        <f>'[1]Acute Peak Data'!C16</f>
        <v>#DIV/0!</v>
      </c>
      <c r="D15" s="15" t="e">
        <f>'[1]Pre-Treatment BI_BF'!C13</f>
        <v>#DIV/0!</v>
      </c>
      <c r="E15" s="15">
        <f>'[1]Pre-Treatment BI_BF'!D13</f>
        <v>0</v>
      </c>
      <c r="F15" s="16" t="e">
        <f>'[1]Pre-T Walk BI_BF'!C13</f>
        <v>#DIV/0!</v>
      </c>
      <c r="G15" s="16">
        <f>'[1]Pre-T Walk BI_BF'!D13</f>
        <v>0</v>
      </c>
      <c r="H15" s="15"/>
      <c r="I15" s="17"/>
    </row>
    <row r="16" spans="1:9" x14ac:dyDescent="0.35">
      <c r="A16" s="13"/>
      <c r="B16" s="18"/>
      <c r="C16" s="15" t="e">
        <f>'[1]Acute Peak Data'!C17</f>
        <v>#DIV/0!</v>
      </c>
      <c r="D16" s="15" t="e">
        <f>'[1]Pre-Treatment BI_BF'!C14</f>
        <v>#DIV/0!</v>
      </c>
      <c r="E16" s="15">
        <f>'[1]Pre-Treatment BI_BF'!D14</f>
        <v>0</v>
      </c>
      <c r="F16" s="16" t="e">
        <f>'[1]Pre-T Walk BI_BF'!C14</f>
        <v>#DIV/0!</v>
      </c>
      <c r="G16" s="16">
        <f>'[1]Pre-T Walk BI_BF'!D14</f>
        <v>0</v>
      </c>
      <c r="H16" s="19"/>
      <c r="I16" s="20"/>
    </row>
    <row r="17" spans="1:9" x14ac:dyDescent="0.35">
      <c r="A17" s="13"/>
      <c r="B17" s="18"/>
      <c r="C17" s="15" t="e">
        <f>'[1]Acute Peak Data'!C18</f>
        <v>#DIV/0!</v>
      </c>
      <c r="D17" s="15" t="e">
        <f>'[1]Pre-Treatment BI_BF'!C15</f>
        <v>#DIV/0!</v>
      </c>
      <c r="E17" s="15">
        <f>'[1]Pre-Treatment BI_BF'!D15</f>
        <v>0</v>
      </c>
      <c r="F17" s="16" t="e">
        <f>'[1]Pre-T Walk BI_BF'!C15</f>
        <v>#DIV/0!</v>
      </c>
      <c r="G17" s="16">
        <f>'[1]Pre-T Walk BI_BF'!D15</f>
        <v>0</v>
      </c>
      <c r="H17" s="15"/>
      <c r="I17" s="17"/>
    </row>
    <row r="18" spans="1:9" x14ac:dyDescent="0.35">
      <c r="A18" s="13"/>
      <c r="B18" s="21"/>
      <c r="C18" s="15" t="e">
        <f>'[1]Acute Peak Data'!C19</f>
        <v>#DIV/0!</v>
      </c>
      <c r="D18" s="15" t="e">
        <f>'[1]Pre-Treatment BI_BF'!C16</f>
        <v>#DIV/0!</v>
      </c>
      <c r="E18" s="15">
        <f>'[1]Pre-Treatment BI_BF'!D16</f>
        <v>0</v>
      </c>
      <c r="F18" s="16" t="e">
        <f>'[1]Pre-T Walk BI_BF'!C16</f>
        <v>#DIV/0!</v>
      </c>
      <c r="G18" s="16">
        <f>'[1]Pre-T Walk BI_BF'!D16</f>
        <v>0</v>
      </c>
      <c r="H18" s="15"/>
      <c r="I18" s="17"/>
    </row>
    <row r="19" spans="1:9" x14ac:dyDescent="0.35">
      <c r="A19" s="13"/>
      <c r="B19" s="18"/>
      <c r="C19" s="15" t="e">
        <f>'[1]Acute Peak Data'!C20</f>
        <v>#DIV/0!</v>
      </c>
      <c r="D19" s="15" t="e">
        <f>'[1]Pre-Treatment BI_BF'!C17</f>
        <v>#DIV/0!</v>
      </c>
      <c r="E19" s="15">
        <f>'[1]Pre-Treatment BI_BF'!D17</f>
        <v>0</v>
      </c>
      <c r="F19" s="16" t="e">
        <f>'[1]Pre-T Walk BI_BF'!C17</f>
        <v>#DIV/0!</v>
      </c>
      <c r="G19" s="16">
        <f>'[1]Pre-T Walk BI_BF'!D17</f>
        <v>0</v>
      </c>
      <c r="H19" s="15"/>
      <c r="I19" s="17"/>
    </row>
    <row r="20" spans="1:9" x14ac:dyDescent="0.35">
      <c r="A20" s="13"/>
      <c r="B20" s="18"/>
      <c r="C20" s="15" t="e">
        <f>'[1]Acute Peak Data'!C21</f>
        <v>#DIV/0!</v>
      </c>
      <c r="D20" s="15" t="e">
        <f>'[1]Pre-Treatment BI_BF'!C18</f>
        <v>#DIV/0!</v>
      </c>
      <c r="E20" s="15">
        <f>'[1]Pre-Treatment BI_BF'!D18</f>
        <v>0</v>
      </c>
      <c r="F20" s="16" t="e">
        <f>'[1]Pre-T Walk BI_BF'!C18</f>
        <v>#DIV/0!</v>
      </c>
      <c r="G20" s="16">
        <f>'[1]Pre-T Walk BI_BF'!D18</f>
        <v>0</v>
      </c>
      <c r="H20" s="15"/>
      <c r="I20" s="17"/>
    </row>
    <row r="21" spans="1:9" ht="16" thickBot="1" x14ac:dyDescent="0.4">
      <c r="A21" s="22"/>
      <c r="B21" s="23"/>
      <c r="C21" s="24" t="e">
        <f>'[1]Acute Peak Data'!C22</f>
        <v>#DIV/0!</v>
      </c>
      <c r="D21" s="24" t="e">
        <f>'[1]Pre-Treatment BI_BF'!C19</f>
        <v>#DIV/0!</v>
      </c>
      <c r="E21" s="24">
        <f>'[1]Pre-Treatment BI_BF'!D19</f>
        <v>0</v>
      </c>
      <c r="F21" s="25" t="e">
        <f>'[1]Pre-T Walk BI_BF'!C19</f>
        <v>#DIV/0!</v>
      </c>
      <c r="G21" s="25">
        <f>'[1]Pre-T Walk BI_BF'!D19</f>
        <v>0</v>
      </c>
      <c r="H21" s="24"/>
      <c r="I21" s="26"/>
    </row>
    <row r="23" spans="1:9" ht="21.5" thickBot="1" x14ac:dyDescent="0.55000000000000004">
      <c r="A23" s="7" t="s">
        <v>117</v>
      </c>
    </row>
    <row r="24" spans="1:9" x14ac:dyDescent="0.35">
      <c r="A24" s="9" t="s">
        <v>108</v>
      </c>
      <c r="B24" s="10" t="s">
        <v>109</v>
      </c>
      <c r="C24" s="10" t="s">
        <v>110</v>
      </c>
      <c r="D24" s="10" t="s">
        <v>111</v>
      </c>
      <c r="E24" s="10" t="s">
        <v>112</v>
      </c>
      <c r="F24" s="10" t="s">
        <v>113</v>
      </c>
      <c r="G24" s="10" t="s">
        <v>114</v>
      </c>
      <c r="H24" s="11" t="s">
        <v>115</v>
      </c>
      <c r="I24" s="12" t="s">
        <v>116</v>
      </c>
    </row>
    <row r="25" spans="1:9" x14ac:dyDescent="0.35">
      <c r="A25" s="13"/>
      <c r="B25" s="14"/>
      <c r="C25" s="15" t="e">
        <f>'[1]Acute Peak Data'!C28</f>
        <v>#DIV/0!</v>
      </c>
      <c r="D25" s="15" t="e">
        <f>'[1]Post-Treatment BI_BF'!C2</f>
        <v>#DIV/0!</v>
      </c>
      <c r="E25" s="15">
        <f>'[1]Post-Treatment BI_BF'!D2</f>
        <v>0</v>
      </c>
      <c r="F25" s="16" t="e">
        <f>'[1]Post-T Walk BI_BF'!C2</f>
        <v>#DIV/0!</v>
      </c>
      <c r="G25" s="16">
        <f>'[1]Post-T Walk BI_BF'!D2</f>
        <v>0</v>
      </c>
      <c r="H25" s="15"/>
      <c r="I25" s="17"/>
    </row>
    <row r="26" spans="1:9" x14ac:dyDescent="0.35">
      <c r="A26" s="13"/>
      <c r="B26" s="18"/>
      <c r="C26" s="15" t="e">
        <f>'[1]Acute Peak Data'!C29</f>
        <v>#DIV/0!</v>
      </c>
      <c r="D26" s="15" t="e">
        <f>'[1]Post-Treatment BI_BF'!C3</f>
        <v>#DIV/0!</v>
      </c>
      <c r="E26" s="15">
        <f>'[1]Post-Treatment BI_BF'!D3</f>
        <v>0</v>
      </c>
      <c r="F26" s="16" t="e">
        <f>'[1]Post-T Walk BI_BF'!C3</f>
        <v>#DIV/0!</v>
      </c>
      <c r="G26" s="16">
        <f>'[1]Post-T Walk BI_BF'!D3</f>
        <v>0</v>
      </c>
      <c r="H26" s="15"/>
      <c r="I26" s="17"/>
    </row>
    <row r="27" spans="1:9" x14ac:dyDescent="0.35">
      <c r="A27" s="13"/>
      <c r="B27" s="18"/>
      <c r="C27" s="15" t="e">
        <f>'[1]Acute Peak Data'!C30</f>
        <v>#DIV/0!</v>
      </c>
      <c r="D27" s="15" t="e">
        <f>'[1]Post-Treatment BI_BF'!C4</f>
        <v>#DIV/0!</v>
      </c>
      <c r="E27" s="15">
        <f>'[1]Post-Treatment BI_BF'!D4</f>
        <v>0</v>
      </c>
      <c r="F27" s="16" t="e">
        <f>'[1]Post-T Walk BI_BF'!C4</f>
        <v>#DIV/0!</v>
      </c>
      <c r="G27" s="16">
        <f>'[1]Post-T Walk BI_BF'!D4</f>
        <v>0</v>
      </c>
      <c r="H27" s="15"/>
      <c r="I27" s="17"/>
    </row>
    <row r="28" spans="1:9" x14ac:dyDescent="0.35">
      <c r="A28" s="13"/>
      <c r="B28" s="18"/>
      <c r="C28" s="15" t="e">
        <f>'[1]Acute Peak Data'!C31</f>
        <v>#DIV/0!</v>
      </c>
      <c r="D28" s="15" t="e">
        <f>'[1]Post-Treatment BI_BF'!C5</f>
        <v>#DIV/0!</v>
      </c>
      <c r="E28" s="15">
        <f>'[1]Post-Treatment BI_BF'!D5</f>
        <v>0</v>
      </c>
      <c r="F28" s="16" t="e">
        <f>'[1]Post-T Walk BI_BF'!C5</f>
        <v>#DIV/0!</v>
      </c>
      <c r="G28" s="16">
        <f>'[1]Post-T Walk BI_BF'!D5</f>
        <v>0</v>
      </c>
      <c r="H28" s="15"/>
      <c r="I28" s="17"/>
    </row>
    <row r="29" spans="1:9" x14ac:dyDescent="0.35">
      <c r="A29" s="13"/>
      <c r="B29" s="18"/>
      <c r="C29" s="15" t="e">
        <f>'[1]Acute Peak Data'!C32</f>
        <v>#DIV/0!</v>
      </c>
      <c r="D29" s="15" t="e">
        <f>'[1]Post-Treatment BI_BF'!C6</f>
        <v>#DIV/0!</v>
      </c>
      <c r="E29" s="15">
        <f>'[1]Post-Treatment BI_BF'!D6</f>
        <v>0</v>
      </c>
      <c r="F29" s="16" t="e">
        <f>'[1]Post-T Walk BI_BF'!C6</f>
        <v>#DIV/0!</v>
      </c>
      <c r="G29" s="16">
        <f>'[1]Post-T Walk BI_BF'!D6</f>
        <v>0</v>
      </c>
      <c r="H29" s="15"/>
      <c r="I29" s="17"/>
    </row>
    <row r="30" spans="1:9" x14ac:dyDescent="0.35">
      <c r="A30" s="13"/>
      <c r="B30" s="18"/>
      <c r="C30" s="15" t="e">
        <f>'[1]Acute Peak Data'!C33</f>
        <v>#DIV/0!</v>
      </c>
      <c r="D30" s="15" t="e">
        <f>'[1]Post-Treatment BI_BF'!C7</f>
        <v>#DIV/0!</v>
      </c>
      <c r="E30" s="15">
        <f>'[1]Post-Treatment BI_BF'!D7</f>
        <v>0</v>
      </c>
      <c r="F30" s="16" t="e">
        <f>'[1]Post-T Walk BI_BF'!C7</f>
        <v>#DIV/0!</v>
      </c>
      <c r="G30" s="16">
        <f>'[1]Post-T Walk BI_BF'!D7</f>
        <v>0</v>
      </c>
      <c r="H30" s="15"/>
      <c r="I30" s="17"/>
    </row>
    <row r="31" spans="1:9" x14ac:dyDescent="0.35">
      <c r="A31" s="13"/>
      <c r="B31" s="18"/>
      <c r="C31" s="15" t="e">
        <f>'[1]Acute Peak Data'!C34</f>
        <v>#DIV/0!</v>
      </c>
      <c r="D31" s="15" t="e">
        <f>'[1]Post-Treatment BI_BF'!C8</f>
        <v>#DIV/0!</v>
      </c>
      <c r="E31" s="15">
        <f>'[1]Post-Treatment BI_BF'!D8</f>
        <v>0</v>
      </c>
      <c r="F31" s="16" t="e">
        <f>'[1]Post-T Walk BI_BF'!C8</f>
        <v>#DIV/0!</v>
      </c>
      <c r="G31" s="16">
        <f>'[1]Post-T Walk BI_BF'!D8</f>
        <v>0</v>
      </c>
      <c r="H31" s="15"/>
      <c r="I31" s="17"/>
    </row>
    <row r="32" spans="1:9" x14ac:dyDescent="0.35">
      <c r="A32" s="13"/>
      <c r="B32" s="18"/>
      <c r="C32" s="15" t="e">
        <f>'[1]Acute Peak Data'!C35</f>
        <v>#DIV/0!</v>
      </c>
      <c r="D32" s="15" t="e">
        <f>'[1]Post-Treatment BI_BF'!C9</f>
        <v>#DIV/0!</v>
      </c>
      <c r="E32" s="15">
        <f>'[1]Post-Treatment BI_BF'!D9</f>
        <v>0</v>
      </c>
      <c r="F32" s="16" t="e">
        <f>'[1]Post-T Walk BI_BF'!C9</f>
        <v>#DIV/0!</v>
      </c>
      <c r="G32" s="16">
        <f>'[1]Post-T Walk BI_BF'!D9</f>
        <v>0</v>
      </c>
      <c r="H32" s="15"/>
      <c r="I32" s="17"/>
    </row>
    <row r="33" spans="1:9" x14ac:dyDescent="0.35">
      <c r="A33" s="13"/>
      <c r="B33" s="18"/>
      <c r="C33" s="15" t="e">
        <f>'[1]Acute Peak Data'!C36</f>
        <v>#DIV/0!</v>
      </c>
      <c r="D33" s="15" t="e">
        <f>'[1]Post-Treatment BI_BF'!C10</f>
        <v>#DIV/0!</v>
      </c>
      <c r="E33" s="15">
        <f>'[1]Post-Treatment BI_BF'!D10</f>
        <v>0</v>
      </c>
      <c r="F33" s="16" t="e">
        <f>'[1]Post-T Walk BI_BF'!C10</f>
        <v>#DIV/0!</v>
      </c>
      <c r="G33" s="16">
        <f>'[1]Post-T Walk BI_BF'!D10</f>
        <v>0</v>
      </c>
      <c r="H33" s="15"/>
      <c r="I33" s="17"/>
    </row>
    <row r="34" spans="1:9" ht="16" customHeight="1" x14ac:dyDescent="0.35">
      <c r="A34" s="13"/>
      <c r="B34" s="18"/>
      <c r="C34" s="15" t="e">
        <f>'[1]Acute Peak Data'!C37</f>
        <v>#DIV/0!</v>
      </c>
      <c r="D34" s="15" t="e">
        <f>'[1]Post-Treatment BI_BF'!C11</f>
        <v>#DIV/0!</v>
      </c>
      <c r="E34" s="15">
        <f>'[1]Post-Treatment BI_BF'!D11</f>
        <v>0</v>
      </c>
      <c r="F34" s="16" t="e">
        <f>'[1]Post-T Walk BI_BF'!C11</f>
        <v>#DIV/0!</v>
      </c>
      <c r="G34" s="16">
        <f>'[1]Post-T Walk BI_BF'!D11</f>
        <v>0</v>
      </c>
      <c r="H34" s="15"/>
      <c r="I34" s="17"/>
    </row>
    <row r="35" spans="1:9" x14ac:dyDescent="0.35">
      <c r="A35" s="13"/>
      <c r="B35" s="18"/>
      <c r="C35" s="15" t="e">
        <f>'[1]Acute Peak Data'!C38</f>
        <v>#DIV/0!</v>
      </c>
      <c r="D35" s="15" t="e">
        <f>'[1]Post-Treatment BI_BF'!C12</f>
        <v>#DIV/0!</v>
      </c>
      <c r="E35" s="15">
        <f>'[1]Post-Treatment BI_BF'!D12</f>
        <v>0</v>
      </c>
      <c r="F35" s="16" t="e">
        <f>'[1]Post-T Walk BI_BF'!C12</f>
        <v>#DIV/0!</v>
      </c>
      <c r="G35" s="16">
        <f>'[1]Post-T Walk BI_BF'!D12</f>
        <v>0</v>
      </c>
      <c r="H35" s="15"/>
      <c r="I35" s="17"/>
    </row>
    <row r="36" spans="1:9" x14ac:dyDescent="0.35">
      <c r="A36" s="13"/>
      <c r="B36" s="18"/>
      <c r="C36" s="15" t="e">
        <f>'[1]Acute Peak Data'!C39</f>
        <v>#DIV/0!</v>
      </c>
      <c r="D36" s="15" t="e">
        <f>'[1]Post-Treatment BI_BF'!C13</f>
        <v>#DIV/0!</v>
      </c>
      <c r="E36" s="15">
        <f>'[1]Post-Treatment BI_BF'!D13</f>
        <v>0</v>
      </c>
      <c r="F36" s="16" t="e">
        <f>'[1]Post-T Walk BI_BF'!C13</f>
        <v>#DIV/0!</v>
      </c>
      <c r="G36" s="16">
        <f>'[1]Post-T Walk BI_BF'!D13</f>
        <v>0</v>
      </c>
      <c r="H36" s="15"/>
      <c r="I36" s="17"/>
    </row>
    <row r="37" spans="1:9" x14ac:dyDescent="0.35">
      <c r="A37" s="13"/>
      <c r="B37" s="18"/>
      <c r="C37" s="15" t="e">
        <f>'[1]Acute Peak Data'!C40</f>
        <v>#DIV/0!</v>
      </c>
      <c r="D37" s="15" t="e">
        <f>'[1]Post-Treatment BI_BF'!C14</f>
        <v>#DIV/0!</v>
      </c>
      <c r="E37" s="15">
        <f>'[1]Post-Treatment BI_BF'!D14</f>
        <v>0</v>
      </c>
      <c r="F37" s="16" t="e">
        <f>'[1]Post-T Walk BI_BF'!C14</f>
        <v>#DIV/0!</v>
      </c>
      <c r="G37" s="16">
        <f>'[1]Post-T Walk BI_BF'!D14</f>
        <v>0</v>
      </c>
      <c r="H37" s="19"/>
      <c r="I37" s="20"/>
    </row>
    <row r="38" spans="1:9" x14ac:dyDescent="0.35">
      <c r="A38" s="13"/>
      <c r="B38" s="18"/>
      <c r="C38" s="15" t="e">
        <f>'[1]Acute Peak Data'!C41</f>
        <v>#DIV/0!</v>
      </c>
      <c r="D38" s="15" t="e">
        <f>'[1]Post-Treatment BI_BF'!C15</f>
        <v>#DIV/0!</v>
      </c>
      <c r="E38" s="15">
        <f>'[1]Post-Treatment BI_BF'!D15</f>
        <v>0</v>
      </c>
      <c r="F38" s="16" t="e">
        <f>'[1]Post-T Walk BI_BF'!C15</f>
        <v>#DIV/0!</v>
      </c>
      <c r="G38" s="16">
        <f>'[1]Post-T Walk BI_BF'!D15</f>
        <v>0</v>
      </c>
      <c r="H38" s="15"/>
      <c r="I38" s="17"/>
    </row>
    <row r="39" spans="1:9" x14ac:dyDescent="0.35">
      <c r="A39" s="13"/>
      <c r="B39" s="21"/>
      <c r="C39" s="15" t="e">
        <f>'[1]Acute Peak Data'!C42</f>
        <v>#DIV/0!</v>
      </c>
      <c r="D39" s="15" t="e">
        <f>'[1]Post-Treatment BI_BF'!C16</f>
        <v>#DIV/0!</v>
      </c>
      <c r="E39" s="15">
        <f>'[1]Post-Treatment BI_BF'!D16</f>
        <v>0</v>
      </c>
      <c r="F39" s="16" t="e">
        <f>'[1]Post-T Walk BI_BF'!C16</f>
        <v>#DIV/0!</v>
      </c>
      <c r="G39" s="16">
        <f>'[1]Post-T Walk BI_BF'!D16</f>
        <v>0</v>
      </c>
      <c r="H39" s="15"/>
      <c r="I39" s="17"/>
    </row>
    <row r="40" spans="1:9" x14ac:dyDescent="0.35">
      <c r="A40" s="13"/>
      <c r="B40" s="18"/>
      <c r="C40" s="15" t="e">
        <f>'[1]Acute Peak Data'!C43</f>
        <v>#DIV/0!</v>
      </c>
      <c r="D40" s="15" t="e">
        <f>'[1]Post-Treatment BI_BF'!C17</f>
        <v>#DIV/0!</v>
      </c>
      <c r="E40" s="15">
        <f>'[1]Post-Treatment BI_BF'!D17</f>
        <v>0</v>
      </c>
      <c r="F40" s="16" t="e">
        <f>'[1]Post-T Walk BI_BF'!C17</f>
        <v>#DIV/0!</v>
      </c>
      <c r="G40" s="16">
        <f>'[1]Post-T Walk BI_BF'!D17</f>
        <v>0</v>
      </c>
      <c r="H40" s="15"/>
      <c r="I40" s="17"/>
    </row>
    <row r="41" spans="1:9" x14ac:dyDescent="0.35">
      <c r="A41" s="13"/>
      <c r="B41" s="18"/>
      <c r="C41" s="15" t="e">
        <f>'[1]Acute Peak Data'!C44</f>
        <v>#DIV/0!</v>
      </c>
      <c r="D41" s="15" t="e">
        <f>'[1]Post-Treatment BI_BF'!C18</f>
        <v>#DIV/0!</v>
      </c>
      <c r="E41" s="15">
        <f>'[1]Post-Treatment BI_BF'!D18</f>
        <v>0</v>
      </c>
      <c r="F41" s="16" t="e">
        <f>'[1]Post-T Walk BI_BF'!C18</f>
        <v>#DIV/0!</v>
      </c>
      <c r="G41" s="16">
        <f>'[1]Post-T Walk BI_BF'!D18</f>
        <v>0</v>
      </c>
      <c r="H41" s="15"/>
      <c r="I41" s="17"/>
    </row>
    <row r="42" spans="1:9" ht="16" thickBot="1" x14ac:dyDescent="0.4">
      <c r="A42" s="22"/>
      <c r="B42" s="23"/>
      <c r="C42" s="24" t="e">
        <f>'[1]Acute Peak Data'!C45</f>
        <v>#DIV/0!</v>
      </c>
      <c r="D42" s="24" t="e">
        <f>'[1]Post-Treatment BI_BF'!C19</f>
        <v>#DIV/0!</v>
      </c>
      <c r="E42" s="24">
        <f>'[1]Post-Treatment BI_BF'!D19</f>
        <v>0</v>
      </c>
      <c r="F42" s="25" t="e">
        <f>'[1]Post-T Walk BI_BF'!C19</f>
        <v>#DIV/0!</v>
      </c>
      <c r="G42" s="25">
        <f>'[1]Post-T Walk BI_BF'!D19</f>
        <v>0</v>
      </c>
      <c r="H42" s="24"/>
      <c r="I42" s="26"/>
    </row>
    <row r="45" spans="1:9" ht="21.5" thickBot="1" x14ac:dyDescent="0.55000000000000004">
      <c r="A45" s="7" t="s">
        <v>118</v>
      </c>
    </row>
    <row r="46" spans="1:9" x14ac:dyDescent="0.35">
      <c r="A46" s="9" t="s">
        <v>108</v>
      </c>
      <c r="B46" s="10" t="s">
        <v>109</v>
      </c>
      <c r="C46" s="10" t="s">
        <v>110</v>
      </c>
      <c r="D46" s="10" t="s">
        <v>111</v>
      </c>
      <c r="E46" s="10" t="s">
        <v>112</v>
      </c>
      <c r="F46" s="10" t="s">
        <v>113</v>
      </c>
      <c r="G46" s="10" t="s">
        <v>114</v>
      </c>
      <c r="H46" s="11" t="s">
        <v>115</v>
      </c>
      <c r="I46" s="12" t="s">
        <v>116</v>
      </c>
    </row>
    <row r="47" spans="1:9" x14ac:dyDescent="0.35">
      <c r="A47" s="13"/>
      <c r="B47" s="14"/>
      <c r="C47" s="15" t="e">
        <f>'[1]Acute Peak Data'!C50</f>
        <v>#DIV/0!</v>
      </c>
      <c r="D47" s="15" t="e">
        <f>'[1]Follow-up BI_BF'!C2</f>
        <v>#DIV/0!</v>
      </c>
      <c r="E47" s="15">
        <f>'[1]Follow-up BI_BF'!D2</f>
        <v>0</v>
      </c>
      <c r="F47" s="16" t="e">
        <f>'[1]Follow-up Walk BI_BF'!C2</f>
        <v>#DIV/0!</v>
      </c>
      <c r="G47" s="16">
        <f>'[1]Follow-up Walk BI_BF'!D2</f>
        <v>0</v>
      </c>
      <c r="H47" s="15"/>
      <c r="I47" s="17"/>
    </row>
    <row r="48" spans="1:9" x14ac:dyDescent="0.35">
      <c r="A48" s="13"/>
      <c r="B48" s="18"/>
      <c r="C48" s="15" t="e">
        <f>'[1]Acute Peak Data'!C51</f>
        <v>#DIV/0!</v>
      </c>
      <c r="D48" s="15" t="e">
        <f>'[1]Follow-up BI_BF'!C3</f>
        <v>#DIV/0!</v>
      </c>
      <c r="E48" s="15">
        <f>'[1]Follow-up BI_BF'!D3</f>
        <v>0</v>
      </c>
      <c r="F48" s="16" t="e">
        <f>'[1]Follow-up Walk BI_BF'!C3</f>
        <v>#DIV/0!</v>
      </c>
      <c r="G48" s="16">
        <f>'[1]Follow-up Walk BI_BF'!D3</f>
        <v>0</v>
      </c>
      <c r="H48" s="15"/>
      <c r="I48" s="17"/>
    </row>
    <row r="49" spans="1:9" x14ac:dyDescent="0.35">
      <c r="A49" s="13"/>
      <c r="B49" s="18"/>
      <c r="C49" s="15" t="e">
        <f>'[1]Acute Peak Data'!C52</f>
        <v>#DIV/0!</v>
      </c>
      <c r="D49" s="15" t="e">
        <f>'[1]Follow-up BI_BF'!C4</f>
        <v>#DIV/0!</v>
      </c>
      <c r="E49" s="15">
        <f>'[1]Follow-up BI_BF'!D4</f>
        <v>0</v>
      </c>
      <c r="F49" s="16" t="e">
        <f>'[1]Follow-up Walk BI_BF'!C4</f>
        <v>#DIV/0!</v>
      </c>
      <c r="G49" s="16">
        <f>'[1]Follow-up Walk BI_BF'!D4</f>
        <v>0</v>
      </c>
      <c r="H49" s="15"/>
      <c r="I49" s="17"/>
    </row>
    <row r="50" spans="1:9" x14ac:dyDescent="0.35">
      <c r="A50" s="13"/>
      <c r="B50" s="18"/>
      <c r="C50" s="15" t="e">
        <f>'[1]Acute Peak Data'!C53</f>
        <v>#DIV/0!</v>
      </c>
      <c r="D50" s="15" t="e">
        <f>'[1]Follow-up BI_BF'!C5</f>
        <v>#DIV/0!</v>
      </c>
      <c r="E50" s="15">
        <f>'[1]Follow-up BI_BF'!D5</f>
        <v>0</v>
      </c>
      <c r="F50" s="16" t="e">
        <f>'[1]Follow-up Walk BI_BF'!C5</f>
        <v>#DIV/0!</v>
      </c>
      <c r="G50" s="16">
        <f>'[1]Follow-up Walk BI_BF'!D5</f>
        <v>0</v>
      </c>
      <c r="H50" s="15"/>
      <c r="I50" s="17"/>
    </row>
    <row r="51" spans="1:9" x14ac:dyDescent="0.35">
      <c r="A51" s="13"/>
      <c r="B51" s="18"/>
      <c r="C51" s="15" t="e">
        <f>'[1]Acute Peak Data'!C54</f>
        <v>#DIV/0!</v>
      </c>
      <c r="D51" s="15" t="e">
        <f>'[1]Follow-up BI_BF'!C6</f>
        <v>#DIV/0!</v>
      </c>
      <c r="E51" s="15">
        <f>'[1]Follow-up BI_BF'!D6</f>
        <v>0</v>
      </c>
      <c r="F51" s="16" t="e">
        <f>'[1]Follow-up Walk BI_BF'!C6</f>
        <v>#DIV/0!</v>
      </c>
      <c r="G51" s="16">
        <f>'[1]Follow-up Walk BI_BF'!D6</f>
        <v>0</v>
      </c>
      <c r="H51" s="15"/>
      <c r="I51" s="17"/>
    </row>
    <row r="52" spans="1:9" x14ac:dyDescent="0.35">
      <c r="A52" s="13"/>
      <c r="B52" s="18"/>
      <c r="C52" s="15" t="e">
        <f>'[1]Acute Peak Data'!C55</f>
        <v>#DIV/0!</v>
      </c>
      <c r="D52" s="15" t="e">
        <f>'[1]Follow-up BI_BF'!C7</f>
        <v>#DIV/0!</v>
      </c>
      <c r="E52" s="15">
        <f>'[1]Follow-up BI_BF'!D7</f>
        <v>0</v>
      </c>
      <c r="F52" s="16" t="e">
        <f>'[1]Follow-up Walk BI_BF'!C7</f>
        <v>#DIV/0!</v>
      </c>
      <c r="G52" s="16">
        <f>'[1]Follow-up Walk BI_BF'!D7</f>
        <v>0</v>
      </c>
      <c r="H52" s="15"/>
      <c r="I52" s="17"/>
    </row>
    <row r="53" spans="1:9" x14ac:dyDescent="0.35">
      <c r="A53" s="13"/>
      <c r="B53" s="18"/>
      <c r="C53" s="15" t="e">
        <f>'[1]Acute Peak Data'!C56</f>
        <v>#DIV/0!</v>
      </c>
      <c r="D53" s="15" t="e">
        <f>'[1]Follow-up BI_BF'!C8</f>
        <v>#DIV/0!</v>
      </c>
      <c r="E53" s="15">
        <f>'[1]Follow-up BI_BF'!D8</f>
        <v>0</v>
      </c>
      <c r="F53" s="16" t="e">
        <f>'[1]Follow-up Walk BI_BF'!C8</f>
        <v>#DIV/0!</v>
      </c>
      <c r="G53" s="16">
        <f>'[1]Follow-up Walk BI_BF'!D8</f>
        <v>0</v>
      </c>
      <c r="H53" s="15"/>
      <c r="I53" s="17"/>
    </row>
    <row r="54" spans="1:9" x14ac:dyDescent="0.35">
      <c r="A54" s="13"/>
      <c r="B54" s="18"/>
      <c r="C54" s="15" t="e">
        <f>'[1]Acute Peak Data'!C57</f>
        <v>#DIV/0!</v>
      </c>
      <c r="D54" s="15" t="e">
        <f>'[1]Follow-up BI_BF'!C9</f>
        <v>#DIV/0!</v>
      </c>
      <c r="E54" s="15">
        <f>'[1]Follow-up BI_BF'!D9</f>
        <v>0</v>
      </c>
      <c r="F54" s="16" t="e">
        <f>'[1]Follow-up Walk BI_BF'!C9</f>
        <v>#DIV/0!</v>
      </c>
      <c r="G54" s="16">
        <f>'[1]Follow-up Walk BI_BF'!D9</f>
        <v>0</v>
      </c>
      <c r="H54" s="15"/>
      <c r="I54" s="17"/>
    </row>
    <row r="55" spans="1:9" x14ac:dyDescent="0.35">
      <c r="A55" s="13"/>
      <c r="B55" s="18"/>
      <c r="C55" s="15" t="e">
        <f>'[1]Acute Peak Data'!C58</f>
        <v>#DIV/0!</v>
      </c>
      <c r="D55" s="15" t="e">
        <f>'[1]Follow-up BI_BF'!C10</f>
        <v>#DIV/0!</v>
      </c>
      <c r="E55" s="15">
        <f>'[1]Follow-up BI_BF'!D10</f>
        <v>0</v>
      </c>
      <c r="F55" s="16" t="e">
        <f>'[1]Follow-up Walk BI_BF'!C10</f>
        <v>#DIV/0!</v>
      </c>
      <c r="G55" s="16">
        <f>'[1]Follow-up Walk BI_BF'!D10</f>
        <v>0</v>
      </c>
      <c r="H55" s="15"/>
      <c r="I55" s="17"/>
    </row>
    <row r="56" spans="1:9" x14ac:dyDescent="0.35">
      <c r="A56" s="13"/>
      <c r="B56" s="18"/>
      <c r="C56" s="15" t="e">
        <f>'[1]Acute Peak Data'!C59</f>
        <v>#DIV/0!</v>
      </c>
      <c r="D56" s="15" t="e">
        <f>'[1]Follow-up BI_BF'!C11</f>
        <v>#DIV/0!</v>
      </c>
      <c r="E56" s="15">
        <f>'[1]Follow-up BI_BF'!D11</f>
        <v>0</v>
      </c>
      <c r="F56" s="16" t="e">
        <f>'[1]Follow-up Walk BI_BF'!C11</f>
        <v>#DIV/0!</v>
      </c>
      <c r="G56" s="16">
        <f>'[1]Follow-up Walk BI_BF'!D11</f>
        <v>0</v>
      </c>
      <c r="H56" s="15"/>
      <c r="I56" s="17"/>
    </row>
    <row r="57" spans="1:9" x14ac:dyDescent="0.35">
      <c r="A57" s="13"/>
      <c r="B57" s="18"/>
      <c r="C57" s="15" t="e">
        <f>'[1]Acute Peak Data'!C60</f>
        <v>#DIV/0!</v>
      </c>
      <c r="D57" s="15" t="e">
        <f>'[1]Follow-up BI_BF'!C12</f>
        <v>#DIV/0!</v>
      </c>
      <c r="E57" s="15">
        <f>'[1]Follow-up BI_BF'!D12</f>
        <v>0</v>
      </c>
      <c r="F57" s="16" t="e">
        <f>'[1]Follow-up Walk BI_BF'!C12</f>
        <v>#DIV/0!</v>
      </c>
      <c r="G57" s="16">
        <f>'[1]Follow-up Walk BI_BF'!D12</f>
        <v>0</v>
      </c>
      <c r="H57" s="15"/>
      <c r="I57" s="17"/>
    </row>
    <row r="58" spans="1:9" x14ac:dyDescent="0.35">
      <c r="A58" s="13"/>
      <c r="B58" s="18"/>
      <c r="C58" s="15" t="e">
        <f>'[1]Acute Peak Data'!C61</f>
        <v>#DIV/0!</v>
      </c>
      <c r="D58" s="15" t="e">
        <f>'[1]Follow-up BI_BF'!C13</f>
        <v>#DIV/0!</v>
      </c>
      <c r="E58" s="15">
        <f>'[1]Follow-up BI_BF'!D13</f>
        <v>0</v>
      </c>
      <c r="F58" s="16" t="e">
        <f>'[1]Follow-up Walk BI_BF'!C13</f>
        <v>#DIV/0!</v>
      </c>
      <c r="G58" s="16">
        <f>'[1]Follow-up Walk BI_BF'!D13</f>
        <v>0</v>
      </c>
      <c r="H58" s="15"/>
      <c r="I58" s="17"/>
    </row>
    <row r="59" spans="1:9" x14ac:dyDescent="0.35">
      <c r="A59" s="13"/>
      <c r="B59" s="18"/>
      <c r="C59" s="15" t="e">
        <f>'[1]Acute Peak Data'!C62</f>
        <v>#DIV/0!</v>
      </c>
      <c r="D59" s="15" t="e">
        <f>'[1]Follow-up BI_BF'!C14</f>
        <v>#DIV/0!</v>
      </c>
      <c r="E59" s="15">
        <f>'[1]Follow-up BI_BF'!D14</f>
        <v>0</v>
      </c>
      <c r="F59" s="16" t="e">
        <f>'[1]Follow-up Walk BI_BF'!C14</f>
        <v>#DIV/0!</v>
      </c>
      <c r="G59" s="16">
        <f>'[1]Follow-up Walk BI_BF'!D14</f>
        <v>0</v>
      </c>
      <c r="H59" s="19"/>
      <c r="I59" s="20"/>
    </row>
    <row r="60" spans="1:9" x14ac:dyDescent="0.35">
      <c r="A60" s="13"/>
      <c r="B60" s="18"/>
      <c r="C60" s="15" t="e">
        <f>'[1]Acute Peak Data'!C63</f>
        <v>#DIV/0!</v>
      </c>
      <c r="D60" s="15" t="e">
        <f>'[1]Follow-up BI_BF'!C15</f>
        <v>#DIV/0!</v>
      </c>
      <c r="E60" s="15">
        <f>'[1]Follow-up BI_BF'!D15</f>
        <v>0</v>
      </c>
      <c r="F60" s="16" t="e">
        <f>'[1]Follow-up Walk BI_BF'!C15</f>
        <v>#DIV/0!</v>
      </c>
      <c r="G60" s="16">
        <f>'[1]Follow-up Walk BI_BF'!D15</f>
        <v>0</v>
      </c>
      <c r="H60" s="15"/>
      <c r="I60" s="17"/>
    </row>
    <row r="61" spans="1:9" x14ac:dyDescent="0.35">
      <c r="A61" s="13"/>
      <c r="B61" s="21"/>
      <c r="C61" s="15" t="e">
        <f>'[1]Acute Peak Data'!C64</f>
        <v>#DIV/0!</v>
      </c>
      <c r="D61" s="15" t="e">
        <f>'[1]Follow-up BI_BF'!C16</f>
        <v>#DIV/0!</v>
      </c>
      <c r="E61" s="15">
        <f>'[1]Follow-up BI_BF'!D16</f>
        <v>0</v>
      </c>
      <c r="F61" s="16" t="e">
        <f>'[1]Follow-up Walk BI_BF'!C16</f>
        <v>#DIV/0!</v>
      </c>
      <c r="G61" s="16">
        <f>'[1]Follow-up Walk BI_BF'!D16</f>
        <v>0</v>
      </c>
      <c r="H61" s="15"/>
      <c r="I61" s="17"/>
    </row>
    <row r="62" spans="1:9" x14ac:dyDescent="0.35">
      <c r="A62" s="13"/>
      <c r="B62" s="18"/>
      <c r="C62" s="15" t="e">
        <f>'[1]Acute Peak Data'!C65</f>
        <v>#DIV/0!</v>
      </c>
      <c r="D62" s="15" t="e">
        <f>'[1]Follow-up BI_BF'!C17</f>
        <v>#DIV/0!</v>
      </c>
      <c r="E62" s="15">
        <f>'[1]Follow-up BI_BF'!D17</f>
        <v>0</v>
      </c>
      <c r="F62" s="16" t="e">
        <f>'[1]Follow-up Walk BI_BF'!C17</f>
        <v>#DIV/0!</v>
      </c>
      <c r="G62" s="16">
        <f>'[1]Follow-up Walk BI_BF'!D17</f>
        <v>0</v>
      </c>
      <c r="H62" s="15"/>
      <c r="I62" s="17"/>
    </row>
    <row r="63" spans="1:9" x14ac:dyDescent="0.35">
      <c r="A63" s="13"/>
      <c r="B63" s="18"/>
      <c r="C63" s="15" t="e">
        <f>'[1]Acute Peak Data'!C66</f>
        <v>#DIV/0!</v>
      </c>
      <c r="D63" s="15" t="e">
        <f>'[1]Follow-up BI_BF'!C18</f>
        <v>#DIV/0!</v>
      </c>
      <c r="E63" s="15">
        <f>'[1]Follow-up BI_BF'!D18</f>
        <v>0</v>
      </c>
      <c r="F63" s="16" t="e">
        <f>'[1]Follow-up Walk BI_BF'!C18</f>
        <v>#DIV/0!</v>
      </c>
      <c r="G63" s="16">
        <f>'[1]Follow-up Walk BI_BF'!D18</f>
        <v>0</v>
      </c>
      <c r="H63" s="15"/>
      <c r="I63" s="17"/>
    </row>
    <row r="64" spans="1:9" ht="16" thickBot="1" x14ac:dyDescent="0.4">
      <c r="A64" s="22"/>
      <c r="B64" s="23"/>
      <c r="C64" s="24" t="e">
        <f>'[1]Acute Peak Data'!C67</f>
        <v>#DIV/0!</v>
      </c>
      <c r="D64" s="24" t="e">
        <f>'[1]Follow-up BI_BF'!C19</f>
        <v>#DIV/0!</v>
      </c>
      <c r="E64" s="24">
        <f>'[1]Follow-up BI_BF'!D19</f>
        <v>0</v>
      </c>
      <c r="F64" s="25" t="e">
        <f>'[1]Follow-up Walk BI_BF'!C19</f>
        <v>#DIV/0!</v>
      </c>
      <c r="G64" s="25">
        <f>'[1]Follow-up Walk BI_BF'!D19</f>
        <v>0</v>
      </c>
      <c r="H64" s="24"/>
      <c r="I64" s="26"/>
    </row>
    <row r="66" spans="3:9" x14ac:dyDescent="0.35">
      <c r="C66" s="15"/>
      <c r="D66" s="15"/>
      <c r="E66" s="15"/>
      <c r="F66" s="15"/>
      <c r="G66" s="15"/>
      <c r="H66" s="15"/>
      <c r="I66" s="15"/>
    </row>
    <row r="67" spans="3:9" x14ac:dyDescent="0.35">
      <c r="C67" s="15"/>
      <c r="D67" s="15"/>
      <c r="E67" s="15"/>
      <c r="F67" s="15"/>
      <c r="G67" s="15"/>
      <c r="H67" s="15"/>
      <c r="I67" s="15"/>
    </row>
    <row r="68" spans="3:9" x14ac:dyDescent="0.35">
      <c r="C68" s="15"/>
      <c r="D68" s="15"/>
      <c r="E68" s="15"/>
      <c r="F68" s="15"/>
      <c r="G68" s="15"/>
      <c r="H68" s="15"/>
      <c r="I68" s="15"/>
    </row>
    <row r="69" spans="3:9" x14ac:dyDescent="0.35">
      <c r="C69" s="15"/>
      <c r="D69" s="15"/>
      <c r="E69" s="15"/>
      <c r="F69" s="15"/>
      <c r="G69" s="15"/>
      <c r="H69" s="15"/>
      <c r="I69" s="15"/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1D0E6-9A70-472A-82F9-13B83748C544}">
  <dimension ref="A2:K631"/>
  <sheetViews>
    <sheetView topLeftCell="A285" zoomScale="120" zoomScaleNormal="120" workbookViewId="0">
      <selection activeCell="L309" sqref="L309"/>
    </sheetView>
  </sheetViews>
  <sheetFormatPr defaultColWidth="11" defaultRowHeight="14.5" x14ac:dyDescent="0.35"/>
  <cols>
    <col min="1" max="1" width="25" bestFit="1" customWidth="1"/>
    <col min="2" max="2" width="17.7265625" customWidth="1"/>
  </cols>
  <sheetData>
    <row r="2" spans="1:11" ht="21.5" thickBot="1" x14ac:dyDescent="0.55000000000000004">
      <c r="A2" s="27" t="s">
        <v>119</v>
      </c>
      <c r="B2" s="27" t="s">
        <v>120</v>
      </c>
    </row>
    <row r="3" spans="1:11" x14ac:dyDescent="0.35">
      <c r="A3" s="28" t="s">
        <v>53</v>
      </c>
      <c r="B3" s="29" t="s">
        <v>121</v>
      </c>
      <c r="C3" s="29" t="s">
        <v>55</v>
      </c>
      <c r="D3" s="29" t="s">
        <v>122</v>
      </c>
      <c r="E3" s="29" t="s">
        <v>123</v>
      </c>
      <c r="F3" s="29" t="s">
        <v>54</v>
      </c>
      <c r="G3" s="30" t="s">
        <v>124</v>
      </c>
      <c r="H3" s="29" t="s">
        <v>125</v>
      </c>
      <c r="I3" s="29" t="s">
        <v>19</v>
      </c>
      <c r="J3" s="31" t="s">
        <v>126</v>
      </c>
    </row>
    <row r="4" spans="1:11" x14ac:dyDescent="0.35">
      <c r="A4" s="32" t="s">
        <v>127</v>
      </c>
      <c r="B4" s="33">
        <v>0.44</v>
      </c>
      <c r="C4" s="34">
        <v>9.2592592592592585E-4</v>
      </c>
      <c r="D4" s="35">
        <f>C4*86400</f>
        <v>80</v>
      </c>
      <c r="E4" s="33">
        <v>0.84</v>
      </c>
      <c r="F4" s="34">
        <v>9.6064814814814808E-4</v>
      </c>
      <c r="G4" s="36">
        <f t="shared" ref="G4:G26" si="0">F4*86400</f>
        <v>83</v>
      </c>
      <c r="H4" s="37">
        <f t="shared" ref="H4:H26" si="1">E4-(B4)</f>
        <v>0.39999999999999997</v>
      </c>
      <c r="I4" s="38">
        <f t="shared" ref="I4:I26" si="2">(E4-B4)/(G4-D4)</f>
        <v>0.13333333333333333</v>
      </c>
      <c r="J4" s="39">
        <f t="shared" ref="J4:J26" si="3">G4-D4</f>
        <v>3</v>
      </c>
    </row>
    <row r="5" spans="1:11" x14ac:dyDescent="0.35">
      <c r="A5" s="32" t="s">
        <v>127</v>
      </c>
      <c r="B5" s="38">
        <v>0.5</v>
      </c>
      <c r="C5" s="34">
        <v>1.0069444444444444E-3</v>
      </c>
      <c r="D5" s="35">
        <f t="shared" ref="D5:D26" si="4">C5*86400</f>
        <v>87</v>
      </c>
      <c r="E5" s="33">
        <v>0.97</v>
      </c>
      <c r="F5" s="34">
        <v>1.0532407407407407E-3</v>
      </c>
      <c r="G5" s="36">
        <f t="shared" si="0"/>
        <v>90.999999999999986</v>
      </c>
      <c r="H5" s="37">
        <f t="shared" si="1"/>
        <v>0.47</v>
      </c>
      <c r="I5" s="38">
        <f t="shared" si="2"/>
        <v>0.11750000000000041</v>
      </c>
      <c r="J5" s="39">
        <f t="shared" si="3"/>
        <v>3.9999999999999858</v>
      </c>
    </row>
    <row r="6" spans="1:11" x14ac:dyDescent="0.35">
      <c r="A6" s="32" t="s">
        <v>128</v>
      </c>
      <c r="B6" s="33">
        <v>0.49</v>
      </c>
      <c r="C6" s="34">
        <v>1.261574074074074E-3</v>
      </c>
      <c r="D6" s="35">
        <f t="shared" si="4"/>
        <v>109</v>
      </c>
      <c r="E6" s="33">
        <v>0.89</v>
      </c>
      <c r="F6" s="34">
        <v>1.261574074074074E-3</v>
      </c>
      <c r="G6" s="36">
        <f t="shared" si="0"/>
        <v>109</v>
      </c>
      <c r="H6" s="37">
        <f t="shared" si="1"/>
        <v>0.4</v>
      </c>
      <c r="I6" s="38" t="e">
        <f t="shared" si="2"/>
        <v>#DIV/0!</v>
      </c>
      <c r="J6" s="39">
        <f t="shared" si="3"/>
        <v>0</v>
      </c>
    </row>
    <row r="7" spans="1:11" x14ac:dyDescent="0.35">
      <c r="A7" s="32" t="s">
        <v>129</v>
      </c>
      <c r="B7" s="33">
        <v>0.44</v>
      </c>
      <c r="C7" s="34">
        <v>1.3773148148148147E-3</v>
      </c>
      <c r="D7" s="35">
        <f t="shared" si="4"/>
        <v>118.99999999999999</v>
      </c>
      <c r="E7" s="33">
        <v>0.92</v>
      </c>
      <c r="F7" s="34">
        <v>1.4120370370370369E-3</v>
      </c>
      <c r="G7" s="36">
        <f t="shared" si="0"/>
        <v>121.99999999999999</v>
      </c>
      <c r="H7" s="37">
        <f t="shared" si="1"/>
        <v>0.48000000000000004</v>
      </c>
      <c r="I7" s="38">
        <f t="shared" si="2"/>
        <v>0.16</v>
      </c>
      <c r="J7" s="39">
        <f t="shared" si="3"/>
        <v>3</v>
      </c>
    </row>
    <row r="8" spans="1:11" x14ac:dyDescent="0.35">
      <c r="A8" s="32" t="s">
        <v>130</v>
      </c>
      <c r="B8" s="38">
        <v>0.9</v>
      </c>
      <c r="C8" s="34">
        <v>1.5856481481481479E-3</v>
      </c>
      <c r="D8" s="35">
        <f t="shared" si="4"/>
        <v>136.99999999999997</v>
      </c>
      <c r="E8" s="33">
        <v>0.41</v>
      </c>
      <c r="F8" s="34">
        <v>1.6435185185185183E-3</v>
      </c>
      <c r="G8" s="36">
        <f t="shared" si="0"/>
        <v>141.99999999999997</v>
      </c>
      <c r="H8" s="33">
        <f t="shared" si="1"/>
        <v>-0.49000000000000005</v>
      </c>
      <c r="I8" s="38">
        <f t="shared" si="2"/>
        <v>-9.8000000000000004E-2</v>
      </c>
      <c r="J8" s="39">
        <f t="shared" si="3"/>
        <v>5</v>
      </c>
    </row>
    <row r="9" spans="1:11" x14ac:dyDescent="0.35">
      <c r="A9" s="32" t="s">
        <v>6</v>
      </c>
      <c r="B9" s="33"/>
      <c r="C9" s="34"/>
      <c r="D9" s="35">
        <f t="shared" si="4"/>
        <v>0</v>
      </c>
      <c r="E9" s="33"/>
      <c r="F9" s="34"/>
      <c r="G9" s="36">
        <f t="shared" si="0"/>
        <v>0</v>
      </c>
      <c r="H9" s="33">
        <f t="shared" si="1"/>
        <v>0</v>
      </c>
      <c r="I9" s="38" t="e">
        <f t="shared" si="2"/>
        <v>#DIV/0!</v>
      </c>
      <c r="J9" s="39">
        <f t="shared" si="3"/>
        <v>0</v>
      </c>
      <c r="K9" s="40"/>
    </row>
    <row r="10" spans="1:11" x14ac:dyDescent="0.35">
      <c r="A10" s="32" t="s">
        <v>20</v>
      </c>
      <c r="B10" s="33"/>
      <c r="C10" s="34"/>
      <c r="D10" s="35">
        <f t="shared" si="4"/>
        <v>0</v>
      </c>
      <c r="E10" s="33"/>
      <c r="F10" s="34"/>
      <c r="G10" s="36">
        <f t="shared" si="0"/>
        <v>0</v>
      </c>
      <c r="H10" s="33">
        <f t="shared" si="1"/>
        <v>0</v>
      </c>
      <c r="I10" s="38" t="e">
        <f t="shared" si="2"/>
        <v>#DIV/0!</v>
      </c>
      <c r="J10" s="39">
        <f t="shared" si="3"/>
        <v>0</v>
      </c>
    </row>
    <row r="11" spans="1:11" x14ac:dyDescent="0.35">
      <c r="A11" s="32"/>
      <c r="B11" s="33"/>
      <c r="C11" s="34"/>
      <c r="D11" s="35">
        <f t="shared" si="4"/>
        <v>0</v>
      </c>
      <c r="E11" s="33"/>
      <c r="F11" s="34"/>
      <c r="G11" s="36">
        <f t="shared" si="0"/>
        <v>0</v>
      </c>
      <c r="H11" s="33">
        <f t="shared" si="1"/>
        <v>0</v>
      </c>
      <c r="I11" s="38" t="e">
        <f t="shared" si="2"/>
        <v>#DIV/0!</v>
      </c>
      <c r="J11" s="39">
        <f t="shared" si="3"/>
        <v>0</v>
      </c>
    </row>
    <row r="12" spans="1:11" x14ac:dyDescent="0.35">
      <c r="A12" s="32"/>
      <c r="B12" s="33"/>
      <c r="C12" s="34"/>
      <c r="D12" s="35">
        <f t="shared" si="4"/>
        <v>0</v>
      </c>
      <c r="E12" s="33"/>
      <c r="F12" s="34"/>
      <c r="G12" s="36">
        <f t="shared" si="0"/>
        <v>0</v>
      </c>
      <c r="H12" s="33">
        <f t="shared" si="1"/>
        <v>0</v>
      </c>
      <c r="I12" s="38" t="e">
        <f t="shared" si="2"/>
        <v>#DIV/0!</v>
      </c>
      <c r="J12" s="39">
        <f t="shared" si="3"/>
        <v>0</v>
      </c>
    </row>
    <row r="13" spans="1:11" x14ac:dyDescent="0.35">
      <c r="A13" s="32"/>
      <c r="B13" s="33"/>
      <c r="C13" s="34"/>
      <c r="D13" s="35">
        <f t="shared" si="4"/>
        <v>0</v>
      </c>
      <c r="E13" s="33"/>
      <c r="F13" s="34"/>
      <c r="G13" s="36">
        <f t="shared" si="0"/>
        <v>0</v>
      </c>
      <c r="H13" s="33">
        <f t="shared" si="1"/>
        <v>0</v>
      </c>
      <c r="I13" s="38" t="e">
        <f t="shared" si="2"/>
        <v>#DIV/0!</v>
      </c>
      <c r="J13" s="39">
        <f t="shared" si="3"/>
        <v>0</v>
      </c>
    </row>
    <row r="14" spans="1:11" x14ac:dyDescent="0.35">
      <c r="A14" s="32"/>
      <c r="B14" s="33"/>
      <c r="C14" s="34"/>
      <c r="D14" s="35">
        <f t="shared" si="4"/>
        <v>0</v>
      </c>
      <c r="E14" s="33"/>
      <c r="F14" s="34"/>
      <c r="G14" s="36">
        <f t="shared" si="0"/>
        <v>0</v>
      </c>
      <c r="H14" s="33">
        <f t="shared" si="1"/>
        <v>0</v>
      </c>
      <c r="I14" s="38" t="e">
        <f t="shared" si="2"/>
        <v>#DIV/0!</v>
      </c>
      <c r="J14" s="39">
        <f t="shared" si="3"/>
        <v>0</v>
      </c>
    </row>
    <row r="15" spans="1:11" x14ac:dyDescent="0.35">
      <c r="A15" s="32"/>
      <c r="B15" s="33"/>
      <c r="C15" s="34"/>
      <c r="D15" s="35">
        <f t="shared" si="4"/>
        <v>0</v>
      </c>
      <c r="E15" s="33"/>
      <c r="F15" s="34"/>
      <c r="G15" s="36">
        <f t="shared" si="0"/>
        <v>0</v>
      </c>
      <c r="H15" s="33">
        <f t="shared" si="1"/>
        <v>0</v>
      </c>
      <c r="I15" s="38" t="e">
        <f t="shared" si="2"/>
        <v>#DIV/0!</v>
      </c>
      <c r="J15" s="39">
        <f t="shared" si="3"/>
        <v>0</v>
      </c>
    </row>
    <row r="16" spans="1:11" x14ac:dyDescent="0.35">
      <c r="A16" s="32"/>
      <c r="B16" s="33"/>
      <c r="C16" s="34"/>
      <c r="D16" s="35">
        <f t="shared" si="4"/>
        <v>0</v>
      </c>
      <c r="E16" s="33"/>
      <c r="F16" s="34"/>
      <c r="G16" s="36">
        <f t="shared" si="0"/>
        <v>0</v>
      </c>
      <c r="H16" s="33">
        <f t="shared" si="1"/>
        <v>0</v>
      </c>
      <c r="I16" s="38" t="e">
        <f t="shared" si="2"/>
        <v>#DIV/0!</v>
      </c>
      <c r="J16" s="39">
        <f t="shared" si="3"/>
        <v>0</v>
      </c>
    </row>
    <row r="17" spans="1:10" x14ac:dyDescent="0.35">
      <c r="A17" s="32"/>
      <c r="B17" s="33"/>
      <c r="C17" s="34"/>
      <c r="D17" s="35">
        <f t="shared" si="4"/>
        <v>0</v>
      </c>
      <c r="E17" s="33"/>
      <c r="F17" s="34"/>
      <c r="G17" s="36">
        <f t="shared" si="0"/>
        <v>0</v>
      </c>
      <c r="H17" s="33">
        <f t="shared" si="1"/>
        <v>0</v>
      </c>
      <c r="I17" s="38" t="e">
        <f t="shared" si="2"/>
        <v>#DIV/0!</v>
      </c>
      <c r="J17" s="39">
        <f t="shared" si="3"/>
        <v>0</v>
      </c>
    </row>
    <row r="18" spans="1:10" x14ac:dyDescent="0.35">
      <c r="A18" s="32"/>
      <c r="B18" s="33"/>
      <c r="C18" s="34"/>
      <c r="D18" s="35">
        <f t="shared" si="4"/>
        <v>0</v>
      </c>
      <c r="E18" s="33"/>
      <c r="F18" s="34"/>
      <c r="G18" s="36">
        <f t="shared" si="0"/>
        <v>0</v>
      </c>
      <c r="H18" s="33">
        <f t="shared" si="1"/>
        <v>0</v>
      </c>
      <c r="I18" s="38" t="e">
        <f t="shared" si="2"/>
        <v>#DIV/0!</v>
      </c>
      <c r="J18" s="39">
        <f t="shared" si="3"/>
        <v>0</v>
      </c>
    </row>
    <row r="19" spans="1:10" x14ac:dyDescent="0.35">
      <c r="A19" s="32"/>
      <c r="B19" s="33"/>
      <c r="C19" s="34"/>
      <c r="D19" s="35">
        <f t="shared" si="4"/>
        <v>0</v>
      </c>
      <c r="E19" s="33"/>
      <c r="F19" s="34"/>
      <c r="G19" s="36">
        <f t="shared" si="0"/>
        <v>0</v>
      </c>
      <c r="H19" s="33">
        <f t="shared" si="1"/>
        <v>0</v>
      </c>
      <c r="I19" s="38" t="e">
        <f t="shared" si="2"/>
        <v>#DIV/0!</v>
      </c>
      <c r="J19" s="39">
        <f t="shared" si="3"/>
        <v>0</v>
      </c>
    </row>
    <row r="20" spans="1:10" x14ac:dyDescent="0.35">
      <c r="A20" s="32"/>
      <c r="B20" s="33"/>
      <c r="C20" s="34"/>
      <c r="D20" s="35">
        <f t="shared" si="4"/>
        <v>0</v>
      </c>
      <c r="E20" s="33"/>
      <c r="F20" s="34"/>
      <c r="G20" s="36">
        <f t="shared" si="0"/>
        <v>0</v>
      </c>
      <c r="H20" s="33">
        <f t="shared" si="1"/>
        <v>0</v>
      </c>
      <c r="I20" s="38" t="e">
        <f t="shared" si="2"/>
        <v>#DIV/0!</v>
      </c>
      <c r="J20" s="39">
        <f t="shared" si="3"/>
        <v>0</v>
      </c>
    </row>
    <row r="21" spans="1:10" x14ac:dyDescent="0.35">
      <c r="A21" s="32"/>
      <c r="B21" s="33"/>
      <c r="C21" s="34"/>
      <c r="D21" s="35">
        <f t="shared" si="4"/>
        <v>0</v>
      </c>
      <c r="E21" s="33"/>
      <c r="F21" s="34"/>
      <c r="G21" s="36">
        <f t="shared" si="0"/>
        <v>0</v>
      </c>
      <c r="H21" s="33">
        <f t="shared" si="1"/>
        <v>0</v>
      </c>
      <c r="I21" s="38" t="e">
        <f t="shared" si="2"/>
        <v>#DIV/0!</v>
      </c>
      <c r="J21" s="39">
        <f t="shared" si="3"/>
        <v>0</v>
      </c>
    </row>
    <row r="22" spans="1:10" x14ac:dyDescent="0.35">
      <c r="A22" s="32"/>
      <c r="B22" s="33"/>
      <c r="C22" s="34"/>
      <c r="D22" s="35">
        <f t="shared" si="4"/>
        <v>0</v>
      </c>
      <c r="E22" s="33"/>
      <c r="F22" s="34"/>
      <c r="G22" s="36">
        <f t="shared" si="0"/>
        <v>0</v>
      </c>
      <c r="H22" s="33">
        <f t="shared" si="1"/>
        <v>0</v>
      </c>
      <c r="I22" s="38" t="e">
        <f t="shared" si="2"/>
        <v>#DIV/0!</v>
      </c>
      <c r="J22" s="39">
        <f t="shared" si="3"/>
        <v>0</v>
      </c>
    </row>
    <row r="23" spans="1:10" x14ac:dyDescent="0.35">
      <c r="A23" s="32"/>
      <c r="B23" s="33"/>
      <c r="C23" s="34"/>
      <c r="D23" s="35">
        <f t="shared" si="4"/>
        <v>0</v>
      </c>
      <c r="E23" s="33"/>
      <c r="F23" s="34"/>
      <c r="G23" s="36">
        <f t="shared" si="0"/>
        <v>0</v>
      </c>
      <c r="H23" s="33">
        <f t="shared" si="1"/>
        <v>0</v>
      </c>
      <c r="I23" s="38" t="e">
        <f t="shared" si="2"/>
        <v>#DIV/0!</v>
      </c>
      <c r="J23" s="39">
        <f t="shared" si="3"/>
        <v>0</v>
      </c>
    </row>
    <row r="24" spans="1:10" x14ac:dyDescent="0.35">
      <c r="A24" s="32"/>
      <c r="B24" s="33"/>
      <c r="C24" s="34"/>
      <c r="D24" s="35">
        <f t="shared" si="4"/>
        <v>0</v>
      </c>
      <c r="E24" s="33"/>
      <c r="F24" s="34"/>
      <c r="G24" s="36">
        <f t="shared" si="0"/>
        <v>0</v>
      </c>
      <c r="H24" s="33">
        <f t="shared" si="1"/>
        <v>0</v>
      </c>
      <c r="I24" s="38" t="e">
        <f t="shared" si="2"/>
        <v>#DIV/0!</v>
      </c>
      <c r="J24" s="39">
        <f t="shared" si="3"/>
        <v>0</v>
      </c>
    </row>
    <row r="25" spans="1:10" x14ac:dyDescent="0.35">
      <c r="A25" s="32"/>
      <c r="B25" s="33"/>
      <c r="C25" s="34"/>
      <c r="D25" s="35">
        <f t="shared" si="4"/>
        <v>0</v>
      </c>
      <c r="E25" s="33"/>
      <c r="F25" s="34"/>
      <c r="G25" s="36">
        <f t="shared" si="0"/>
        <v>0</v>
      </c>
      <c r="H25" s="33">
        <f t="shared" si="1"/>
        <v>0</v>
      </c>
      <c r="I25" s="38" t="e">
        <f t="shared" si="2"/>
        <v>#DIV/0!</v>
      </c>
      <c r="J25" s="39">
        <f t="shared" si="3"/>
        <v>0</v>
      </c>
    </row>
    <row r="26" spans="1:10" ht="15" thickBot="1" x14ac:dyDescent="0.4">
      <c r="A26" s="41"/>
      <c r="B26" s="42"/>
      <c r="C26" s="43"/>
      <c r="D26" s="44">
        <f t="shared" si="4"/>
        <v>0</v>
      </c>
      <c r="E26" s="42"/>
      <c r="F26" s="43"/>
      <c r="G26" s="45">
        <f t="shared" si="0"/>
        <v>0</v>
      </c>
      <c r="H26" s="42">
        <f t="shared" si="1"/>
        <v>0</v>
      </c>
      <c r="I26" s="46" t="e">
        <f t="shared" si="2"/>
        <v>#DIV/0!</v>
      </c>
      <c r="J26" s="47">
        <f t="shared" si="3"/>
        <v>0</v>
      </c>
    </row>
    <row r="29" spans="1:10" ht="21.5" thickBot="1" x14ac:dyDescent="0.55000000000000004">
      <c r="A29" s="27" t="s">
        <v>131</v>
      </c>
      <c r="B29" s="27" t="s">
        <v>132</v>
      </c>
    </row>
    <row r="30" spans="1:10" x14ac:dyDescent="0.35">
      <c r="A30" s="28" t="s">
        <v>53</v>
      </c>
      <c r="B30" s="29" t="s">
        <v>121</v>
      </c>
      <c r="C30" s="29" t="s">
        <v>55</v>
      </c>
      <c r="D30" s="29" t="s">
        <v>122</v>
      </c>
      <c r="E30" s="29" t="s">
        <v>123</v>
      </c>
      <c r="F30" s="29" t="s">
        <v>54</v>
      </c>
      <c r="G30" s="29" t="s">
        <v>124</v>
      </c>
      <c r="H30" s="29" t="s">
        <v>125</v>
      </c>
      <c r="I30" s="29" t="s">
        <v>19</v>
      </c>
      <c r="J30" s="48" t="s">
        <v>126</v>
      </c>
    </row>
    <row r="31" spans="1:10" x14ac:dyDescent="0.35">
      <c r="A31" s="32"/>
      <c r="B31" s="33"/>
      <c r="C31" s="34"/>
      <c r="D31" s="33">
        <f>C31*86400</f>
        <v>0</v>
      </c>
      <c r="E31" s="33"/>
      <c r="F31" s="33"/>
      <c r="G31" s="35">
        <f>F32*86400</f>
        <v>0</v>
      </c>
      <c r="H31" s="33">
        <f>E31-(B31)</f>
        <v>0</v>
      </c>
      <c r="I31" s="33" t="e">
        <f>(E31-B31)/(G31-D31)</f>
        <v>#DIV/0!</v>
      </c>
      <c r="J31" s="49">
        <f>G31-D31</f>
        <v>0</v>
      </c>
    </row>
    <row r="32" spans="1:10" x14ac:dyDescent="0.35">
      <c r="A32" s="32"/>
      <c r="B32" s="33"/>
      <c r="C32" s="34"/>
      <c r="D32" s="33">
        <f t="shared" ref="D32:D53" si="5">C32*86400</f>
        <v>0</v>
      </c>
      <c r="E32" s="33"/>
      <c r="F32" s="33"/>
      <c r="G32" s="35">
        <f t="shared" ref="G32:G53" si="6">F33*86400</f>
        <v>0</v>
      </c>
      <c r="H32" s="33">
        <f t="shared" ref="H32:H53" si="7">E32-(B32)</f>
        <v>0</v>
      </c>
      <c r="I32" s="33" t="e">
        <f t="shared" ref="I32:I53" si="8">(E32-B32)/(G32-D32)</f>
        <v>#DIV/0!</v>
      </c>
      <c r="J32" s="49">
        <f t="shared" ref="J32:J53" si="9">G32-D32</f>
        <v>0</v>
      </c>
    </row>
    <row r="33" spans="1:10" x14ac:dyDescent="0.35">
      <c r="A33" s="32"/>
      <c r="B33" s="33"/>
      <c r="C33" s="34"/>
      <c r="D33" s="33">
        <f t="shared" si="5"/>
        <v>0</v>
      </c>
      <c r="E33" s="33"/>
      <c r="F33" s="33"/>
      <c r="G33" s="35">
        <f t="shared" si="6"/>
        <v>0</v>
      </c>
      <c r="H33" s="33">
        <f t="shared" si="7"/>
        <v>0</v>
      </c>
      <c r="I33" s="33" t="e">
        <f t="shared" si="8"/>
        <v>#DIV/0!</v>
      </c>
      <c r="J33" s="49">
        <f t="shared" si="9"/>
        <v>0</v>
      </c>
    </row>
    <row r="34" spans="1:10" x14ac:dyDescent="0.35">
      <c r="A34" s="32"/>
      <c r="B34" s="33"/>
      <c r="C34" s="34"/>
      <c r="D34" s="33">
        <f t="shared" si="5"/>
        <v>0</v>
      </c>
      <c r="E34" s="33"/>
      <c r="F34" s="33"/>
      <c r="G34" s="35">
        <f t="shared" si="6"/>
        <v>0</v>
      </c>
      <c r="H34" s="33">
        <f t="shared" si="7"/>
        <v>0</v>
      </c>
      <c r="I34" s="33" t="e">
        <f t="shared" si="8"/>
        <v>#DIV/0!</v>
      </c>
      <c r="J34" s="49">
        <f t="shared" si="9"/>
        <v>0</v>
      </c>
    </row>
    <row r="35" spans="1:10" x14ac:dyDescent="0.35">
      <c r="A35" s="32"/>
      <c r="B35" s="33"/>
      <c r="C35" s="34"/>
      <c r="D35" s="33">
        <f t="shared" si="5"/>
        <v>0</v>
      </c>
      <c r="E35" s="33"/>
      <c r="F35" s="33"/>
      <c r="G35" s="35">
        <f t="shared" si="6"/>
        <v>0</v>
      </c>
      <c r="H35" s="33">
        <f t="shared" si="7"/>
        <v>0</v>
      </c>
      <c r="I35" s="33" t="e">
        <f t="shared" si="8"/>
        <v>#DIV/0!</v>
      </c>
      <c r="J35" s="49">
        <f t="shared" si="9"/>
        <v>0</v>
      </c>
    </row>
    <row r="36" spans="1:10" x14ac:dyDescent="0.35">
      <c r="A36" s="32"/>
      <c r="B36" s="33"/>
      <c r="C36" s="34"/>
      <c r="D36" s="33">
        <f t="shared" si="5"/>
        <v>0</v>
      </c>
      <c r="E36" s="33"/>
      <c r="F36" s="33"/>
      <c r="G36" s="35">
        <f t="shared" si="6"/>
        <v>0</v>
      </c>
      <c r="H36" s="33">
        <f t="shared" si="7"/>
        <v>0</v>
      </c>
      <c r="I36" s="33" t="e">
        <f t="shared" si="8"/>
        <v>#DIV/0!</v>
      </c>
      <c r="J36" s="49">
        <f t="shared" si="9"/>
        <v>0</v>
      </c>
    </row>
    <row r="37" spans="1:10" x14ac:dyDescent="0.35">
      <c r="A37" s="32"/>
      <c r="B37" s="33"/>
      <c r="C37" s="34"/>
      <c r="D37" s="33">
        <f t="shared" si="5"/>
        <v>0</v>
      </c>
      <c r="E37" s="33"/>
      <c r="F37" s="33"/>
      <c r="G37" s="35">
        <f t="shared" si="6"/>
        <v>0</v>
      </c>
      <c r="H37" s="33">
        <f t="shared" si="7"/>
        <v>0</v>
      </c>
      <c r="I37" s="33" t="e">
        <f t="shared" si="8"/>
        <v>#DIV/0!</v>
      </c>
      <c r="J37" s="49">
        <f t="shared" si="9"/>
        <v>0</v>
      </c>
    </row>
    <row r="38" spans="1:10" x14ac:dyDescent="0.35">
      <c r="A38" s="32"/>
      <c r="B38" s="33"/>
      <c r="C38" s="34"/>
      <c r="D38" s="33">
        <f t="shared" si="5"/>
        <v>0</v>
      </c>
      <c r="E38" s="33"/>
      <c r="F38" s="33"/>
      <c r="G38" s="35">
        <f t="shared" si="6"/>
        <v>0</v>
      </c>
      <c r="H38" s="33">
        <f t="shared" si="7"/>
        <v>0</v>
      </c>
      <c r="I38" s="33" t="e">
        <f t="shared" si="8"/>
        <v>#DIV/0!</v>
      </c>
      <c r="J38" s="49">
        <f t="shared" si="9"/>
        <v>0</v>
      </c>
    </row>
    <row r="39" spans="1:10" x14ac:dyDescent="0.35">
      <c r="A39" s="32"/>
      <c r="B39" s="33"/>
      <c r="C39" s="34"/>
      <c r="D39" s="33">
        <f t="shared" si="5"/>
        <v>0</v>
      </c>
      <c r="E39" s="33"/>
      <c r="F39" s="33"/>
      <c r="G39" s="35">
        <f t="shared" si="6"/>
        <v>0</v>
      </c>
      <c r="H39" s="33">
        <f t="shared" si="7"/>
        <v>0</v>
      </c>
      <c r="I39" s="33" t="e">
        <f t="shared" si="8"/>
        <v>#DIV/0!</v>
      </c>
      <c r="J39" s="49">
        <f t="shared" si="9"/>
        <v>0</v>
      </c>
    </row>
    <row r="40" spans="1:10" x14ac:dyDescent="0.35">
      <c r="A40" s="32"/>
      <c r="B40" s="33"/>
      <c r="C40" s="34"/>
      <c r="D40" s="33">
        <f t="shared" si="5"/>
        <v>0</v>
      </c>
      <c r="E40" s="33"/>
      <c r="F40" s="33"/>
      <c r="G40" s="35">
        <f t="shared" si="6"/>
        <v>0</v>
      </c>
      <c r="H40" s="33">
        <f t="shared" si="7"/>
        <v>0</v>
      </c>
      <c r="I40" s="33" t="e">
        <f t="shared" si="8"/>
        <v>#DIV/0!</v>
      </c>
      <c r="J40" s="49">
        <f t="shared" si="9"/>
        <v>0</v>
      </c>
    </row>
    <row r="41" spans="1:10" x14ac:dyDescent="0.35">
      <c r="A41" s="32"/>
      <c r="B41" s="33"/>
      <c r="C41" s="34"/>
      <c r="D41" s="33">
        <f t="shared" si="5"/>
        <v>0</v>
      </c>
      <c r="E41" s="33"/>
      <c r="F41" s="33"/>
      <c r="G41" s="35">
        <f t="shared" si="6"/>
        <v>0</v>
      </c>
      <c r="H41" s="33">
        <f t="shared" si="7"/>
        <v>0</v>
      </c>
      <c r="I41" s="33" t="e">
        <f t="shared" si="8"/>
        <v>#DIV/0!</v>
      </c>
      <c r="J41" s="49">
        <f t="shared" si="9"/>
        <v>0</v>
      </c>
    </row>
    <row r="42" spans="1:10" x14ac:dyDescent="0.35">
      <c r="A42" s="32"/>
      <c r="B42" s="33"/>
      <c r="C42" s="34"/>
      <c r="D42" s="33">
        <f t="shared" si="5"/>
        <v>0</v>
      </c>
      <c r="E42" s="33"/>
      <c r="F42" s="33"/>
      <c r="G42" s="35">
        <f t="shared" si="6"/>
        <v>0</v>
      </c>
      <c r="H42" s="33">
        <f t="shared" si="7"/>
        <v>0</v>
      </c>
      <c r="I42" s="33" t="e">
        <f t="shared" si="8"/>
        <v>#DIV/0!</v>
      </c>
      <c r="J42" s="49">
        <f t="shared" si="9"/>
        <v>0</v>
      </c>
    </row>
    <row r="43" spans="1:10" x14ac:dyDescent="0.35">
      <c r="A43" s="32"/>
      <c r="B43" s="33"/>
      <c r="C43" s="34"/>
      <c r="D43" s="33">
        <f t="shared" si="5"/>
        <v>0</v>
      </c>
      <c r="E43" s="33"/>
      <c r="F43" s="33"/>
      <c r="G43" s="35">
        <f t="shared" si="6"/>
        <v>0</v>
      </c>
      <c r="H43" s="33">
        <f t="shared" si="7"/>
        <v>0</v>
      </c>
      <c r="I43" s="33" t="e">
        <f t="shared" si="8"/>
        <v>#DIV/0!</v>
      </c>
      <c r="J43" s="49">
        <f t="shared" si="9"/>
        <v>0</v>
      </c>
    </row>
    <row r="44" spans="1:10" x14ac:dyDescent="0.35">
      <c r="A44" s="32"/>
      <c r="B44" s="33"/>
      <c r="C44" s="34"/>
      <c r="D44" s="33">
        <f t="shared" si="5"/>
        <v>0</v>
      </c>
      <c r="E44" s="33"/>
      <c r="F44" s="33"/>
      <c r="G44" s="35">
        <f t="shared" si="6"/>
        <v>0</v>
      </c>
      <c r="H44" s="33">
        <f t="shared" si="7"/>
        <v>0</v>
      </c>
      <c r="I44" s="33" t="e">
        <f t="shared" si="8"/>
        <v>#DIV/0!</v>
      </c>
      <c r="J44" s="49">
        <f t="shared" si="9"/>
        <v>0</v>
      </c>
    </row>
    <row r="45" spans="1:10" x14ac:dyDescent="0.35">
      <c r="A45" s="32"/>
      <c r="B45" s="33"/>
      <c r="C45" s="34"/>
      <c r="D45" s="33">
        <f t="shared" si="5"/>
        <v>0</v>
      </c>
      <c r="E45" s="33"/>
      <c r="F45" s="33"/>
      <c r="G45" s="35">
        <f t="shared" si="6"/>
        <v>0</v>
      </c>
      <c r="H45" s="33">
        <f t="shared" si="7"/>
        <v>0</v>
      </c>
      <c r="I45" s="33" t="e">
        <f t="shared" si="8"/>
        <v>#DIV/0!</v>
      </c>
      <c r="J45" s="49">
        <f t="shared" si="9"/>
        <v>0</v>
      </c>
    </row>
    <row r="46" spans="1:10" x14ac:dyDescent="0.35">
      <c r="A46" s="32"/>
      <c r="B46" s="33"/>
      <c r="C46" s="34"/>
      <c r="D46" s="33">
        <f t="shared" si="5"/>
        <v>0</v>
      </c>
      <c r="E46" s="33"/>
      <c r="F46" s="33"/>
      <c r="G46" s="35">
        <f t="shared" si="6"/>
        <v>0</v>
      </c>
      <c r="H46" s="33">
        <f t="shared" si="7"/>
        <v>0</v>
      </c>
      <c r="I46" s="33" t="e">
        <f t="shared" si="8"/>
        <v>#DIV/0!</v>
      </c>
      <c r="J46" s="49">
        <f t="shared" si="9"/>
        <v>0</v>
      </c>
    </row>
    <row r="47" spans="1:10" x14ac:dyDescent="0.35">
      <c r="A47" s="32"/>
      <c r="B47" s="33"/>
      <c r="C47" s="34"/>
      <c r="D47" s="33">
        <f t="shared" si="5"/>
        <v>0</v>
      </c>
      <c r="E47" s="33"/>
      <c r="F47" s="33"/>
      <c r="G47" s="35">
        <f t="shared" si="6"/>
        <v>0</v>
      </c>
      <c r="H47" s="33">
        <f t="shared" si="7"/>
        <v>0</v>
      </c>
      <c r="I47" s="33" t="e">
        <f t="shared" si="8"/>
        <v>#DIV/0!</v>
      </c>
      <c r="J47" s="49">
        <f t="shared" si="9"/>
        <v>0</v>
      </c>
    </row>
    <row r="48" spans="1:10" x14ac:dyDescent="0.35">
      <c r="A48" s="32"/>
      <c r="B48" s="33"/>
      <c r="C48" s="34"/>
      <c r="D48" s="33">
        <f t="shared" si="5"/>
        <v>0</v>
      </c>
      <c r="E48" s="33"/>
      <c r="F48" s="33"/>
      <c r="G48" s="35">
        <f t="shared" si="6"/>
        <v>0</v>
      </c>
      <c r="H48" s="33">
        <f t="shared" si="7"/>
        <v>0</v>
      </c>
      <c r="I48" s="33" t="e">
        <f t="shared" si="8"/>
        <v>#DIV/0!</v>
      </c>
      <c r="J48" s="49">
        <f t="shared" si="9"/>
        <v>0</v>
      </c>
    </row>
    <row r="49" spans="1:10" x14ac:dyDescent="0.35">
      <c r="A49" s="32"/>
      <c r="B49" s="33"/>
      <c r="C49" s="34"/>
      <c r="D49" s="33">
        <f t="shared" si="5"/>
        <v>0</v>
      </c>
      <c r="E49" s="33"/>
      <c r="F49" s="33"/>
      <c r="G49" s="35">
        <f t="shared" si="6"/>
        <v>0</v>
      </c>
      <c r="H49" s="33">
        <f t="shared" si="7"/>
        <v>0</v>
      </c>
      <c r="I49" s="33" t="e">
        <f t="shared" si="8"/>
        <v>#DIV/0!</v>
      </c>
      <c r="J49" s="49">
        <f t="shared" si="9"/>
        <v>0</v>
      </c>
    </row>
    <row r="50" spans="1:10" x14ac:dyDescent="0.35">
      <c r="A50" s="32"/>
      <c r="B50" s="33"/>
      <c r="C50" s="34"/>
      <c r="D50" s="33">
        <f t="shared" si="5"/>
        <v>0</v>
      </c>
      <c r="E50" s="33"/>
      <c r="F50" s="33"/>
      <c r="G50" s="35">
        <f t="shared" si="6"/>
        <v>0</v>
      </c>
      <c r="H50" s="33">
        <f t="shared" si="7"/>
        <v>0</v>
      </c>
      <c r="I50" s="33" t="e">
        <f t="shared" si="8"/>
        <v>#DIV/0!</v>
      </c>
      <c r="J50" s="49">
        <f t="shared" si="9"/>
        <v>0</v>
      </c>
    </row>
    <row r="51" spans="1:10" x14ac:dyDescent="0.35">
      <c r="A51" s="32"/>
      <c r="B51" s="33"/>
      <c r="C51" s="34"/>
      <c r="D51" s="33">
        <f t="shared" si="5"/>
        <v>0</v>
      </c>
      <c r="E51" s="33"/>
      <c r="F51" s="33"/>
      <c r="G51" s="35">
        <f t="shared" si="6"/>
        <v>0</v>
      </c>
      <c r="H51" s="33">
        <f t="shared" si="7"/>
        <v>0</v>
      </c>
      <c r="I51" s="33" t="e">
        <f t="shared" si="8"/>
        <v>#DIV/0!</v>
      </c>
      <c r="J51" s="49">
        <f t="shared" si="9"/>
        <v>0</v>
      </c>
    </row>
    <row r="52" spans="1:10" x14ac:dyDescent="0.35">
      <c r="A52" s="32"/>
      <c r="B52" s="33"/>
      <c r="C52" s="34"/>
      <c r="D52" s="33">
        <f t="shared" si="5"/>
        <v>0</v>
      </c>
      <c r="E52" s="33"/>
      <c r="F52" s="33"/>
      <c r="G52" s="35">
        <f t="shared" si="6"/>
        <v>0</v>
      </c>
      <c r="H52" s="33">
        <f t="shared" si="7"/>
        <v>0</v>
      </c>
      <c r="I52" s="33" t="e">
        <f t="shared" si="8"/>
        <v>#DIV/0!</v>
      </c>
      <c r="J52" s="49">
        <f t="shared" si="9"/>
        <v>0</v>
      </c>
    </row>
    <row r="53" spans="1:10" ht="15" thickBot="1" x14ac:dyDescent="0.4">
      <c r="A53" s="41"/>
      <c r="B53" s="42"/>
      <c r="C53" s="43"/>
      <c r="D53" s="42">
        <f t="shared" si="5"/>
        <v>0</v>
      </c>
      <c r="E53" s="42"/>
      <c r="F53" s="42"/>
      <c r="G53" s="44">
        <f t="shared" si="6"/>
        <v>0</v>
      </c>
      <c r="H53" s="42">
        <f t="shared" si="7"/>
        <v>0</v>
      </c>
      <c r="I53" s="42" t="e">
        <f t="shared" si="8"/>
        <v>#DIV/0!</v>
      </c>
      <c r="J53" s="50">
        <f t="shared" si="9"/>
        <v>0</v>
      </c>
    </row>
    <row r="56" spans="1:10" ht="21.5" thickBot="1" x14ac:dyDescent="0.55000000000000004">
      <c r="A56" s="27" t="s">
        <v>133</v>
      </c>
      <c r="B56" s="27" t="s">
        <v>134</v>
      </c>
    </row>
    <row r="57" spans="1:10" x14ac:dyDescent="0.35">
      <c r="A57" s="28" t="s">
        <v>53</v>
      </c>
      <c r="B57" s="29" t="s">
        <v>121</v>
      </c>
      <c r="C57" s="29" t="s">
        <v>55</v>
      </c>
      <c r="D57" s="29" t="s">
        <v>122</v>
      </c>
      <c r="E57" s="29" t="s">
        <v>123</v>
      </c>
      <c r="F57" s="29" t="s">
        <v>54</v>
      </c>
      <c r="G57" s="29" t="s">
        <v>124</v>
      </c>
      <c r="H57" s="29" t="s">
        <v>125</v>
      </c>
      <c r="I57" s="48" t="s">
        <v>19</v>
      </c>
      <c r="J57" s="29" t="s">
        <v>126</v>
      </c>
    </row>
    <row r="58" spans="1:10" x14ac:dyDescent="0.35">
      <c r="A58" s="32"/>
      <c r="B58" s="33"/>
      <c r="C58" s="34"/>
      <c r="D58" s="33">
        <f>C58*86400</f>
        <v>0</v>
      </c>
      <c r="E58" s="33"/>
      <c r="F58" s="33"/>
      <c r="G58" s="35">
        <f>F59*86400</f>
        <v>0</v>
      </c>
      <c r="H58" s="33">
        <f>E58-(B58)</f>
        <v>0</v>
      </c>
      <c r="I58" s="49" t="e">
        <f>(E58-B58)/(G58-D58)</f>
        <v>#DIV/0!</v>
      </c>
      <c r="J58" s="33">
        <f>G58-D58</f>
        <v>0</v>
      </c>
    </row>
    <row r="59" spans="1:10" x14ac:dyDescent="0.35">
      <c r="A59" s="32"/>
      <c r="B59" s="33"/>
      <c r="C59" s="34"/>
      <c r="D59" s="33">
        <f t="shared" ref="D59:D80" si="10">C59*86400</f>
        <v>0</v>
      </c>
      <c r="E59" s="33"/>
      <c r="F59" s="33"/>
      <c r="G59" s="35">
        <f t="shared" ref="G59:G80" si="11">F60*86400</f>
        <v>0</v>
      </c>
      <c r="H59" s="33">
        <f t="shared" ref="H59:H80" si="12">E59-(B59)</f>
        <v>0</v>
      </c>
      <c r="I59" s="49" t="e">
        <f t="shared" ref="I59:I80" si="13">(E59-B59)/(G59-D59)</f>
        <v>#DIV/0!</v>
      </c>
      <c r="J59" s="33">
        <f t="shared" ref="J59:J80" si="14">G59-D59</f>
        <v>0</v>
      </c>
    </row>
    <row r="60" spans="1:10" x14ac:dyDescent="0.35">
      <c r="A60" s="32"/>
      <c r="B60" s="33"/>
      <c r="C60" s="34"/>
      <c r="D60" s="33">
        <f t="shared" si="10"/>
        <v>0</v>
      </c>
      <c r="E60" s="33"/>
      <c r="F60" s="33"/>
      <c r="G60" s="35">
        <f t="shared" si="11"/>
        <v>0</v>
      </c>
      <c r="H60" s="33">
        <f t="shared" si="12"/>
        <v>0</v>
      </c>
      <c r="I60" s="49" t="e">
        <f t="shared" si="13"/>
        <v>#DIV/0!</v>
      </c>
      <c r="J60" s="33">
        <f t="shared" si="14"/>
        <v>0</v>
      </c>
    </row>
    <row r="61" spans="1:10" x14ac:dyDescent="0.35">
      <c r="A61" s="32"/>
      <c r="B61" s="33"/>
      <c r="C61" s="34"/>
      <c r="D61" s="33">
        <f t="shared" si="10"/>
        <v>0</v>
      </c>
      <c r="E61" s="33"/>
      <c r="F61" s="33"/>
      <c r="G61" s="35">
        <f t="shared" si="11"/>
        <v>0</v>
      </c>
      <c r="H61" s="33">
        <f t="shared" si="12"/>
        <v>0</v>
      </c>
      <c r="I61" s="49" t="e">
        <f t="shared" si="13"/>
        <v>#DIV/0!</v>
      </c>
      <c r="J61" s="33">
        <f t="shared" si="14"/>
        <v>0</v>
      </c>
    </row>
    <row r="62" spans="1:10" x14ac:dyDescent="0.35">
      <c r="A62" s="32"/>
      <c r="B62" s="33"/>
      <c r="C62" s="34"/>
      <c r="D62" s="33">
        <f t="shared" si="10"/>
        <v>0</v>
      </c>
      <c r="E62" s="33"/>
      <c r="F62" s="33"/>
      <c r="G62" s="35">
        <f t="shared" si="11"/>
        <v>0</v>
      </c>
      <c r="H62" s="33">
        <f t="shared" si="12"/>
        <v>0</v>
      </c>
      <c r="I62" s="49" t="e">
        <f t="shared" si="13"/>
        <v>#DIV/0!</v>
      </c>
      <c r="J62" s="33">
        <f t="shared" si="14"/>
        <v>0</v>
      </c>
    </row>
    <row r="63" spans="1:10" x14ac:dyDescent="0.35">
      <c r="A63" s="32"/>
      <c r="B63" s="33"/>
      <c r="C63" s="34"/>
      <c r="D63" s="33">
        <f t="shared" si="10"/>
        <v>0</v>
      </c>
      <c r="E63" s="33"/>
      <c r="F63" s="33"/>
      <c r="G63" s="35">
        <f t="shared" si="11"/>
        <v>0</v>
      </c>
      <c r="H63" s="33">
        <f t="shared" si="12"/>
        <v>0</v>
      </c>
      <c r="I63" s="49" t="e">
        <f t="shared" si="13"/>
        <v>#DIV/0!</v>
      </c>
      <c r="J63" s="33">
        <f t="shared" si="14"/>
        <v>0</v>
      </c>
    </row>
    <row r="64" spans="1:10" x14ac:dyDescent="0.35">
      <c r="A64" s="32"/>
      <c r="B64" s="33"/>
      <c r="C64" s="34"/>
      <c r="D64" s="33">
        <f t="shared" si="10"/>
        <v>0</v>
      </c>
      <c r="E64" s="33"/>
      <c r="F64" s="33"/>
      <c r="G64" s="35">
        <f t="shared" si="11"/>
        <v>0</v>
      </c>
      <c r="H64" s="33">
        <f t="shared" si="12"/>
        <v>0</v>
      </c>
      <c r="I64" s="49" t="e">
        <f t="shared" si="13"/>
        <v>#DIV/0!</v>
      </c>
      <c r="J64" s="33">
        <f t="shared" si="14"/>
        <v>0</v>
      </c>
    </row>
    <row r="65" spans="1:10" x14ac:dyDescent="0.35">
      <c r="A65" s="32"/>
      <c r="B65" s="33"/>
      <c r="C65" s="34"/>
      <c r="D65" s="33">
        <f t="shared" si="10"/>
        <v>0</v>
      </c>
      <c r="E65" s="33"/>
      <c r="F65" s="33"/>
      <c r="G65" s="35">
        <f t="shared" si="11"/>
        <v>0</v>
      </c>
      <c r="H65" s="33">
        <f t="shared" si="12"/>
        <v>0</v>
      </c>
      <c r="I65" s="49" t="e">
        <f t="shared" si="13"/>
        <v>#DIV/0!</v>
      </c>
      <c r="J65" s="33">
        <f t="shared" si="14"/>
        <v>0</v>
      </c>
    </row>
    <row r="66" spans="1:10" x14ac:dyDescent="0.35">
      <c r="A66" s="32"/>
      <c r="B66" s="33"/>
      <c r="C66" s="34"/>
      <c r="D66" s="33">
        <f t="shared" si="10"/>
        <v>0</v>
      </c>
      <c r="E66" s="33"/>
      <c r="F66" s="33"/>
      <c r="G66" s="35">
        <f t="shared" si="11"/>
        <v>0</v>
      </c>
      <c r="H66" s="33">
        <f t="shared" si="12"/>
        <v>0</v>
      </c>
      <c r="I66" s="49" t="e">
        <f t="shared" si="13"/>
        <v>#DIV/0!</v>
      </c>
      <c r="J66" s="33">
        <f t="shared" si="14"/>
        <v>0</v>
      </c>
    </row>
    <row r="67" spans="1:10" x14ac:dyDescent="0.35">
      <c r="A67" s="32"/>
      <c r="B67" s="33"/>
      <c r="C67" s="34"/>
      <c r="D67" s="33">
        <f t="shared" si="10"/>
        <v>0</v>
      </c>
      <c r="E67" s="33"/>
      <c r="F67" s="33"/>
      <c r="G67" s="35">
        <f t="shared" si="11"/>
        <v>0</v>
      </c>
      <c r="H67" s="33">
        <f t="shared" si="12"/>
        <v>0</v>
      </c>
      <c r="I67" s="49" t="e">
        <f t="shared" si="13"/>
        <v>#DIV/0!</v>
      </c>
      <c r="J67" s="33">
        <f t="shared" si="14"/>
        <v>0</v>
      </c>
    </row>
    <row r="68" spans="1:10" x14ac:dyDescent="0.35">
      <c r="A68" s="32"/>
      <c r="B68" s="33"/>
      <c r="C68" s="34"/>
      <c r="D68" s="33">
        <f t="shared" si="10"/>
        <v>0</v>
      </c>
      <c r="E68" s="33"/>
      <c r="F68" s="33"/>
      <c r="G68" s="35">
        <f t="shared" si="11"/>
        <v>0</v>
      </c>
      <c r="H68" s="33">
        <f t="shared" si="12"/>
        <v>0</v>
      </c>
      <c r="I68" s="49" t="e">
        <f t="shared" si="13"/>
        <v>#DIV/0!</v>
      </c>
      <c r="J68" s="33">
        <f t="shared" si="14"/>
        <v>0</v>
      </c>
    </row>
    <row r="69" spans="1:10" x14ac:dyDescent="0.35">
      <c r="A69" s="32"/>
      <c r="B69" s="33"/>
      <c r="C69" s="34"/>
      <c r="D69" s="33">
        <f t="shared" si="10"/>
        <v>0</v>
      </c>
      <c r="E69" s="33"/>
      <c r="F69" s="33"/>
      <c r="G69" s="35">
        <f t="shared" si="11"/>
        <v>0</v>
      </c>
      <c r="H69" s="33">
        <f t="shared" si="12"/>
        <v>0</v>
      </c>
      <c r="I69" s="49" t="e">
        <f t="shared" si="13"/>
        <v>#DIV/0!</v>
      </c>
      <c r="J69" s="33">
        <f t="shared" si="14"/>
        <v>0</v>
      </c>
    </row>
    <row r="70" spans="1:10" x14ac:dyDescent="0.35">
      <c r="A70" s="32"/>
      <c r="B70" s="33"/>
      <c r="C70" s="34"/>
      <c r="D70" s="33">
        <f t="shared" si="10"/>
        <v>0</v>
      </c>
      <c r="E70" s="33"/>
      <c r="F70" s="33"/>
      <c r="G70" s="35">
        <f t="shared" si="11"/>
        <v>0</v>
      </c>
      <c r="H70" s="33">
        <f t="shared" si="12"/>
        <v>0</v>
      </c>
      <c r="I70" s="49" t="e">
        <f t="shared" si="13"/>
        <v>#DIV/0!</v>
      </c>
      <c r="J70" s="33">
        <f t="shared" si="14"/>
        <v>0</v>
      </c>
    </row>
    <row r="71" spans="1:10" x14ac:dyDescent="0.35">
      <c r="A71" s="32"/>
      <c r="B71" s="33"/>
      <c r="C71" s="34"/>
      <c r="D71" s="33">
        <f t="shared" si="10"/>
        <v>0</v>
      </c>
      <c r="E71" s="33"/>
      <c r="F71" s="33"/>
      <c r="G71" s="35">
        <f t="shared" si="11"/>
        <v>0</v>
      </c>
      <c r="H71" s="33">
        <f t="shared" si="12"/>
        <v>0</v>
      </c>
      <c r="I71" s="49" t="e">
        <f t="shared" si="13"/>
        <v>#DIV/0!</v>
      </c>
      <c r="J71" s="33">
        <f t="shared" si="14"/>
        <v>0</v>
      </c>
    </row>
    <row r="72" spans="1:10" x14ac:dyDescent="0.35">
      <c r="A72" s="32"/>
      <c r="B72" s="33"/>
      <c r="C72" s="34"/>
      <c r="D72" s="33">
        <f t="shared" si="10"/>
        <v>0</v>
      </c>
      <c r="E72" s="33"/>
      <c r="F72" s="33"/>
      <c r="G72" s="35">
        <f t="shared" si="11"/>
        <v>0</v>
      </c>
      <c r="H72" s="33">
        <f t="shared" si="12"/>
        <v>0</v>
      </c>
      <c r="I72" s="49" t="e">
        <f t="shared" si="13"/>
        <v>#DIV/0!</v>
      </c>
      <c r="J72" s="33">
        <f t="shared" si="14"/>
        <v>0</v>
      </c>
    </row>
    <row r="73" spans="1:10" x14ac:dyDescent="0.35">
      <c r="A73" s="32"/>
      <c r="B73" s="33"/>
      <c r="C73" s="34"/>
      <c r="D73" s="33">
        <f t="shared" si="10"/>
        <v>0</v>
      </c>
      <c r="E73" s="33"/>
      <c r="F73" s="33"/>
      <c r="G73" s="35">
        <f t="shared" si="11"/>
        <v>0</v>
      </c>
      <c r="H73" s="33">
        <f t="shared" si="12"/>
        <v>0</v>
      </c>
      <c r="I73" s="49" t="e">
        <f t="shared" si="13"/>
        <v>#DIV/0!</v>
      </c>
      <c r="J73" s="33">
        <f t="shared" si="14"/>
        <v>0</v>
      </c>
    </row>
    <row r="74" spans="1:10" x14ac:dyDescent="0.35">
      <c r="A74" s="32"/>
      <c r="B74" s="33"/>
      <c r="C74" s="34"/>
      <c r="D74" s="33">
        <f t="shared" si="10"/>
        <v>0</v>
      </c>
      <c r="E74" s="33"/>
      <c r="F74" s="33"/>
      <c r="G74" s="35">
        <f t="shared" si="11"/>
        <v>0</v>
      </c>
      <c r="H74" s="33">
        <f t="shared" si="12"/>
        <v>0</v>
      </c>
      <c r="I74" s="49" t="e">
        <f t="shared" si="13"/>
        <v>#DIV/0!</v>
      </c>
      <c r="J74" s="33">
        <f t="shared" si="14"/>
        <v>0</v>
      </c>
    </row>
    <row r="75" spans="1:10" x14ac:dyDescent="0.35">
      <c r="A75" s="32"/>
      <c r="B75" s="33"/>
      <c r="C75" s="34"/>
      <c r="D75" s="33">
        <f t="shared" si="10"/>
        <v>0</v>
      </c>
      <c r="E75" s="33"/>
      <c r="F75" s="33"/>
      <c r="G75" s="35">
        <f t="shared" si="11"/>
        <v>0</v>
      </c>
      <c r="H75" s="33">
        <f t="shared" si="12"/>
        <v>0</v>
      </c>
      <c r="I75" s="49" t="e">
        <f t="shared" si="13"/>
        <v>#DIV/0!</v>
      </c>
      <c r="J75" s="33">
        <f t="shared" si="14"/>
        <v>0</v>
      </c>
    </row>
    <row r="76" spans="1:10" x14ac:dyDescent="0.35">
      <c r="A76" s="32"/>
      <c r="B76" s="33"/>
      <c r="C76" s="34"/>
      <c r="D76" s="33">
        <f t="shared" si="10"/>
        <v>0</v>
      </c>
      <c r="E76" s="33"/>
      <c r="F76" s="33"/>
      <c r="G76" s="35">
        <f t="shared" si="11"/>
        <v>0</v>
      </c>
      <c r="H76" s="33">
        <f t="shared" si="12"/>
        <v>0</v>
      </c>
      <c r="I76" s="49" t="e">
        <f t="shared" si="13"/>
        <v>#DIV/0!</v>
      </c>
      <c r="J76" s="33">
        <f t="shared" si="14"/>
        <v>0</v>
      </c>
    </row>
    <row r="77" spans="1:10" x14ac:dyDescent="0.35">
      <c r="A77" s="32"/>
      <c r="B77" s="33"/>
      <c r="C77" s="34"/>
      <c r="D77" s="33">
        <f t="shared" si="10"/>
        <v>0</v>
      </c>
      <c r="E77" s="33"/>
      <c r="F77" s="33"/>
      <c r="G77" s="35">
        <f t="shared" si="11"/>
        <v>0</v>
      </c>
      <c r="H77" s="33">
        <f t="shared" si="12"/>
        <v>0</v>
      </c>
      <c r="I77" s="49" t="e">
        <f t="shared" si="13"/>
        <v>#DIV/0!</v>
      </c>
      <c r="J77" s="33">
        <f t="shared" si="14"/>
        <v>0</v>
      </c>
    </row>
    <row r="78" spans="1:10" x14ac:dyDescent="0.35">
      <c r="A78" s="32"/>
      <c r="B78" s="33"/>
      <c r="C78" s="34"/>
      <c r="D78" s="33">
        <f t="shared" si="10"/>
        <v>0</v>
      </c>
      <c r="E78" s="33"/>
      <c r="F78" s="33"/>
      <c r="G78" s="35">
        <f t="shared" si="11"/>
        <v>0</v>
      </c>
      <c r="H78" s="33">
        <f t="shared" si="12"/>
        <v>0</v>
      </c>
      <c r="I78" s="49" t="e">
        <f t="shared" si="13"/>
        <v>#DIV/0!</v>
      </c>
      <c r="J78" s="33">
        <f t="shared" si="14"/>
        <v>0</v>
      </c>
    </row>
    <row r="79" spans="1:10" x14ac:dyDescent="0.35">
      <c r="A79" s="32"/>
      <c r="B79" s="33"/>
      <c r="C79" s="34"/>
      <c r="D79" s="33">
        <f t="shared" si="10"/>
        <v>0</v>
      </c>
      <c r="E79" s="33"/>
      <c r="F79" s="33"/>
      <c r="G79" s="35">
        <f t="shared" si="11"/>
        <v>0</v>
      </c>
      <c r="H79" s="33">
        <f t="shared" si="12"/>
        <v>0</v>
      </c>
      <c r="I79" s="49" t="e">
        <f t="shared" si="13"/>
        <v>#DIV/0!</v>
      </c>
      <c r="J79" s="33">
        <f t="shared" si="14"/>
        <v>0</v>
      </c>
    </row>
    <row r="80" spans="1:10" ht="15" thickBot="1" x14ac:dyDescent="0.4">
      <c r="A80" s="41"/>
      <c r="B80" s="42"/>
      <c r="C80" s="43"/>
      <c r="D80" s="42">
        <f t="shared" si="10"/>
        <v>0</v>
      </c>
      <c r="E80" s="42"/>
      <c r="F80" s="42"/>
      <c r="G80" s="44">
        <f t="shared" si="11"/>
        <v>0</v>
      </c>
      <c r="H80" s="42">
        <f t="shared" si="12"/>
        <v>0</v>
      </c>
      <c r="I80" s="50" t="e">
        <f t="shared" si="13"/>
        <v>#DIV/0!</v>
      </c>
      <c r="J80" s="42">
        <f t="shared" si="14"/>
        <v>0</v>
      </c>
    </row>
    <row r="83" spans="1:10" ht="21.5" thickBot="1" x14ac:dyDescent="0.55000000000000004">
      <c r="A83" s="27" t="s">
        <v>135</v>
      </c>
      <c r="B83" s="27" t="s">
        <v>136</v>
      </c>
    </row>
    <row r="84" spans="1:10" x14ac:dyDescent="0.35">
      <c r="A84" s="28" t="s">
        <v>53</v>
      </c>
      <c r="B84" s="29" t="s">
        <v>121</v>
      </c>
      <c r="C84" s="29" t="s">
        <v>55</v>
      </c>
      <c r="D84" s="29" t="s">
        <v>122</v>
      </c>
      <c r="E84" s="29" t="s">
        <v>123</v>
      </c>
      <c r="F84" s="29" t="s">
        <v>54</v>
      </c>
      <c r="G84" s="29" t="s">
        <v>124</v>
      </c>
      <c r="H84" s="29" t="s">
        <v>125</v>
      </c>
      <c r="I84" s="48" t="s">
        <v>19</v>
      </c>
      <c r="J84" s="29" t="s">
        <v>126</v>
      </c>
    </row>
    <row r="85" spans="1:10" x14ac:dyDescent="0.35">
      <c r="A85" s="32"/>
      <c r="B85" s="33"/>
      <c r="C85" s="34"/>
      <c r="D85" s="33">
        <f>C85*86400</f>
        <v>0</v>
      </c>
      <c r="E85" s="33"/>
      <c r="F85" s="33"/>
      <c r="G85" s="35">
        <f>F86*86400</f>
        <v>0</v>
      </c>
      <c r="H85" s="33">
        <f>E85-(B85)</f>
        <v>0</v>
      </c>
      <c r="I85" s="49" t="e">
        <f>(E85-B85)/(G85-D85)</f>
        <v>#DIV/0!</v>
      </c>
      <c r="J85" s="33">
        <f>G85-D85</f>
        <v>0</v>
      </c>
    </row>
    <row r="86" spans="1:10" x14ac:dyDescent="0.35">
      <c r="A86" s="32"/>
      <c r="B86" s="33"/>
      <c r="C86" s="34"/>
      <c r="D86" s="33">
        <f t="shared" ref="D86:D107" si="15">C86*86400</f>
        <v>0</v>
      </c>
      <c r="E86" s="33"/>
      <c r="F86" s="33"/>
      <c r="G86" s="35">
        <f t="shared" ref="G86:G107" si="16">F87*86400</f>
        <v>0</v>
      </c>
      <c r="H86" s="33">
        <f t="shared" ref="H86:H107" si="17">E86-(B86)</f>
        <v>0</v>
      </c>
      <c r="I86" s="49" t="e">
        <f t="shared" ref="I86:I107" si="18">(E86-B86)/(G86-D86)</f>
        <v>#DIV/0!</v>
      </c>
      <c r="J86" s="33">
        <f t="shared" ref="J86:J107" si="19">G86-D86</f>
        <v>0</v>
      </c>
    </row>
    <row r="87" spans="1:10" x14ac:dyDescent="0.35">
      <c r="A87" s="32"/>
      <c r="B87" s="33"/>
      <c r="C87" s="34"/>
      <c r="D87" s="33">
        <f t="shared" si="15"/>
        <v>0</v>
      </c>
      <c r="E87" s="33"/>
      <c r="F87" s="33"/>
      <c r="G87" s="35">
        <f t="shared" si="16"/>
        <v>0</v>
      </c>
      <c r="H87" s="33">
        <f t="shared" si="17"/>
        <v>0</v>
      </c>
      <c r="I87" s="49" t="e">
        <f t="shared" si="18"/>
        <v>#DIV/0!</v>
      </c>
      <c r="J87" s="33">
        <f t="shared" si="19"/>
        <v>0</v>
      </c>
    </row>
    <row r="88" spans="1:10" x14ac:dyDescent="0.35">
      <c r="A88" s="32"/>
      <c r="B88" s="33"/>
      <c r="C88" s="34"/>
      <c r="D88" s="33">
        <f t="shared" si="15"/>
        <v>0</v>
      </c>
      <c r="E88" s="33"/>
      <c r="F88" s="33"/>
      <c r="G88" s="35">
        <f t="shared" si="16"/>
        <v>0</v>
      </c>
      <c r="H88" s="33">
        <f t="shared" si="17"/>
        <v>0</v>
      </c>
      <c r="I88" s="49" t="e">
        <f t="shared" si="18"/>
        <v>#DIV/0!</v>
      </c>
      <c r="J88" s="33">
        <f t="shared" si="19"/>
        <v>0</v>
      </c>
    </row>
    <row r="89" spans="1:10" x14ac:dyDescent="0.35">
      <c r="A89" s="32"/>
      <c r="B89" s="33"/>
      <c r="C89" s="34"/>
      <c r="D89" s="33">
        <f t="shared" si="15"/>
        <v>0</v>
      </c>
      <c r="E89" s="33"/>
      <c r="F89" s="33"/>
      <c r="G89" s="35">
        <f t="shared" si="16"/>
        <v>0</v>
      </c>
      <c r="H89" s="33">
        <f t="shared" si="17"/>
        <v>0</v>
      </c>
      <c r="I89" s="49" t="e">
        <f t="shared" si="18"/>
        <v>#DIV/0!</v>
      </c>
      <c r="J89" s="33">
        <f t="shared" si="19"/>
        <v>0</v>
      </c>
    </row>
    <row r="90" spans="1:10" x14ac:dyDescent="0.35">
      <c r="A90" s="32"/>
      <c r="B90" s="33"/>
      <c r="C90" s="34"/>
      <c r="D90" s="33">
        <f t="shared" si="15"/>
        <v>0</v>
      </c>
      <c r="E90" s="33"/>
      <c r="F90" s="33"/>
      <c r="G90" s="35">
        <f t="shared" si="16"/>
        <v>0</v>
      </c>
      <c r="H90" s="33">
        <f t="shared" si="17"/>
        <v>0</v>
      </c>
      <c r="I90" s="49" t="e">
        <f t="shared" si="18"/>
        <v>#DIV/0!</v>
      </c>
      <c r="J90" s="33">
        <f t="shared" si="19"/>
        <v>0</v>
      </c>
    </row>
    <row r="91" spans="1:10" x14ac:dyDescent="0.35">
      <c r="A91" s="32"/>
      <c r="B91" s="33"/>
      <c r="C91" s="34"/>
      <c r="D91" s="33">
        <f t="shared" si="15"/>
        <v>0</v>
      </c>
      <c r="E91" s="33"/>
      <c r="F91" s="33"/>
      <c r="G91" s="35">
        <f t="shared" si="16"/>
        <v>0</v>
      </c>
      <c r="H91" s="33">
        <f t="shared" si="17"/>
        <v>0</v>
      </c>
      <c r="I91" s="49" t="e">
        <f t="shared" si="18"/>
        <v>#DIV/0!</v>
      </c>
      <c r="J91" s="33">
        <f t="shared" si="19"/>
        <v>0</v>
      </c>
    </row>
    <row r="92" spans="1:10" x14ac:dyDescent="0.35">
      <c r="A92" s="32"/>
      <c r="B92" s="33"/>
      <c r="C92" s="34"/>
      <c r="D92" s="33">
        <f t="shared" si="15"/>
        <v>0</v>
      </c>
      <c r="E92" s="33"/>
      <c r="F92" s="33"/>
      <c r="G92" s="35">
        <f t="shared" si="16"/>
        <v>0</v>
      </c>
      <c r="H92" s="33">
        <f t="shared" si="17"/>
        <v>0</v>
      </c>
      <c r="I92" s="49" t="e">
        <f t="shared" si="18"/>
        <v>#DIV/0!</v>
      </c>
      <c r="J92" s="33">
        <f t="shared" si="19"/>
        <v>0</v>
      </c>
    </row>
    <row r="93" spans="1:10" x14ac:dyDescent="0.35">
      <c r="A93" s="32"/>
      <c r="B93" s="33"/>
      <c r="C93" s="34"/>
      <c r="D93" s="33">
        <f t="shared" si="15"/>
        <v>0</v>
      </c>
      <c r="E93" s="33"/>
      <c r="F93" s="33"/>
      <c r="G93" s="35">
        <f t="shared" si="16"/>
        <v>0</v>
      </c>
      <c r="H93" s="33">
        <f t="shared" si="17"/>
        <v>0</v>
      </c>
      <c r="I93" s="49" t="e">
        <f t="shared" si="18"/>
        <v>#DIV/0!</v>
      </c>
      <c r="J93" s="33">
        <f t="shared" si="19"/>
        <v>0</v>
      </c>
    </row>
    <row r="94" spans="1:10" x14ac:dyDescent="0.35">
      <c r="A94" s="32"/>
      <c r="B94" s="33"/>
      <c r="C94" s="34"/>
      <c r="D94" s="33">
        <f t="shared" si="15"/>
        <v>0</v>
      </c>
      <c r="E94" s="33"/>
      <c r="F94" s="33"/>
      <c r="G94" s="35">
        <f t="shared" si="16"/>
        <v>0</v>
      </c>
      <c r="H94" s="33">
        <f t="shared" si="17"/>
        <v>0</v>
      </c>
      <c r="I94" s="49" t="e">
        <f t="shared" si="18"/>
        <v>#DIV/0!</v>
      </c>
      <c r="J94" s="33">
        <f t="shared" si="19"/>
        <v>0</v>
      </c>
    </row>
    <row r="95" spans="1:10" x14ac:dyDescent="0.35">
      <c r="A95" s="32"/>
      <c r="B95" s="33"/>
      <c r="C95" s="34"/>
      <c r="D95" s="33">
        <f t="shared" si="15"/>
        <v>0</v>
      </c>
      <c r="E95" s="33"/>
      <c r="F95" s="33"/>
      <c r="G95" s="35">
        <f t="shared" si="16"/>
        <v>0</v>
      </c>
      <c r="H95" s="33">
        <f t="shared" si="17"/>
        <v>0</v>
      </c>
      <c r="I95" s="49" t="e">
        <f t="shared" si="18"/>
        <v>#DIV/0!</v>
      </c>
      <c r="J95" s="33">
        <f t="shared" si="19"/>
        <v>0</v>
      </c>
    </row>
    <row r="96" spans="1:10" x14ac:dyDescent="0.35">
      <c r="A96" s="32"/>
      <c r="B96" s="33"/>
      <c r="C96" s="34"/>
      <c r="D96" s="33">
        <f t="shared" si="15"/>
        <v>0</v>
      </c>
      <c r="E96" s="33"/>
      <c r="F96" s="33"/>
      <c r="G96" s="35">
        <f t="shared" si="16"/>
        <v>0</v>
      </c>
      <c r="H96" s="33">
        <f t="shared" si="17"/>
        <v>0</v>
      </c>
      <c r="I96" s="49" t="e">
        <f t="shared" si="18"/>
        <v>#DIV/0!</v>
      </c>
      <c r="J96" s="33">
        <f t="shared" si="19"/>
        <v>0</v>
      </c>
    </row>
    <row r="97" spans="1:10" x14ac:dyDescent="0.35">
      <c r="A97" s="32"/>
      <c r="B97" s="33"/>
      <c r="C97" s="34"/>
      <c r="D97" s="33">
        <f t="shared" si="15"/>
        <v>0</v>
      </c>
      <c r="E97" s="33"/>
      <c r="F97" s="33"/>
      <c r="G97" s="35">
        <f t="shared" si="16"/>
        <v>0</v>
      </c>
      <c r="H97" s="33">
        <f t="shared" si="17"/>
        <v>0</v>
      </c>
      <c r="I97" s="49" t="e">
        <f t="shared" si="18"/>
        <v>#DIV/0!</v>
      </c>
      <c r="J97" s="33">
        <f t="shared" si="19"/>
        <v>0</v>
      </c>
    </row>
    <row r="98" spans="1:10" x14ac:dyDescent="0.35">
      <c r="A98" s="32"/>
      <c r="B98" s="33"/>
      <c r="C98" s="34"/>
      <c r="D98" s="33">
        <f t="shared" si="15"/>
        <v>0</v>
      </c>
      <c r="E98" s="33"/>
      <c r="F98" s="33"/>
      <c r="G98" s="35">
        <f t="shared" si="16"/>
        <v>0</v>
      </c>
      <c r="H98" s="33">
        <f t="shared" si="17"/>
        <v>0</v>
      </c>
      <c r="I98" s="49" t="e">
        <f t="shared" si="18"/>
        <v>#DIV/0!</v>
      </c>
      <c r="J98" s="33">
        <f t="shared" si="19"/>
        <v>0</v>
      </c>
    </row>
    <row r="99" spans="1:10" x14ac:dyDescent="0.35">
      <c r="A99" s="32"/>
      <c r="B99" s="33"/>
      <c r="C99" s="34"/>
      <c r="D99" s="33">
        <f t="shared" si="15"/>
        <v>0</v>
      </c>
      <c r="E99" s="33"/>
      <c r="F99" s="33"/>
      <c r="G99" s="35">
        <f t="shared" si="16"/>
        <v>0</v>
      </c>
      <c r="H99" s="33">
        <f t="shared" si="17"/>
        <v>0</v>
      </c>
      <c r="I99" s="49" t="e">
        <f t="shared" si="18"/>
        <v>#DIV/0!</v>
      </c>
      <c r="J99" s="33">
        <f t="shared" si="19"/>
        <v>0</v>
      </c>
    </row>
    <row r="100" spans="1:10" x14ac:dyDescent="0.35">
      <c r="A100" s="32"/>
      <c r="B100" s="33"/>
      <c r="C100" s="34"/>
      <c r="D100" s="33">
        <f t="shared" si="15"/>
        <v>0</v>
      </c>
      <c r="E100" s="33"/>
      <c r="F100" s="33"/>
      <c r="G100" s="35">
        <f t="shared" si="16"/>
        <v>0</v>
      </c>
      <c r="H100" s="33">
        <f t="shared" si="17"/>
        <v>0</v>
      </c>
      <c r="I100" s="49" t="e">
        <f t="shared" si="18"/>
        <v>#DIV/0!</v>
      </c>
      <c r="J100" s="33">
        <f t="shared" si="19"/>
        <v>0</v>
      </c>
    </row>
    <row r="101" spans="1:10" x14ac:dyDescent="0.35">
      <c r="A101" s="32"/>
      <c r="B101" s="33"/>
      <c r="C101" s="34"/>
      <c r="D101" s="33">
        <f t="shared" si="15"/>
        <v>0</v>
      </c>
      <c r="E101" s="33"/>
      <c r="F101" s="33"/>
      <c r="G101" s="35">
        <f t="shared" si="16"/>
        <v>0</v>
      </c>
      <c r="H101" s="33">
        <f t="shared" si="17"/>
        <v>0</v>
      </c>
      <c r="I101" s="49" t="e">
        <f t="shared" si="18"/>
        <v>#DIV/0!</v>
      </c>
      <c r="J101" s="33">
        <f t="shared" si="19"/>
        <v>0</v>
      </c>
    </row>
    <row r="102" spans="1:10" x14ac:dyDescent="0.35">
      <c r="A102" s="32"/>
      <c r="B102" s="33"/>
      <c r="C102" s="34"/>
      <c r="D102" s="33">
        <f t="shared" si="15"/>
        <v>0</v>
      </c>
      <c r="E102" s="33"/>
      <c r="F102" s="33"/>
      <c r="G102" s="35">
        <f t="shared" si="16"/>
        <v>0</v>
      </c>
      <c r="H102" s="33">
        <f t="shared" si="17"/>
        <v>0</v>
      </c>
      <c r="I102" s="49" t="e">
        <f t="shared" si="18"/>
        <v>#DIV/0!</v>
      </c>
      <c r="J102" s="33">
        <f t="shared" si="19"/>
        <v>0</v>
      </c>
    </row>
    <row r="103" spans="1:10" x14ac:dyDescent="0.35">
      <c r="A103" s="32"/>
      <c r="B103" s="33"/>
      <c r="C103" s="34"/>
      <c r="D103" s="33">
        <f t="shared" si="15"/>
        <v>0</v>
      </c>
      <c r="E103" s="33"/>
      <c r="F103" s="33"/>
      <c r="G103" s="35">
        <f t="shared" si="16"/>
        <v>0</v>
      </c>
      <c r="H103" s="33">
        <f t="shared" si="17"/>
        <v>0</v>
      </c>
      <c r="I103" s="49" t="e">
        <f t="shared" si="18"/>
        <v>#DIV/0!</v>
      </c>
      <c r="J103" s="33">
        <f t="shared" si="19"/>
        <v>0</v>
      </c>
    </row>
    <row r="104" spans="1:10" x14ac:dyDescent="0.35">
      <c r="A104" s="32"/>
      <c r="B104" s="33"/>
      <c r="C104" s="34"/>
      <c r="D104" s="33">
        <f t="shared" si="15"/>
        <v>0</v>
      </c>
      <c r="E104" s="33"/>
      <c r="F104" s="33"/>
      <c r="G104" s="35">
        <f t="shared" si="16"/>
        <v>0</v>
      </c>
      <c r="H104" s="33">
        <f t="shared" si="17"/>
        <v>0</v>
      </c>
      <c r="I104" s="49" t="e">
        <f t="shared" si="18"/>
        <v>#DIV/0!</v>
      </c>
      <c r="J104" s="33">
        <f t="shared" si="19"/>
        <v>0</v>
      </c>
    </row>
    <row r="105" spans="1:10" x14ac:dyDescent="0.35">
      <c r="A105" s="32"/>
      <c r="B105" s="33"/>
      <c r="C105" s="34"/>
      <c r="D105" s="33">
        <f t="shared" si="15"/>
        <v>0</v>
      </c>
      <c r="E105" s="33"/>
      <c r="F105" s="33"/>
      <c r="G105" s="35">
        <f t="shared" si="16"/>
        <v>0</v>
      </c>
      <c r="H105" s="33">
        <f t="shared" si="17"/>
        <v>0</v>
      </c>
      <c r="I105" s="49" t="e">
        <f t="shared" si="18"/>
        <v>#DIV/0!</v>
      </c>
      <c r="J105" s="33">
        <f t="shared" si="19"/>
        <v>0</v>
      </c>
    </row>
    <row r="106" spans="1:10" x14ac:dyDescent="0.35">
      <c r="A106" s="32"/>
      <c r="B106" s="33"/>
      <c r="C106" s="34"/>
      <c r="D106" s="33">
        <f t="shared" si="15"/>
        <v>0</v>
      </c>
      <c r="E106" s="33"/>
      <c r="F106" s="33"/>
      <c r="G106" s="35">
        <f t="shared" si="16"/>
        <v>0</v>
      </c>
      <c r="H106" s="33">
        <f t="shared" si="17"/>
        <v>0</v>
      </c>
      <c r="I106" s="49" t="e">
        <f t="shared" si="18"/>
        <v>#DIV/0!</v>
      </c>
      <c r="J106" s="33">
        <f t="shared" si="19"/>
        <v>0</v>
      </c>
    </row>
    <row r="107" spans="1:10" ht="15" thickBot="1" x14ac:dyDescent="0.4">
      <c r="A107" s="41"/>
      <c r="B107" s="42"/>
      <c r="C107" s="43"/>
      <c r="D107" s="42">
        <f t="shared" si="15"/>
        <v>0</v>
      </c>
      <c r="E107" s="42"/>
      <c r="F107" s="42"/>
      <c r="G107" s="44">
        <f t="shared" si="16"/>
        <v>0</v>
      </c>
      <c r="H107" s="42">
        <f t="shared" si="17"/>
        <v>0</v>
      </c>
      <c r="I107" s="50" t="e">
        <f t="shared" si="18"/>
        <v>#DIV/0!</v>
      </c>
      <c r="J107" s="42">
        <f t="shared" si="19"/>
        <v>0</v>
      </c>
    </row>
    <row r="110" spans="1:10" ht="21.5" thickBot="1" x14ac:dyDescent="0.55000000000000004">
      <c r="A110" s="51" t="s">
        <v>131</v>
      </c>
      <c r="B110" s="51" t="s">
        <v>137</v>
      </c>
      <c r="C110" s="52"/>
      <c r="D110" s="52"/>
    </row>
    <row r="111" spans="1:10" x14ac:dyDescent="0.35">
      <c r="A111" s="28" t="s">
        <v>53</v>
      </c>
      <c r="B111" s="29" t="s">
        <v>121</v>
      </c>
      <c r="C111" s="29" t="s">
        <v>55</v>
      </c>
      <c r="D111" s="29" t="s">
        <v>122</v>
      </c>
      <c r="E111" s="29" t="s">
        <v>123</v>
      </c>
      <c r="F111" s="29" t="s">
        <v>54</v>
      </c>
      <c r="G111" s="29" t="s">
        <v>124</v>
      </c>
      <c r="H111" s="29" t="s">
        <v>125</v>
      </c>
      <c r="I111" s="48" t="s">
        <v>19</v>
      </c>
      <c r="J111" s="29" t="s">
        <v>126</v>
      </c>
    </row>
    <row r="112" spans="1:10" x14ac:dyDescent="0.35">
      <c r="A112" s="32"/>
      <c r="B112" s="33"/>
      <c r="C112" s="34"/>
      <c r="D112" s="33">
        <f>C112*86400</f>
        <v>0</v>
      </c>
      <c r="E112" s="33"/>
      <c r="F112" s="33"/>
      <c r="G112" s="35">
        <f>F113*86400</f>
        <v>0</v>
      </c>
      <c r="H112" s="33">
        <f>E112-(B112)</f>
        <v>0</v>
      </c>
      <c r="I112" s="49" t="e">
        <f>(E112-B112)/(G112-D112)</f>
        <v>#DIV/0!</v>
      </c>
      <c r="J112" s="33">
        <f>G112-D112</f>
        <v>0</v>
      </c>
    </row>
    <row r="113" spans="1:10" x14ac:dyDescent="0.35">
      <c r="A113" s="32"/>
      <c r="B113" s="33"/>
      <c r="C113" s="34"/>
      <c r="D113" s="33">
        <f t="shared" ref="D113:D134" si="20">C113*86400</f>
        <v>0</v>
      </c>
      <c r="E113" s="33"/>
      <c r="F113" s="33"/>
      <c r="G113" s="35">
        <f t="shared" ref="G113:G134" si="21">F114*86400</f>
        <v>0</v>
      </c>
      <c r="H113" s="33">
        <f t="shared" ref="H113:H134" si="22">E113-(B113)</f>
        <v>0</v>
      </c>
      <c r="I113" s="49" t="e">
        <f t="shared" ref="I113:I134" si="23">(E113-B113)/(G113-D113)</f>
        <v>#DIV/0!</v>
      </c>
      <c r="J113" s="33">
        <f t="shared" ref="J113:J134" si="24">G113-D113</f>
        <v>0</v>
      </c>
    </row>
    <row r="114" spans="1:10" x14ac:dyDescent="0.35">
      <c r="A114" s="32"/>
      <c r="B114" s="33"/>
      <c r="C114" s="34"/>
      <c r="D114" s="33">
        <f t="shared" si="20"/>
        <v>0</v>
      </c>
      <c r="E114" s="33"/>
      <c r="F114" s="33"/>
      <c r="G114" s="35">
        <f t="shared" si="21"/>
        <v>0</v>
      </c>
      <c r="H114" s="33">
        <f t="shared" si="22"/>
        <v>0</v>
      </c>
      <c r="I114" s="49" t="e">
        <f t="shared" si="23"/>
        <v>#DIV/0!</v>
      </c>
      <c r="J114" s="33">
        <f t="shared" si="24"/>
        <v>0</v>
      </c>
    </row>
    <row r="115" spans="1:10" x14ac:dyDescent="0.35">
      <c r="A115" s="32"/>
      <c r="B115" s="33"/>
      <c r="C115" s="34"/>
      <c r="D115" s="33">
        <f t="shared" si="20"/>
        <v>0</v>
      </c>
      <c r="E115" s="33"/>
      <c r="F115" s="33"/>
      <c r="G115" s="35">
        <f t="shared" si="21"/>
        <v>0</v>
      </c>
      <c r="H115" s="33">
        <f t="shared" si="22"/>
        <v>0</v>
      </c>
      <c r="I115" s="49" t="e">
        <f t="shared" si="23"/>
        <v>#DIV/0!</v>
      </c>
      <c r="J115" s="33">
        <f t="shared" si="24"/>
        <v>0</v>
      </c>
    </row>
    <row r="116" spans="1:10" x14ac:dyDescent="0.35">
      <c r="A116" s="32"/>
      <c r="B116" s="33"/>
      <c r="C116" s="34"/>
      <c r="D116" s="33">
        <f t="shared" si="20"/>
        <v>0</v>
      </c>
      <c r="E116" s="33"/>
      <c r="F116" s="33"/>
      <c r="G116" s="35">
        <f t="shared" si="21"/>
        <v>0</v>
      </c>
      <c r="H116" s="33">
        <f t="shared" si="22"/>
        <v>0</v>
      </c>
      <c r="I116" s="49" t="e">
        <f t="shared" si="23"/>
        <v>#DIV/0!</v>
      </c>
      <c r="J116" s="33">
        <f t="shared" si="24"/>
        <v>0</v>
      </c>
    </row>
    <row r="117" spans="1:10" x14ac:dyDescent="0.35">
      <c r="A117" s="32"/>
      <c r="B117" s="33"/>
      <c r="C117" s="34"/>
      <c r="D117" s="33">
        <f t="shared" si="20"/>
        <v>0</v>
      </c>
      <c r="E117" s="33"/>
      <c r="F117" s="33"/>
      <c r="G117" s="35">
        <f t="shared" si="21"/>
        <v>0</v>
      </c>
      <c r="H117" s="33">
        <f t="shared" si="22"/>
        <v>0</v>
      </c>
      <c r="I117" s="49" t="e">
        <f t="shared" si="23"/>
        <v>#DIV/0!</v>
      </c>
      <c r="J117" s="33">
        <f t="shared" si="24"/>
        <v>0</v>
      </c>
    </row>
    <row r="118" spans="1:10" x14ac:dyDescent="0.35">
      <c r="A118" s="32"/>
      <c r="B118" s="33"/>
      <c r="C118" s="34"/>
      <c r="D118" s="33">
        <f t="shared" si="20"/>
        <v>0</v>
      </c>
      <c r="E118" s="33"/>
      <c r="F118" s="33"/>
      <c r="G118" s="35">
        <f t="shared" si="21"/>
        <v>0</v>
      </c>
      <c r="H118" s="33">
        <f t="shared" si="22"/>
        <v>0</v>
      </c>
      <c r="I118" s="49" t="e">
        <f t="shared" si="23"/>
        <v>#DIV/0!</v>
      </c>
      <c r="J118" s="33">
        <f t="shared" si="24"/>
        <v>0</v>
      </c>
    </row>
    <row r="119" spans="1:10" x14ac:dyDescent="0.35">
      <c r="A119" s="32"/>
      <c r="B119" s="33"/>
      <c r="C119" s="34"/>
      <c r="D119" s="33">
        <f t="shared" si="20"/>
        <v>0</v>
      </c>
      <c r="E119" s="33"/>
      <c r="F119" s="33"/>
      <c r="G119" s="35">
        <f t="shared" si="21"/>
        <v>0</v>
      </c>
      <c r="H119" s="33">
        <f t="shared" si="22"/>
        <v>0</v>
      </c>
      <c r="I119" s="49" t="e">
        <f t="shared" si="23"/>
        <v>#DIV/0!</v>
      </c>
      <c r="J119" s="33">
        <f t="shared" si="24"/>
        <v>0</v>
      </c>
    </row>
    <row r="120" spans="1:10" x14ac:dyDescent="0.35">
      <c r="A120" s="32"/>
      <c r="B120" s="33"/>
      <c r="C120" s="34"/>
      <c r="D120" s="33">
        <f t="shared" si="20"/>
        <v>0</v>
      </c>
      <c r="E120" s="33"/>
      <c r="F120" s="33"/>
      <c r="G120" s="35">
        <f t="shared" si="21"/>
        <v>0</v>
      </c>
      <c r="H120" s="33">
        <f t="shared" si="22"/>
        <v>0</v>
      </c>
      <c r="I120" s="49" t="e">
        <f t="shared" si="23"/>
        <v>#DIV/0!</v>
      </c>
      <c r="J120" s="33">
        <f t="shared" si="24"/>
        <v>0</v>
      </c>
    </row>
    <row r="121" spans="1:10" x14ac:dyDescent="0.35">
      <c r="A121" s="32"/>
      <c r="B121" s="33"/>
      <c r="C121" s="34"/>
      <c r="D121" s="33">
        <f t="shared" si="20"/>
        <v>0</v>
      </c>
      <c r="E121" s="33"/>
      <c r="F121" s="33"/>
      <c r="G121" s="35">
        <f t="shared" si="21"/>
        <v>0</v>
      </c>
      <c r="H121" s="33">
        <f t="shared" si="22"/>
        <v>0</v>
      </c>
      <c r="I121" s="49" t="e">
        <f t="shared" si="23"/>
        <v>#DIV/0!</v>
      </c>
      <c r="J121" s="33">
        <f t="shared" si="24"/>
        <v>0</v>
      </c>
    </row>
    <row r="122" spans="1:10" x14ac:dyDescent="0.35">
      <c r="A122" s="32"/>
      <c r="B122" s="33"/>
      <c r="C122" s="34"/>
      <c r="D122" s="33">
        <f t="shared" si="20"/>
        <v>0</v>
      </c>
      <c r="E122" s="33"/>
      <c r="F122" s="33"/>
      <c r="G122" s="35">
        <f t="shared" si="21"/>
        <v>0</v>
      </c>
      <c r="H122" s="33">
        <f t="shared" si="22"/>
        <v>0</v>
      </c>
      <c r="I122" s="49" t="e">
        <f t="shared" si="23"/>
        <v>#DIV/0!</v>
      </c>
      <c r="J122" s="33">
        <f t="shared" si="24"/>
        <v>0</v>
      </c>
    </row>
    <row r="123" spans="1:10" x14ac:dyDescent="0.35">
      <c r="A123" s="32"/>
      <c r="B123" s="33"/>
      <c r="C123" s="34"/>
      <c r="D123" s="33">
        <f t="shared" si="20"/>
        <v>0</v>
      </c>
      <c r="E123" s="33"/>
      <c r="F123" s="33"/>
      <c r="G123" s="35">
        <f t="shared" si="21"/>
        <v>0</v>
      </c>
      <c r="H123" s="33">
        <f t="shared" si="22"/>
        <v>0</v>
      </c>
      <c r="I123" s="49" t="e">
        <f t="shared" si="23"/>
        <v>#DIV/0!</v>
      </c>
      <c r="J123" s="33">
        <f t="shared" si="24"/>
        <v>0</v>
      </c>
    </row>
    <row r="124" spans="1:10" x14ac:dyDescent="0.35">
      <c r="A124" s="32"/>
      <c r="B124" s="33"/>
      <c r="C124" s="34"/>
      <c r="D124" s="33">
        <f t="shared" si="20"/>
        <v>0</v>
      </c>
      <c r="E124" s="33"/>
      <c r="F124" s="33"/>
      <c r="G124" s="35">
        <f t="shared" si="21"/>
        <v>0</v>
      </c>
      <c r="H124" s="33">
        <f t="shared" si="22"/>
        <v>0</v>
      </c>
      <c r="I124" s="49" t="e">
        <f t="shared" si="23"/>
        <v>#DIV/0!</v>
      </c>
      <c r="J124" s="33">
        <f t="shared" si="24"/>
        <v>0</v>
      </c>
    </row>
    <row r="125" spans="1:10" x14ac:dyDescent="0.35">
      <c r="A125" s="32"/>
      <c r="B125" s="33"/>
      <c r="C125" s="34"/>
      <c r="D125" s="33">
        <f t="shared" si="20"/>
        <v>0</v>
      </c>
      <c r="E125" s="33"/>
      <c r="F125" s="33"/>
      <c r="G125" s="35">
        <f t="shared" si="21"/>
        <v>0</v>
      </c>
      <c r="H125" s="33">
        <f t="shared" si="22"/>
        <v>0</v>
      </c>
      <c r="I125" s="49" t="e">
        <f t="shared" si="23"/>
        <v>#DIV/0!</v>
      </c>
      <c r="J125" s="33">
        <f t="shared" si="24"/>
        <v>0</v>
      </c>
    </row>
    <row r="126" spans="1:10" x14ac:dyDescent="0.35">
      <c r="A126" s="32"/>
      <c r="B126" s="33"/>
      <c r="C126" s="34"/>
      <c r="D126" s="33">
        <f t="shared" si="20"/>
        <v>0</v>
      </c>
      <c r="E126" s="33"/>
      <c r="F126" s="33"/>
      <c r="G126" s="35">
        <f t="shared" si="21"/>
        <v>0</v>
      </c>
      <c r="H126" s="33">
        <f t="shared" si="22"/>
        <v>0</v>
      </c>
      <c r="I126" s="49" t="e">
        <f t="shared" si="23"/>
        <v>#DIV/0!</v>
      </c>
      <c r="J126" s="33">
        <f t="shared" si="24"/>
        <v>0</v>
      </c>
    </row>
    <row r="127" spans="1:10" x14ac:dyDescent="0.35">
      <c r="A127" s="32"/>
      <c r="B127" s="33"/>
      <c r="C127" s="34"/>
      <c r="D127" s="33">
        <f t="shared" si="20"/>
        <v>0</v>
      </c>
      <c r="E127" s="33"/>
      <c r="F127" s="33"/>
      <c r="G127" s="35">
        <f t="shared" si="21"/>
        <v>0</v>
      </c>
      <c r="H127" s="33">
        <f t="shared" si="22"/>
        <v>0</v>
      </c>
      <c r="I127" s="49" t="e">
        <f t="shared" si="23"/>
        <v>#DIV/0!</v>
      </c>
      <c r="J127" s="33">
        <f t="shared" si="24"/>
        <v>0</v>
      </c>
    </row>
    <row r="128" spans="1:10" x14ac:dyDescent="0.35">
      <c r="A128" s="32"/>
      <c r="B128" s="33"/>
      <c r="C128" s="34"/>
      <c r="D128" s="33">
        <f t="shared" si="20"/>
        <v>0</v>
      </c>
      <c r="E128" s="33"/>
      <c r="F128" s="33"/>
      <c r="G128" s="35">
        <f t="shared" si="21"/>
        <v>0</v>
      </c>
      <c r="H128" s="33">
        <f t="shared" si="22"/>
        <v>0</v>
      </c>
      <c r="I128" s="49" t="e">
        <f t="shared" si="23"/>
        <v>#DIV/0!</v>
      </c>
      <c r="J128" s="33">
        <f t="shared" si="24"/>
        <v>0</v>
      </c>
    </row>
    <row r="129" spans="1:10" x14ac:dyDescent="0.35">
      <c r="A129" s="32"/>
      <c r="B129" s="33"/>
      <c r="C129" s="34"/>
      <c r="D129" s="33">
        <f t="shared" si="20"/>
        <v>0</v>
      </c>
      <c r="E129" s="33"/>
      <c r="F129" s="33"/>
      <c r="G129" s="35">
        <f t="shared" si="21"/>
        <v>0</v>
      </c>
      <c r="H129" s="33">
        <f t="shared" si="22"/>
        <v>0</v>
      </c>
      <c r="I129" s="49" t="e">
        <f t="shared" si="23"/>
        <v>#DIV/0!</v>
      </c>
      <c r="J129" s="33">
        <f t="shared" si="24"/>
        <v>0</v>
      </c>
    </row>
    <row r="130" spans="1:10" x14ac:dyDescent="0.35">
      <c r="A130" s="32"/>
      <c r="B130" s="33"/>
      <c r="C130" s="34"/>
      <c r="D130" s="33">
        <f t="shared" si="20"/>
        <v>0</v>
      </c>
      <c r="E130" s="33"/>
      <c r="F130" s="33"/>
      <c r="G130" s="35">
        <f t="shared" si="21"/>
        <v>0</v>
      </c>
      <c r="H130" s="33">
        <f t="shared" si="22"/>
        <v>0</v>
      </c>
      <c r="I130" s="49" t="e">
        <f t="shared" si="23"/>
        <v>#DIV/0!</v>
      </c>
      <c r="J130" s="33">
        <f t="shared" si="24"/>
        <v>0</v>
      </c>
    </row>
    <row r="131" spans="1:10" x14ac:dyDescent="0.35">
      <c r="A131" s="32"/>
      <c r="B131" s="33"/>
      <c r="C131" s="34"/>
      <c r="D131" s="33">
        <f t="shared" si="20"/>
        <v>0</v>
      </c>
      <c r="E131" s="33"/>
      <c r="F131" s="33"/>
      <c r="G131" s="35">
        <f t="shared" si="21"/>
        <v>0</v>
      </c>
      <c r="H131" s="33">
        <f t="shared" si="22"/>
        <v>0</v>
      </c>
      <c r="I131" s="49" t="e">
        <f t="shared" si="23"/>
        <v>#DIV/0!</v>
      </c>
      <c r="J131" s="33">
        <f t="shared" si="24"/>
        <v>0</v>
      </c>
    </row>
    <row r="132" spans="1:10" x14ac:dyDescent="0.35">
      <c r="A132" s="32"/>
      <c r="B132" s="33"/>
      <c r="C132" s="34"/>
      <c r="D132" s="33">
        <f t="shared" si="20"/>
        <v>0</v>
      </c>
      <c r="E132" s="33"/>
      <c r="F132" s="33"/>
      <c r="G132" s="35">
        <f t="shared" si="21"/>
        <v>0</v>
      </c>
      <c r="H132" s="33">
        <f t="shared" si="22"/>
        <v>0</v>
      </c>
      <c r="I132" s="49" t="e">
        <f t="shared" si="23"/>
        <v>#DIV/0!</v>
      </c>
      <c r="J132" s="33">
        <f t="shared" si="24"/>
        <v>0</v>
      </c>
    </row>
    <row r="133" spans="1:10" x14ac:dyDescent="0.35">
      <c r="A133" s="32"/>
      <c r="B133" s="33"/>
      <c r="C133" s="34"/>
      <c r="D133" s="33">
        <f t="shared" si="20"/>
        <v>0</v>
      </c>
      <c r="E133" s="33"/>
      <c r="F133" s="33"/>
      <c r="G133" s="35">
        <f t="shared" si="21"/>
        <v>0</v>
      </c>
      <c r="H133" s="33">
        <f t="shared" si="22"/>
        <v>0</v>
      </c>
      <c r="I133" s="49" t="e">
        <f t="shared" si="23"/>
        <v>#DIV/0!</v>
      </c>
      <c r="J133" s="33">
        <f t="shared" si="24"/>
        <v>0</v>
      </c>
    </row>
    <row r="134" spans="1:10" ht="15" thickBot="1" x14ac:dyDescent="0.4">
      <c r="A134" s="41"/>
      <c r="B134" s="42"/>
      <c r="C134" s="43"/>
      <c r="D134" s="42">
        <f t="shared" si="20"/>
        <v>0</v>
      </c>
      <c r="E134" s="42"/>
      <c r="F134" s="42"/>
      <c r="G134" s="44">
        <f t="shared" si="21"/>
        <v>0</v>
      </c>
      <c r="H134" s="42">
        <f t="shared" si="22"/>
        <v>0</v>
      </c>
      <c r="I134" s="50" t="e">
        <f t="shared" si="23"/>
        <v>#DIV/0!</v>
      </c>
      <c r="J134" s="42">
        <f t="shared" si="24"/>
        <v>0</v>
      </c>
    </row>
    <row r="136" spans="1:10" ht="21.5" thickBot="1" x14ac:dyDescent="0.55000000000000004">
      <c r="A136" s="27" t="s">
        <v>138</v>
      </c>
      <c r="B136" s="27" t="s">
        <v>139</v>
      </c>
    </row>
    <row r="137" spans="1:10" x14ac:dyDescent="0.35">
      <c r="A137" s="28" t="s">
        <v>53</v>
      </c>
      <c r="B137" s="29" t="s">
        <v>121</v>
      </c>
      <c r="C137" s="29" t="s">
        <v>55</v>
      </c>
      <c r="D137" s="29" t="s">
        <v>122</v>
      </c>
      <c r="E137" s="29" t="s">
        <v>123</v>
      </c>
      <c r="F137" s="29" t="s">
        <v>54</v>
      </c>
      <c r="G137" s="29" t="s">
        <v>124</v>
      </c>
      <c r="H137" s="29" t="s">
        <v>125</v>
      </c>
      <c r="I137" s="48" t="s">
        <v>19</v>
      </c>
      <c r="J137" s="29" t="s">
        <v>126</v>
      </c>
    </row>
    <row r="138" spans="1:10" x14ac:dyDescent="0.35">
      <c r="A138" s="32"/>
      <c r="B138" s="33"/>
      <c r="C138" s="34"/>
      <c r="D138" s="33">
        <f>C138*86400</f>
        <v>0</v>
      </c>
      <c r="E138" s="33"/>
      <c r="F138" s="33"/>
      <c r="G138" s="35">
        <f>F139*86400</f>
        <v>0</v>
      </c>
      <c r="H138" s="33">
        <f>E138-(B138)</f>
        <v>0</v>
      </c>
      <c r="I138" s="49" t="e">
        <f>(E138-B138)/(G138-D138)</f>
        <v>#DIV/0!</v>
      </c>
      <c r="J138" s="33">
        <f>G138-D138</f>
        <v>0</v>
      </c>
    </row>
    <row r="139" spans="1:10" x14ac:dyDescent="0.35">
      <c r="A139" s="32"/>
      <c r="B139" s="33"/>
      <c r="C139" s="34"/>
      <c r="D139" s="33">
        <f t="shared" ref="D139:D160" si="25">C139*86400</f>
        <v>0</v>
      </c>
      <c r="E139" s="33"/>
      <c r="F139" s="33"/>
      <c r="G139" s="35">
        <f t="shared" ref="G139:G160" si="26">F140*86400</f>
        <v>0</v>
      </c>
      <c r="H139" s="33">
        <f t="shared" ref="H139:H160" si="27">E139-(B139)</f>
        <v>0</v>
      </c>
      <c r="I139" s="49" t="e">
        <f t="shared" ref="I139:I160" si="28">(E139-B139)/(G139-D139)</f>
        <v>#DIV/0!</v>
      </c>
      <c r="J139" s="33">
        <f t="shared" ref="J139:J160" si="29">G139-D139</f>
        <v>0</v>
      </c>
    </row>
    <row r="140" spans="1:10" x14ac:dyDescent="0.35">
      <c r="A140" s="32"/>
      <c r="B140" s="33"/>
      <c r="C140" s="34"/>
      <c r="D140" s="33">
        <f t="shared" si="25"/>
        <v>0</v>
      </c>
      <c r="E140" s="33"/>
      <c r="F140" s="33"/>
      <c r="G140" s="35">
        <f t="shared" si="26"/>
        <v>0</v>
      </c>
      <c r="H140" s="33">
        <f t="shared" si="27"/>
        <v>0</v>
      </c>
      <c r="I140" s="49" t="e">
        <f t="shared" si="28"/>
        <v>#DIV/0!</v>
      </c>
      <c r="J140" s="33">
        <f t="shared" si="29"/>
        <v>0</v>
      </c>
    </row>
    <row r="141" spans="1:10" x14ac:dyDescent="0.35">
      <c r="A141" s="32"/>
      <c r="B141" s="33"/>
      <c r="C141" s="34"/>
      <c r="D141" s="33">
        <f t="shared" si="25"/>
        <v>0</v>
      </c>
      <c r="E141" s="33"/>
      <c r="F141" s="33"/>
      <c r="G141" s="35">
        <f t="shared" si="26"/>
        <v>0</v>
      </c>
      <c r="H141" s="33">
        <f t="shared" si="27"/>
        <v>0</v>
      </c>
      <c r="I141" s="49" t="e">
        <f t="shared" si="28"/>
        <v>#DIV/0!</v>
      </c>
      <c r="J141" s="33">
        <f t="shared" si="29"/>
        <v>0</v>
      </c>
    </row>
    <row r="142" spans="1:10" x14ac:dyDescent="0.35">
      <c r="A142" s="32"/>
      <c r="B142" s="33"/>
      <c r="C142" s="34"/>
      <c r="D142" s="33">
        <f t="shared" si="25"/>
        <v>0</v>
      </c>
      <c r="E142" s="33"/>
      <c r="F142" s="33"/>
      <c r="G142" s="35">
        <f t="shared" si="26"/>
        <v>0</v>
      </c>
      <c r="H142" s="33">
        <f t="shared" si="27"/>
        <v>0</v>
      </c>
      <c r="I142" s="49" t="e">
        <f t="shared" si="28"/>
        <v>#DIV/0!</v>
      </c>
      <c r="J142" s="33">
        <f t="shared" si="29"/>
        <v>0</v>
      </c>
    </row>
    <row r="143" spans="1:10" x14ac:dyDescent="0.35">
      <c r="A143" s="32"/>
      <c r="B143" s="33"/>
      <c r="C143" s="34"/>
      <c r="D143" s="33">
        <f t="shared" si="25"/>
        <v>0</v>
      </c>
      <c r="E143" s="33"/>
      <c r="F143" s="33"/>
      <c r="G143" s="35">
        <f t="shared" si="26"/>
        <v>0</v>
      </c>
      <c r="H143" s="33">
        <f t="shared" si="27"/>
        <v>0</v>
      </c>
      <c r="I143" s="49" t="e">
        <f t="shared" si="28"/>
        <v>#DIV/0!</v>
      </c>
      <c r="J143" s="33">
        <f t="shared" si="29"/>
        <v>0</v>
      </c>
    </row>
    <row r="144" spans="1:10" x14ac:dyDescent="0.35">
      <c r="A144" s="32"/>
      <c r="B144" s="33"/>
      <c r="C144" s="34"/>
      <c r="D144" s="33">
        <f t="shared" si="25"/>
        <v>0</v>
      </c>
      <c r="E144" s="33"/>
      <c r="F144" s="33"/>
      <c r="G144" s="35">
        <f t="shared" si="26"/>
        <v>0</v>
      </c>
      <c r="H144" s="33">
        <f t="shared" si="27"/>
        <v>0</v>
      </c>
      <c r="I144" s="49" t="e">
        <f t="shared" si="28"/>
        <v>#DIV/0!</v>
      </c>
      <c r="J144" s="33">
        <f t="shared" si="29"/>
        <v>0</v>
      </c>
    </row>
    <row r="145" spans="1:10" x14ac:dyDescent="0.35">
      <c r="A145" s="32"/>
      <c r="B145" s="33"/>
      <c r="C145" s="34"/>
      <c r="D145" s="33">
        <f t="shared" si="25"/>
        <v>0</v>
      </c>
      <c r="E145" s="33"/>
      <c r="F145" s="33"/>
      <c r="G145" s="35">
        <f t="shared" si="26"/>
        <v>0</v>
      </c>
      <c r="H145" s="33">
        <f t="shared" si="27"/>
        <v>0</v>
      </c>
      <c r="I145" s="49" t="e">
        <f t="shared" si="28"/>
        <v>#DIV/0!</v>
      </c>
      <c r="J145" s="33">
        <f t="shared" si="29"/>
        <v>0</v>
      </c>
    </row>
    <row r="146" spans="1:10" x14ac:dyDescent="0.35">
      <c r="A146" s="32"/>
      <c r="B146" s="33"/>
      <c r="C146" s="34"/>
      <c r="D146" s="33">
        <f t="shared" si="25"/>
        <v>0</v>
      </c>
      <c r="E146" s="33"/>
      <c r="F146" s="33"/>
      <c r="G146" s="35">
        <f t="shared" si="26"/>
        <v>0</v>
      </c>
      <c r="H146" s="33">
        <f t="shared" si="27"/>
        <v>0</v>
      </c>
      <c r="I146" s="49" t="e">
        <f t="shared" si="28"/>
        <v>#DIV/0!</v>
      </c>
      <c r="J146" s="33">
        <f t="shared" si="29"/>
        <v>0</v>
      </c>
    </row>
    <row r="147" spans="1:10" x14ac:dyDescent="0.35">
      <c r="A147" s="32"/>
      <c r="B147" s="33"/>
      <c r="C147" s="34"/>
      <c r="D147" s="33">
        <f t="shared" si="25"/>
        <v>0</v>
      </c>
      <c r="E147" s="33"/>
      <c r="F147" s="33"/>
      <c r="G147" s="35">
        <f t="shared" si="26"/>
        <v>0</v>
      </c>
      <c r="H147" s="33">
        <f t="shared" si="27"/>
        <v>0</v>
      </c>
      <c r="I147" s="49" t="e">
        <f t="shared" si="28"/>
        <v>#DIV/0!</v>
      </c>
      <c r="J147" s="33">
        <f t="shared" si="29"/>
        <v>0</v>
      </c>
    </row>
    <row r="148" spans="1:10" x14ac:dyDescent="0.35">
      <c r="A148" s="32"/>
      <c r="B148" s="33"/>
      <c r="C148" s="34"/>
      <c r="D148" s="33">
        <f t="shared" si="25"/>
        <v>0</v>
      </c>
      <c r="E148" s="33"/>
      <c r="F148" s="33"/>
      <c r="G148" s="35">
        <f t="shared" si="26"/>
        <v>0</v>
      </c>
      <c r="H148" s="33">
        <f t="shared" si="27"/>
        <v>0</v>
      </c>
      <c r="I148" s="49" t="e">
        <f t="shared" si="28"/>
        <v>#DIV/0!</v>
      </c>
      <c r="J148" s="33">
        <f t="shared" si="29"/>
        <v>0</v>
      </c>
    </row>
    <row r="149" spans="1:10" x14ac:dyDescent="0.35">
      <c r="A149" s="32"/>
      <c r="B149" s="33"/>
      <c r="C149" s="34"/>
      <c r="D149" s="33">
        <f t="shared" si="25"/>
        <v>0</v>
      </c>
      <c r="E149" s="33"/>
      <c r="F149" s="33"/>
      <c r="G149" s="35">
        <f t="shared" si="26"/>
        <v>0</v>
      </c>
      <c r="H149" s="33">
        <f t="shared" si="27"/>
        <v>0</v>
      </c>
      <c r="I149" s="49" t="e">
        <f t="shared" si="28"/>
        <v>#DIV/0!</v>
      </c>
      <c r="J149" s="33">
        <f t="shared" si="29"/>
        <v>0</v>
      </c>
    </row>
    <row r="150" spans="1:10" x14ac:dyDescent="0.35">
      <c r="A150" s="32"/>
      <c r="B150" s="33"/>
      <c r="C150" s="34"/>
      <c r="D150" s="33">
        <f t="shared" si="25"/>
        <v>0</v>
      </c>
      <c r="E150" s="33"/>
      <c r="F150" s="33"/>
      <c r="G150" s="35">
        <f t="shared" si="26"/>
        <v>0</v>
      </c>
      <c r="H150" s="33">
        <f t="shared" si="27"/>
        <v>0</v>
      </c>
      <c r="I150" s="49" t="e">
        <f t="shared" si="28"/>
        <v>#DIV/0!</v>
      </c>
      <c r="J150" s="33">
        <f t="shared" si="29"/>
        <v>0</v>
      </c>
    </row>
    <row r="151" spans="1:10" x14ac:dyDescent="0.35">
      <c r="A151" s="32"/>
      <c r="B151" s="33"/>
      <c r="C151" s="34"/>
      <c r="D151" s="33">
        <f t="shared" si="25"/>
        <v>0</v>
      </c>
      <c r="E151" s="33"/>
      <c r="F151" s="33"/>
      <c r="G151" s="35">
        <f t="shared" si="26"/>
        <v>0</v>
      </c>
      <c r="H151" s="33">
        <f t="shared" si="27"/>
        <v>0</v>
      </c>
      <c r="I151" s="49" t="e">
        <f t="shared" si="28"/>
        <v>#DIV/0!</v>
      </c>
      <c r="J151" s="33">
        <f t="shared" si="29"/>
        <v>0</v>
      </c>
    </row>
    <row r="152" spans="1:10" x14ac:dyDescent="0.35">
      <c r="A152" s="32"/>
      <c r="B152" s="33"/>
      <c r="C152" s="34"/>
      <c r="D152" s="33">
        <f t="shared" si="25"/>
        <v>0</v>
      </c>
      <c r="E152" s="33"/>
      <c r="F152" s="33"/>
      <c r="G152" s="35">
        <f t="shared" si="26"/>
        <v>0</v>
      </c>
      <c r="H152" s="33">
        <f t="shared" si="27"/>
        <v>0</v>
      </c>
      <c r="I152" s="49" t="e">
        <f t="shared" si="28"/>
        <v>#DIV/0!</v>
      </c>
      <c r="J152" s="33">
        <f t="shared" si="29"/>
        <v>0</v>
      </c>
    </row>
    <row r="153" spans="1:10" x14ac:dyDescent="0.35">
      <c r="A153" s="32"/>
      <c r="B153" s="33"/>
      <c r="C153" s="34"/>
      <c r="D153" s="33">
        <f t="shared" si="25"/>
        <v>0</v>
      </c>
      <c r="E153" s="33"/>
      <c r="F153" s="33"/>
      <c r="G153" s="35">
        <f t="shared" si="26"/>
        <v>0</v>
      </c>
      <c r="H153" s="33">
        <f t="shared" si="27"/>
        <v>0</v>
      </c>
      <c r="I153" s="49" t="e">
        <f t="shared" si="28"/>
        <v>#DIV/0!</v>
      </c>
      <c r="J153" s="33">
        <f t="shared" si="29"/>
        <v>0</v>
      </c>
    </row>
    <row r="154" spans="1:10" x14ac:dyDescent="0.35">
      <c r="A154" s="32"/>
      <c r="B154" s="33"/>
      <c r="C154" s="34"/>
      <c r="D154" s="33">
        <f t="shared" si="25"/>
        <v>0</v>
      </c>
      <c r="E154" s="33"/>
      <c r="F154" s="33"/>
      <c r="G154" s="35">
        <f t="shared" si="26"/>
        <v>0</v>
      </c>
      <c r="H154" s="33">
        <f t="shared" si="27"/>
        <v>0</v>
      </c>
      <c r="I154" s="49" t="e">
        <f t="shared" si="28"/>
        <v>#DIV/0!</v>
      </c>
      <c r="J154" s="33">
        <f t="shared" si="29"/>
        <v>0</v>
      </c>
    </row>
    <row r="155" spans="1:10" x14ac:dyDescent="0.35">
      <c r="A155" s="32"/>
      <c r="B155" s="33"/>
      <c r="C155" s="34"/>
      <c r="D155" s="33">
        <f t="shared" si="25"/>
        <v>0</v>
      </c>
      <c r="E155" s="33"/>
      <c r="F155" s="33"/>
      <c r="G155" s="35">
        <f t="shared" si="26"/>
        <v>0</v>
      </c>
      <c r="H155" s="33">
        <f t="shared" si="27"/>
        <v>0</v>
      </c>
      <c r="I155" s="49" t="e">
        <f t="shared" si="28"/>
        <v>#DIV/0!</v>
      </c>
      <c r="J155" s="33">
        <f t="shared" si="29"/>
        <v>0</v>
      </c>
    </row>
    <row r="156" spans="1:10" x14ac:dyDescent="0.35">
      <c r="A156" s="32"/>
      <c r="B156" s="33"/>
      <c r="C156" s="34"/>
      <c r="D156" s="33">
        <f t="shared" si="25"/>
        <v>0</v>
      </c>
      <c r="E156" s="33"/>
      <c r="F156" s="33"/>
      <c r="G156" s="35">
        <f t="shared" si="26"/>
        <v>0</v>
      </c>
      <c r="H156" s="33">
        <f t="shared" si="27"/>
        <v>0</v>
      </c>
      <c r="I156" s="49" t="e">
        <f t="shared" si="28"/>
        <v>#DIV/0!</v>
      </c>
      <c r="J156" s="33">
        <f t="shared" si="29"/>
        <v>0</v>
      </c>
    </row>
    <row r="157" spans="1:10" x14ac:dyDescent="0.35">
      <c r="A157" s="32"/>
      <c r="B157" s="33"/>
      <c r="C157" s="34"/>
      <c r="D157" s="33">
        <f t="shared" si="25"/>
        <v>0</v>
      </c>
      <c r="E157" s="33"/>
      <c r="F157" s="33"/>
      <c r="G157" s="35">
        <f t="shared" si="26"/>
        <v>0</v>
      </c>
      <c r="H157" s="33">
        <f t="shared" si="27"/>
        <v>0</v>
      </c>
      <c r="I157" s="49" t="e">
        <f t="shared" si="28"/>
        <v>#DIV/0!</v>
      </c>
      <c r="J157" s="33">
        <f t="shared" si="29"/>
        <v>0</v>
      </c>
    </row>
    <row r="158" spans="1:10" x14ac:dyDescent="0.35">
      <c r="A158" s="32"/>
      <c r="B158" s="33"/>
      <c r="C158" s="34"/>
      <c r="D158" s="33">
        <f t="shared" si="25"/>
        <v>0</v>
      </c>
      <c r="E158" s="33"/>
      <c r="F158" s="33"/>
      <c r="G158" s="35">
        <f t="shared" si="26"/>
        <v>0</v>
      </c>
      <c r="H158" s="33">
        <f t="shared" si="27"/>
        <v>0</v>
      </c>
      <c r="I158" s="49" t="e">
        <f t="shared" si="28"/>
        <v>#DIV/0!</v>
      </c>
      <c r="J158" s="33">
        <f t="shared" si="29"/>
        <v>0</v>
      </c>
    </row>
    <row r="159" spans="1:10" x14ac:dyDescent="0.35">
      <c r="A159" s="32"/>
      <c r="B159" s="33"/>
      <c r="C159" s="34"/>
      <c r="D159" s="33">
        <f t="shared" si="25"/>
        <v>0</v>
      </c>
      <c r="E159" s="33"/>
      <c r="F159" s="33"/>
      <c r="G159" s="35">
        <f t="shared" si="26"/>
        <v>0</v>
      </c>
      <c r="H159" s="33">
        <f t="shared" si="27"/>
        <v>0</v>
      </c>
      <c r="I159" s="49" t="e">
        <f t="shared" si="28"/>
        <v>#DIV/0!</v>
      </c>
      <c r="J159" s="33">
        <f t="shared" si="29"/>
        <v>0</v>
      </c>
    </row>
    <row r="160" spans="1:10" ht="15" thickBot="1" x14ac:dyDescent="0.4">
      <c r="A160" s="41"/>
      <c r="B160" s="42"/>
      <c r="C160" s="43"/>
      <c r="D160" s="42">
        <f t="shared" si="25"/>
        <v>0</v>
      </c>
      <c r="E160" s="42"/>
      <c r="F160" s="42"/>
      <c r="G160" s="44">
        <f t="shared" si="26"/>
        <v>0</v>
      </c>
      <c r="H160" s="42">
        <f t="shared" si="27"/>
        <v>0</v>
      </c>
      <c r="I160" s="50" t="e">
        <f t="shared" si="28"/>
        <v>#DIV/0!</v>
      </c>
      <c r="J160" s="42">
        <f t="shared" si="29"/>
        <v>0</v>
      </c>
    </row>
    <row r="162" spans="1:10" ht="21.5" thickBot="1" x14ac:dyDescent="0.55000000000000004">
      <c r="A162" s="51" t="s">
        <v>119</v>
      </c>
      <c r="B162" s="51" t="s">
        <v>140</v>
      </c>
      <c r="C162" s="52"/>
      <c r="D162" s="52"/>
    </row>
    <row r="163" spans="1:10" x14ac:dyDescent="0.35">
      <c r="A163" s="28" t="s">
        <v>53</v>
      </c>
      <c r="B163" s="29" t="s">
        <v>121</v>
      </c>
      <c r="C163" s="29" t="s">
        <v>55</v>
      </c>
      <c r="D163" s="29" t="s">
        <v>122</v>
      </c>
      <c r="E163" s="29" t="s">
        <v>123</v>
      </c>
      <c r="F163" s="29" t="s">
        <v>54</v>
      </c>
      <c r="G163" s="29" t="s">
        <v>124</v>
      </c>
      <c r="H163" s="29" t="s">
        <v>125</v>
      </c>
      <c r="I163" s="48" t="s">
        <v>19</v>
      </c>
      <c r="J163" s="29" t="s">
        <v>126</v>
      </c>
    </row>
    <row r="164" spans="1:10" x14ac:dyDescent="0.35">
      <c r="A164" s="32"/>
      <c r="B164" s="33"/>
      <c r="C164" s="34"/>
      <c r="D164" s="33">
        <f>C164*86400</f>
        <v>0</v>
      </c>
      <c r="E164" s="33"/>
      <c r="F164" s="33"/>
      <c r="G164" s="35">
        <f>F165*86400</f>
        <v>0</v>
      </c>
      <c r="H164" s="33">
        <f>E164-(B164)</f>
        <v>0</v>
      </c>
      <c r="I164" s="49" t="e">
        <f>(E164-B164)/(G164-D164)</f>
        <v>#DIV/0!</v>
      </c>
      <c r="J164" s="33">
        <f>G164-D164</f>
        <v>0</v>
      </c>
    </row>
    <row r="165" spans="1:10" x14ac:dyDescent="0.35">
      <c r="A165" s="32"/>
      <c r="B165" s="33"/>
      <c r="C165" s="34"/>
      <c r="D165" s="33">
        <f t="shared" ref="D165:D186" si="30">C165*86400</f>
        <v>0</v>
      </c>
      <c r="E165" s="33"/>
      <c r="F165" s="33"/>
      <c r="G165" s="35">
        <f t="shared" ref="G165:G186" si="31">F166*86400</f>
        <v>0</v>
      </c>
      <c r="H165" s="33">
        <f t="shared" ref="H165:H186" si="32">E165-(B165)</f>
        <v>0</v>
      </c>
      <c r="I165" s="49" t="e">
        <f t="shared" ref="I165:I186" si="33">(E165-B165)/(G165-D165)</f>
        <v>#DIV/0!</v>
      </c>
      <c r="J165" s="33">
        <f t="shared" ref="J165:J186" si="34">G165-D165</f>
        <v>0</v>
      </c>
    </row>
    <row r="166" spans="1:10" x14ac:dyDescent="0.35">
      <c r="A166" s="32"/>
      <c r="B166" s="33"/>
      <c r="C166" s="34"/>
      <c r="D166" s="33">
        <f t="shared" si="30"/>
        <v>0</v>
      </c>
      <c r="E166" s="33"/>
      <c r="F166" s="33"/>
      <c r="G166" s="35">
        <f t="shared" si="31"/>
        <v>0</v>
      </c>
      <c r="H166" s="33">
        <f t="shared" si="32"/>
        <v>0</v>
      </c>
      <c r="I166" s="49" t="e">
        <f t="shared" si="33"/>
        <v>#DIV/0!</v>
      </c>
      <c r="J166" s="33">
        <f t="shared" si="34"/>
        <v>0</v>
      </c>
    </row>
    <row r="167" spans="1:10" x14ac:dyDescent="0.35">
      <c r="A167" s="32"/>
      <c r="B167" s="33"/>
      <c r="C167" s="34"/>
      <c r="D167" s="33">
        <f t="shared" si="30"/>
        <v>0</v>
      </c>
      <c r="E167" s="33"/>
      <c r="F167" s="33"/>
      <c r="G167" s="35">
        <f t="shared" si="31"/>
        <v>0</v>
      </c>
      <c r="H167" s="33">
        <f t="shared" si="32"/>
        <v>0</v>
      </c>
      <c r="I167" s="49" t="e">
        <f t="shared" si="33"/>
        <v>#DIV/0!</v>
      </c>
      <c r="J167" s="33">
        <f t="shared" si="34"/>
        <v>0</v>
      </c>
    </row>
    <row r="168" spans="1:10" x14ac:dyDescent="0.35">
      <c r="A168" s="32"/>
      <c r="B168" s="33"/>
      <c r="C168" s="34"/>
      <c r="D168" s="33">
        <f t="shared" si="30"/>
        <v>0</v>
      </c>
      <c r="E168" s="33"/>
      <c r="F168" s="33"/>
      <c r="G168" s="35">
        <f t="shared" si="31"/>
        <v>0</v>
      </c>
      <c r="H168" s="33">
        <f t="shared" si="32"/>
        <v>0</v>
      </c>
      <c r="I168" s="49" t="e">
        <f t="shared" si="33"/>
        <v>#DIV/0!</v>
      </c>
      <c r="J168" s="33">
        <f t="shared" si="34"/>
        <v>0</v>
      </c>
    </row>
    <row r="169" spans="1:10" x14ac:dyDescent="0.35">
      <c r="A169" s="32"/>
      <c r="B169" s="33"/>
      <c r="C169" s="34"/>
      <c r="D169" s="33">
        <f t="shared" si="30"/>
        <v>0</v>
      </c>
      <c r="E169" s="33"/>
      <c r="F169" s="33"/>
      <c r="G169" s="35">
        <f t="shared" si="31"/>
        <v>0</v>
      </c>
      <c r="H169" s="33">
        <f t="shared" si="32"/>
        <v>0</v>
      </c>
      <c r="I169" s="49" t="e">
        <f t="shared" si="33"/>
        <v>#DIV/0!</v>
      </c>
      <c r="J169" s="33">
        <f t="shared" si="34"/>
        <v>0</v>
      </c>
    </row>
    <row r="170" spans="1:10" x14ac:dyDescent="0.35">
      <c r="A170" s="32"/>
      <c r="B170" s="33"/>
      <c r="C170" s="34"/>
      <c r="D170" s="33">
        <f t="shared" si="30"/>
        <v>0</v>
      </c>
      <c r="E170" s="33"/>
      <c r="F170" s="33"/>
      <c r="G170" s="35">
        <f t="shared" si="31"/>
        <v>0</v>
      </c>
      <c r="H170" s="33">
        <f t="shared" si="32"/>
        <v>0</v>
      </c>
      <c r="I170" s="49" t="e">
        <f t="shared" si="33"/>
        <v>#DIV/0!</v>
      </c>
      <c r="J170" s="33">
        <f t="shared" si="34"/>
        <v>0</v>
      </c>
    </row>
    <row r="171" spans="1:10" x14ac:dyDescent="0.35">
      <c r="A171" s="32"/>
      <c r="B171" s="33"/>
      <c r="C171" s="34"/>
      <c r="D171" s="33">
        <f t="shared" si="30"/>
        <v>0</v>
      </c>
      <c r="E171" s="33"/>
      <c r="F171" s="33"/>
      <c r="G171" s="35">
        <f t="shared" si="31"/>
        <v>0</v>
      </c>
      <c r="H171" s="33">
        <f t="shared" si="32"/>
        <v>0</v>
      </c>
      <c r="I171" s="49" t="e">
        <f t="shared" si="33"/>
        <v>#DIV/0!</v>
      </c>
      <c r="J171" s="33">
        <f t="shared" si="34"/>
        <v>0</v>
      </c>
    </row>
    <row r="172" spans="1:10" x14ac:dyDescent="0.35">
      <c r="A172" s="32"/>
      <c r="B172" s="33"/>
      <c r="C172" s="34"/>
      <c r="D172" s="33">
        <f t="shared" si="30"/>
        <v>0</v>
      </c>
      <c r="E172" s="33"/>
      <c r="F172" s="33"/>
      <c r="G172" s="35">
        <f t="shared" si="31"/>
        <v>0</v>
      </c>
      <c r="H172" s="33">
        <f t="shared" si="32"/>
        <v>0</v>
      </c>
      <c r="I172" s="49" t="e">
        <f t="shared" si="33"/>
        <v>#DIV/0!</v>
      </c>
      <c r="J172" s="33">
        <f t="shared" si="34"/>
        <v>0</v>
      </c>
    </row>
    <row r="173" spans="1:10" x14ac:dyDescent="0.35">
      <c r="A173" s="32"/>
      <c r="B173" s="33"/>
      <c r="C173" s="34"/>
      <c r="D173" s="33">
        <f t="shared" si="30"/>
        <v>0</v>
      </c>
      <c r="E173" s="33"/>
      <c r="F173" s="33"/>
      <c r="G173" s="35">
        <f t="shared" si="31"/>
        <v>0</v>
      </c>
      <c r="H173" s="33">
        <f t="shared" si="32"/>
        <v>0</v>
      </c>
      <c r="I173" s="49" t="e">
        <f t="shared" si="33"/>
        <v>#DIV/0!</v>
      </c>
      <c r="J173" s="33">
        <f t="shared" si="34"/>
        <v>0</v>
      </c>
    </row>
    <row r="174" spans="1:10" x14ac:dyDescent="0.35">
      <c r="A174" s="32"/>
      <c r="B174" s="33"/>
      <c r="C174" s="34"/>
      <c r="D174" s="33">
        <f t="shared" si="30"/>
        <v>0</v>
      </c>
      <c r="E174" s="33"/>
      <c r="F174" s="33"/>
      <c r="G174" s="35">
        <f t="shared" si="31"/>
        <v>0</v>
      </c>
      <c r="H174" s="33">
        <f t="shared" si="32"/>
        <v>0</v>
      </c>
      <c r="I174" s="49" t="e">
        <f t="shared" si="33"/>
        <v>#DIV/0!</v>
      </c>
      <c r="J174" s="33">
        <f t="shared" si="34"/>
        <v>0</v>
      </c>
    </row>
    <row r="175" spans="1:10" x14ac:dyDescent="0.35">
      <c r="A175" s="32"/>
      <c r="B175" s="33"/>
      <c r="C175" s="34"/>
      <c r="D175" s="33">
        <f t="shared" si="30"/>
        <v>0</v>
      </c>
      <c r="E175" s="33"/>
      <c r="F175" s="33"/>
      <c r="G175" s="35">
        <f t="shared" si="31"/>
        <v>0</v>
      </c>
      <c r="H175" s="33">
        <f t="shared" si="32"/>
        <v>0</v>
      </c>
      <c r="I175" s="49" t="e">
        <f t="shared" si="33"/>
        <v>#DIV/0!</v>
      </c>
      <c r="J175" s="33">
        <f t="shared" si="34"/>
        <v>0</v>
      </c>
    </row>
    <row r="176" spans="1:10" x14ac:dyDescent="0.35">
      <c r="A176" s="32"/>
      <c r="B176" s="33"/>
      <c r="C176" s="34"/>
      <c r="D176" s="33">
        <f t="shared" si="30"/>
        <v>0</v>
      </c>
      <c r="E176" s="33"/>
      <c r="F176" s="33"/>
      <c r="G176" s="35">
        <f t="shared" si="31"/>
        <v>0</v>
      </c>
      <c r="H176" s="33">
        <f t="shared" si="32"/>
        <v>0</v>
      </c>
      <c r="I176" s="49" t="e">
        <f t="shared" si="33"/>
        <v>#DIV/0!</v>
      </c>
      <c r="J176" s="33">
        <f t="shared" si="34"/>
        <v>0</v>
      </c>
    </row>
    <row r="177" spans="1:10" x14ac:dyDescent="0.35">
      <c r="A177" s="32"/>
      <c r="B177" s="33"/>
      <c r="C177" s="34"/>
      <c r="D177" s="33">
        <f t="shared" si="30"/>
        <v>0</v>
      </c>
      <c r="E177" s="33"/>
      <c r="F177" s="33"/>
      <c r="G177" s="35">
        <f t="shared" si="31"/>
        <v>0</v>
      </c>
      <c r="H177" s="33">
        <f t="shared" si="32"/>
        <v>0</v>
      </c>
      <c r="I177" s="49" t="e">
        <f t="shared" si="33"/>
        <v>#DIV/0!</v>
      </c>
      <c r="J177" s="33">
        <f t="shared" si="34"/>
        <v>0</v>
      </c>
    </row>
    <row r="178" spans="1:10" x14ac:dyDescent="0.35">
      <c r="A178" s="32"/>
      <c r="B178" s="33"/>
      <c r="C178" s="34"/>
      <c r="D178" s="33">
        <f t="shared" si="30"/>
        <v>0</v>
      </c>
      <c r="E178" s="33"/>
      <c r="F178" s="33"/>
      <c r="G178" s="35">
        <f t="shared" si="31"/>
        <v>0</v>
      </c>
      <c r="H178" s="33">
        <f t="shared" si="32"/>
        <v>0</v>
      </c>
      <c r="I178" s="49" t="e">
        <f t="shared" si="33"/>
        <v>#DIV/0!</v>
      </c>
      <c r="J178" s="33">
        <f t="shared" si="34"/>
        <v>0</v>
      </c>
    </row>
    <row r="179" spans="1:10" x14ac:dyDescent="0.35">
      <c r="A179" s="32"/>
      <c r="B179" s="33"/>
      <c r="C179" s="34"/>
      <c r="D179" s="33">
        <f t="shared" si="30"/>
        <v>0</v>
      </c>
      <c r="E179" s="33"/>
      <c r="F179" s="33"/>
      <c r="G179" s="35">
        <f t="shared" si="31"/>
        <v>0</v>
      </c>
      <c r="H179" s="33">
        <f t="shared" si="32"/>
        <v>0</v>
      </c>
      <c r="I179" s="49" t="e">
        <f t="shared" si="33"/>
        <v>#DIV/0!</v>
      </c>
      <c r="J179" s="33">
        <f t="shared" si="34"/>
        <v>0</v>
      </c>
    </row>
    <row r="180" spans="1:10" x14ac:dyDescent="0.35">
      <c r="A180" s="32"/>
      <c r="B180" s="33"/>
      <c r="C180" s="34"/>
      <c r="D180" s="33">
        <f t="shared" si="30"/>
        <v>0</v>
      </c>
      <c r="E180" s="33"/>
      <c r="F180" s="33"/>
      <c r="G180" s="35">
        <f t="shared" si="31"/>
        <v>0</v>
      </c>
      <c r="H180" s="33">
        <f t="shared" si="32"/>
        <v>0</v>
      </c>
      <c r="I180" s="49" t="e">
        <f t="shared" si="33"/>
        <v>#DIV/0!</v>
      </c>
      <c r="J180" s="33">
        <f t="shared" si="34"/>
        <v>0</v>
      </c>
    </row>
    <row r="181" spans="1:10" x14ac:dyDescent="0.35">
      <c r="A181" s="32"/>
      <c r="B181" s="33"/>
      <c r="C181" s="34"/>
      <c r="D181" s="33">
        <f t="shared" si="30"/>
        <v>0</v>
      </c>
      <c r="E181" s="33"/>
      <c r="F181" s="33"/>
      <c r="G181" s="35">
        <f t="shared" si="31"/>
        <v>0</v>
      </c>
      <c r="H181" s="33">
        <f t="shared" si="32"/>
        <v>0</v>
      </c>
      <c r="I181" s="49" t="e">
        <f t="shared" si="33"/>
        <v>#DIV/0!</v>
      </c>
      <c r="J181" s="33">
        <f t="shared" si="34"/>
        <v>0</v>
      </c>
    </row>
    <row r="182" spans="1:10" x14ac:dyDescent="0.35">
      <c r="A182" s="32"/>
      <c r="B182" s="33"/>
      <c r="C182" s="34"/>
      <c r="D182" s="33">
        <f t="shared" si="30"/>
        <v>0</v>
      </c>
      <c r="E182" s="33"/>
      <c r="F182" s="33"/>
      <c r="G182" s="35">
        <f t="shared" si="31"/>
        <v>0</v>
      </c>
      <c r="H182" s="33">
        <f t="shared" si="32"/>
        <v>0</v>
      </c>
      <c r="I182" s="49" t="e">
        <f t="shared" si="33"/>
        <v>#DIV/0!</v>
      </c>
      <c r="J182" s="33">
        <f t="shared" si="34"/>
        <v>0</v>
      </c>
    </row>
    <row r="183" spans="1:10" x14ac:dyDescent="0.35">
      <c r="A183" s="32"/>
      <c r="B183" s="33"/>
      <c r="C183" s="34"/>
      <c r="D183" s="33">
        <f t="shared" si="30"/>
        <v>0</v>
      </c>
      <c r="E183" s="33"/>
      <c r="F183" s="33"/>
      <c r="G183" s="35">
        <f t="shared" si="31"/>
        <v>0</v>
      </c>
      <c r="H183" s="33">
        <f t="shared" si="32"/>
        <v>0</v>
      </c>
      <c r="I183" s="49" t="e">
        <f t="shared" si="33"/>
        <v>#DIV/0!</v>
      </c>
      <c r="J183" s="33">
        <f t="shared" si="34"/>
        <v>0</v>
      </c>
    </row>
    <row r="184" spans="1:10" x14ac:dyDescent="0.35">
      <c r="A184" s="32"/>
      <c r="B184" s="33"/>
      <c r="C184" s="34"/>
      <c r="D184" s="33">
        <f t="shared" si="30"/>
        <v>0</v>
      </c>
      <c r="E184" s="33"/>
      <c r="F184" s="33"/>
      <c r="G184" s="35">
        <f t="shared" si="31"/>
        <v>0</v>
      </c>
      <c r="H184" s="33">
        <f t="shared" si="32"/>
        <v>0</v>
      </c>
      <c r="I184" s="49" t="e">
        <f t="shared" si="33"/>
        <v>#DIV/0!</v>
      </c>
      <c r="J184" s="33">
        <f t="shared" si="34"/>
        <v>0</v>
      </c>
    </row>
    <row r="185" spans="1:10" x14ac:dyDescent="0.35">
      <c r="A185" s="32"/>
      <c r="B185" s="33"/>
      <c r="C185" s="34"/>
      <c r="D185" s="33">
        <f t="shared" si="30"/>
        <v>0</v>
      </c>
      <c r="E185" s="33"/>
      <c r="F185" s="33"/>
      <c r="G185" s="35">
        <f t="shared" si="31"/>
        <v>0</v>
      </c>
      <c r="H185" s="33">
        <f t="shared" si="32"/>
        <v>0</v>
      </c>
      <c r="I185" s="49" t="e">
        <f t="shared" si="33"/>
        <v>#DIV/0!</v>
      </c>
      <c r="J185" s="33">
        <f t="shared" si="34"/>
        <v>0</v>
      </c>
    </row>
    <row r="186" spans="1:10" ht="15" thickBot="1" x14ac:dyDescent="0.4">
      <c r="A186" s="41"/>
      <c r="B186" s="42"/>
      <c r="C186" s="43"/>
      <c r="D186" s="42">
        <f t="shared" si="30"/>
        <v>0</v>
      </c>
      <c r="E186" s="42"/>
      <c r="F186" s="42"/>
      <c r="G186" s="44">
        <f t="shared" si="31"/>
        <v>0</v>
      </c>
      <c r="H186" s="42">
        <f t="shared" si="32"/>
        <v>0</v>
      </c>
      <c r="I186" s="50" t="e">
        <f t="shared" si="33"/>
        <v>#DIV/0!</v>
      </c>
      <c r="J186" s="42">
        <f t="shared" si="34"/>
        <v>0</v>
      </c>
    </row>
    <row r="188" spans="1:10" ht="21.5" thickBot="1" x14ac:dyDescent="0.55000000000000004">
      <c r="A188" s="51" t="s">
        <v>133</v>
      </c>
      <c r="B188" s="51" t="s">
        <v>141</v>
      </c>
      <c r="C188" s="52"/>
      <c r="D188" s="52"/>
    </row>
    <row r="189" spans="1:10" x14ac:dyDescent="0.35">
      <c r="A189" s="28" t="s">
        <v>53</v>
      </c>
      <c r="B189" s="29" t="s">
        <v>121</v>
      </c>
      <c r="C189" s="29" t="s">
        <v>55</v>
      </c>
      <c r="D189" s="29" t="s">
        <v>122</v>
      </c>
      <c r="E189" s="29" t="s">
        <v>123</v>
      </c>
      <c r="F189" s="29" t="s">
        <v>54</v>
      </c>
      <c r="G189" s="29" t="s">
        <v>124</v>
      </c>
      <c r="H189" s="29" t="s">
        <v>125</v>
      </c>
      <c r="I189" s="48" t="s">
        <v>19</v>
      </c>
      <c r="J189" s="29" t="s">
        <v>126</v>
      </c>
    </row>
    <row r="190" spans="1:10" x14ac:dyDescent="0.35">
      <c r="A190" s="32"/>
      <c r="B190" s="33"/>
      <c r="C190" s="34"/>
      <c r="D190" s="33">
        <f>C190*86400</f>
        <v>0</v>
      </c>
      <c r="E190" s="33"/>
      <c r="F190" s="33"/>
      <c r="G190" s="35">
        <f>F191*86400</f>
        <v>0</v>
      </c>
      <c r="H190" s="33">
        <f>E190-(B190)</f>
        <v>0</v>
      </c>
      <c r="I190" s="49" t="e">
        <f>(E190-B190)/(G190-D190)</f>
        <v>#DIV/0!</v>
      </c>
      <c r="J190" s="33">
        <f>G190-D190</f>
        <v>0</v>
      </c>
    </row>
    <row r="191" spans="1:10" x14ac:dyDescent="0.35">
      <c r="A191" s="32"/>
      <c r="B191" s="33"/>
      <c r="C191" s="34"/>
      <c r="D191" s="33">
        <f t="shared" ref="D191:D212" si="35">C191*86400</f>
        <v>0</v>
      </c>
      <c r="E191" s="33"/>
      <c r="F191" s="33"/>
      <c r="G191" s="35">
        <f t="shared" ref="G191:G212" si="36">F192*86400</f>
        <v>0</v>
      </c>
      <c r="H191" s="33">
        <f t="shared" ref="H191:H212" si="37">E191-(B191)</f>
        <v>0</v>
      </c>
      <c r="I191" s="49" t="e">
        <f t="shared" ref="I191:I212" si="38">(E191-B191)/(G191-D191)</f>
        <v>#DIV/0!</v>
      </c>
      <c r="J191" s="33">
        <f t="shared" ref="J191:J212" si="39">G191-D191</f>
        <v>0</v>
      </c>
    </row>
    <row r="192" spans="1:10" x14ac:dyDescent="0.35">
      <c r="A192" s="32"/>
      <c r="B192" s="33"/>
      <c r="C192" s="34"/>
      <c r="D192" s="33">
        <f t="shared" si="35"/>
        <v>0</v>
      </c>
      <c r="E192" s="33"/>
      <c r="F192" s="33"/>
      <c r="G192" s="35">
        <f t="shared" si="36"/>
        <v>0</v>
      </c>
      <c r="H192" s="33">
        <f t="shared" si="37"/>
        <v>0</v>
      </c>
      <c r="I192" s="49" t="e">
        <f t="shared" si="38"/>
        <v>#DIV/0!</v>
      </c>
      <c r="J192" s="33">
        <f t="shared" si="39"/>
        <v>0</v>
      </c>
    </row>
    <row r="193" spans="1:10" x14ac:dyDescent="0.35">
      <c r="A193" s="32"/>
      <c r="B193" s="33"/>
      <c r="C193" s="34"/>
      <c r="D193" s="33">
        <f t="shared" si="35"/>
        <v>0</v>
      </c>
      <c r="E193" s="33"/>
      <c r="F193" s="33"/>
      <c r="G193" s="35">
        <f t="shared" si="36"/>
        <v>0</v>
      </c>
      <c r="H193" s="33">
        <f t="shared" si="37"/>
        <v>0</v>
      </c>
      <c r="I193" s="49" t="e">
        <f t="shared" si="38"/>
        <v>#DIV/0!</v>
      </c>
      <c r="J193" s="33">
        <f t="shared" si="39"/>
        <v>0</v>
      </c>
    </row>
    <row r="194" spans="1:10" x14ac:dyDescent="0.35">
      <c r="A194" s="32"/>
      <c r="B194" s="33"/>
      <c r="C194" s="34"/>
      <c r="D194" s="33">
        <f t="shared" si="35"/>
        <v>0</v>
      </c>
      <c r="E194" s="33"/>
      <c r="F194" s="33"/>
      <c r="G194" s="35">
        <f t="shared" si="36"/>
        <v>0</v>
      </c>
      <c r="H194" s="33">
        <f t="shared" si="37"/>
        <v>0</v>
      </c>
      <c r="I194" s="49" t="e">
        <f t="shared" si="38"/>
        <v>#DIV/0!</v>
      </c>
      <c r="J194" s="33">
        <f t="shared" si="39"/>
        <v>0</v>
      </c>
    </row>
    <row r="195" spans="1:10" x14ac:dyDescent="0.35">
      <c r="A195" s="32"/>
      <c r="B195" s="33"/>
      <c r="C195" s="34"/>
      <c r="D195" s="33">
        <f t="shared" si="35"/>
        <v>0</v>
      </c>
      <c r="E195" s="33"/>
      <c r="F195" s="33"/>
      <c r="G195" s="35">
        <f t="shared" si="36"/>
        <v>0</v>
      </c>
      <c r="H195" s="33">
        <f t="shared" si="37"/>
        <v>0</v>
      </c>
      <c r="I195" s="49" t="e">
        <f t="shared" si="38"/>
        <v>#DIV/0!</v>
      </c>
      <c r="J195" s="33">
        <f t="shared" si="39"/>
        <v>0</v>
      </c>
    </row>
    <row r="196" spans="1:10" x14ac:dyDescent="0.35">
      <c r="A196" s="32"/>
      <c r="B196" s="33"/>
      <c r="C196" s="34"/>
      <c r="D196" s="33">
        <f t="shared" si="35"/>
        <v>0</v>
      </c>
      <c r="E196" s="33"/>
      <c r="F196" s="33"/>
      <c r="G196" s="35">
        <f t="shared" si="36"/>
        <v>0</v>
      </c>
      <c r="H196" s="33">
        <f t="shared" si="37"/>
        <v>0</v>
      </c>
      <c r="I196" s="49" t="e">
        <f t="shared" si="38"/>
        <v>#DIV/0!</v>
      </c>
      <c r="J196" s="33">
        <f t="shared" si="39"/>
        <v>0</v>
      </c>
    </row>
    <row r="197" spans="1:10" x14ac:dyDescent="0.35">
      <c r="A197" s="32"/>
      <c r="B197" s="33"/>
      <c r="C197" s="34"/>
      <c r="D197" s="33">
        <f t="shared" si="35"/>
        <v>0</v>
      </c>
      <c r="E197" s="33"/>
      <c r="F197" s="33"/>
      <c r="G197" s="35">
        <f t="shared" si="36"/>
        <v>0</v>
      </c>
      <c r="H197" s="33">
        <f t="shared" si="37"/>
        <v>0</v>
      </c>
      <c r="I197" s="49" t="e">
        <f t="shared" si="38"/>
        <v>#DIV/0!</v>
      </c>
      <c r="J197" s="33">
        <f t="shared" si="39"/>
        <v>0</v>
      </c>
    </row>
    <row r="198" spans="1:10" x14ac:dyDescent="0.35">
      <c r="A198" s="32"/>
      <c r="B198" s="33"/>
      <c r="C198" s="34"/>
      <c r="D198" s="33">
        <f t="shared" si="35"/>
        <v>0</v>
      </c>
      <c r="E198" s="33"/>
      <c r="F198" s="33"/>
      <c r="G198" s="35">
        <f t="shared" si="36"/>
        <v>0</v>
      </c>
      <c r="H198" s="33">
        <f t="shared" si="37"/>
        <v>0</v>
      </c>
      <c r="I198" s="49" t="e">
        <f t="shared" si="38"/>
        <v>#DIV/0!</v>
      </c>
      <c r="J198" s="33">
        <f t="shared" si="39"/>
        <v>0</v>
      </c>
    </row>
    <row r="199" spans="1:10" x14ac:dyDescent="0.35">
      <c r="A199" s="32"/>
      <c r="B199" s="33"/>
      <c r="C199" s="34"/>
      <c r="D199" s="33">
        <f t="shared" si="35"/>
        <v>0</v>
      </c>
      <c r="E199" s="33"/>
      <c r="F199" s="33"/>
      <c r="G199" s="35">
        <f t="shared" si="36"/>
        <v>0</v>
      </c>
      <c r="H199" s="33">
        <f t="shared" si="37"/>
        <v>0</v>
      </c>
      <c r="I199" s="49" t="e">
        <f t="shared" si="38"/>
        <v>#DIV/0!</v>
      </c>
      <c r="J199" s="33">
        <f t="shared" si="39"/>
        <v>0</v>
      </c>
    </row>
    <row r="200" spans="1:10" x14ac:dyDescent="0.35">
      <c r="A200" s="32"/>
      <c r="B200" s="33"/>
      <c r="C200" s="34"/>
      <c r="D200" s="33">
        <f t="shared" si="35"/>
        <v>0</v>
      </c>
      <c r="E200" s="33"/>
      <c r="F200" s="33"/>
      <c r="G200" s="35">
        <f t="shared" si="36"/>
        <v>0</v>
      </c>
      <c r="H200" s="33">
        <f t="shared" si="37"/>
        <v>0</v>
      </c>
      <c r="I200" s="49" t="e">
        <f t="shared" si="38"/>
        <v>#DIV/0!</v>
      </c>
      <c r="J200" s="33">
        <f t="shared" si="39"/>
        <v>0</v>
      </c>
    </row>
    <row r="201" spans="1:10" x14ac:dyDescent="0.35">
      <c r="A201" s="32"/>
      <c r="B201" s="33"/>
      <c r="C201" s="34"/>
      <c r="D201" s="33">
        <f t="shared" si="35"/>
        <v>0</v>
      </c>
      <c r="E201" s="33"/>
      <c r="F201" s="33"/>
      <c r="G201" s="35">
        <f t="shared" si="36"/>
        <v>0</v>
      </c>
      <c r="H201" s="33">
        <f t="shared" si="37"/>
        <v>0</v>
      </c>
      <c r="I201" s="49" t="e">
        <f t="shared" si="38"/>
        <v>#DIV/0!</v>
      </c>
      <c r="J201" s="33">
        <f t="shared" si="39"/>
        <v>0</v>
      </c>
    </row>
    <row r="202" spans="1:10" x14ac:dyDescent="0.35">
      <c r="A202" s="32"/>
      <c r="B202" s="33"/>
      <c r="C202" s="34"/>
      <c r="D202" s="33">
        <f t="shared" si="35"/>
        <v>0</v>
      </c>
      <c r="E202" s="33"/>
      <c r="F202" s="33"/>
      <c r="G202" s="35">
        <f t="shared" si="36"/>
        <v>0</v>
      </c>
      <c r="H202" s="33">
        <f t="shared" si="37"/>
        <v>0</v>
      </c>
      <c r="I202" s="49" t="e">
        <f t="shared" si="38"/>
        <v>#DIV/0!</v>
      </c>
      <c r="J202" s="33">
        <f t="shared" si="39"/>
        <v>0</v>
      </c>
    </row>
    <row r="203" spans="1:10" x14ac:dyDescent="0.35">
      <c r="A203" s="32"/>
      <c r="B203" s="33"/>
      <c r="C203" s="34"/>
      <c r="D203" s="33">
        <f t="shared" si="35"/>
        <v>0</v>
      </c>
      <c r="E203" s="33"/>
      <c r="F203" s="33"/>
      <c r="G203" s="35">
        <f t="shared" si="36"/>
        <v>0</v>
      </c>
      <c r="H203" s="33">
        <f t="shared" si="37"/>
        <v>0</v>
      </c>
      <c r="I203" s="49" t="e">
        <f t="shared" si="38"/>
        <v>#DIV/0!</v>
      </c>
      <c r="J203" s="33">
        <f t="shared" si="39"/>
        <v>0</v>
      </c>
    </row>
    <row r="204" spans="1:10" x14ac:dyDescent="0.35">
      <c r="A204" s="32"/>
      <c r="B204" s="33"/>
      <c r="C204" s="34"/>
      <c r="D204" s="33">
        <f t="shared" si="35"/>
        <v>0</v>
      </c>
      <c r="E204" s="33"/>
      <c r="F204" s="33"/>
      <c r="G204" s="35">
        <f t="shared" si="36"/>
        <v>0</v>
      </c>
      <c r="H204" s="33">
        <f t="shared" si="37"/>
        <v>0</v>
      </c>
      <c r="I204" s="49" t="e">
        <f t="shared" si="38"/>
        <v>#DIV/0!</v>
      </c>
      <c r="J204" s="33">
        <f t="shared" si="39"/>
        <v>0</v>
      </c>
    </row>
    <row r="205" spans="1:10" x14ac:dyDescent="0.35">
      <c r="A205" s="32"/>
      <c r="B205" s="33"/>
      <c r="C205" s="34"/>
      <c r="D205" s="33">
        <f t="shared" si="35"/>
        <v>0</v>
      </c>
      <c r="E205" s="33"/>
      <c r="F205" s="33"/>
      <c r="G205" s="35">
        <f t="shared" si="36"/>
        <v>0</v>
      </c>
      <c r="H205" s="33">
        <f t="shared" si="37"/>
        <v>0</v>
      </c>
      <c r="I205" s="49" t="e">
        <f t="shared" si="38"/>
        <v>#DIV/0!</v>
      </c>
      <c r="J205" s="33">
        <f t="shared" si="39"/>
        <v>0</v>
      </c>
    </row>
    <row r="206" spans="1:10" x14ac:dyDescent="0.35">
      <c r="A206" s="32"/>
      <c r="B206" s="33"/>
      <c r="C206" s="34"/>
      <c r="D206" s="33">
        <f t="shared" si="35"/>
        <v>0</v>
      </c>
      <c r="E206" s="33"/>
      <c r="F206" s="33"/>
      <c r="G206" s="35">
        <f t="shared" si="36"/>
        <v>0</v>
      </c>
      <c r="H206" s="33">
        <f t="shared" si="37"/>
        <v>0</v>
      </c>
      <c r="I206" s="49" t="e">
        <f t="shared" si="38"/>
        <v>#DIV/0!</v>
      </c>
      <c r="J206" s="33">
        <f t="shared" si="39"/>
        <v>0</v>
      </c>
    </row>
    <row r="207" spans="1:10" x14ac:dyDescent="0.35">
      <c r="A207" s="32"/>
      <c r="B207" s="33"/>
      <c r="C207" s="34"/>
      <c r="D207" s="33">
        <f t="shared" si="35"/>
        <v>0</v>
      </c>
      <c r="E207" s="33"/>
      <c r="F207" s="33"/>
      <c r="G207" s="35">
        <f t="shared" si="36"/>
        <v>0</v>
      </c>
      <c r="H207" s="33">
        <f t="shared" si="37"/>
        <v>0</v>
      </c>
      <c r="I207" s="49" t="e">
        <f t="shared" si="38"/>
        <v>#DIV/0!</v>
      </c>
      <c r="J207" s="33">
        <f t="shared" si="39"/>
        <v>0</v>
      </c>
    </row>
    <row r="208" spans="1:10" x14ac:dyDescent="0.35">
      <c r="A208" s="32"/>
      <c r="B208" s="33"/>
      <c r="C208" s="34"/>
      <c r="D208" s="33">
        <f t="shared" si="35"/>
        <v>0</v>
      </c>
      <c r="E208" s="33"/>
      <c r="F208" s="33"/>
      <c r="G208" s="35">
        <f t="shared" si="36"/>
        <v>0</v>
      </c>
      <c r="H208" s="33">
        <f t="shared" si="37"/>
        <v>0</v>
      </c>
      <c r="I208" s="49" t="e">
        <f t="shared" si="38"/>
        <v>#DIV/0!</v>
      </c>
      <c r="J208" s="33">
        <f t="shared" si="39"/>
        <v>0</v>
      </c>
    </row>
    <row r="209" spans="1:10" x14ac:dyDescent="0.35">
      <c r="A209" s="32"/>
      <c r="B209" s="33"/>
      <c r="C209" s="34"/>
      <c r="D209" s="33">
        <f t="shared" si="35"/>
        <v>0</v>
      </c>
      <c r="E209" s="33"/>
      <c r="F209" s="33"/>
      <c r="G209" s="35">
        <f t="shared" si="36"/>
        <v>0</v>
      </c>
      <c r="H209" s="33">
        <f t="shared" si="37"/>
        <v>0</v>
      </c>
      <c r="I209" s="49" t="e">
        <f t="shared" si="38"/>
        <v>#DIV/0!</v>
      </c>
      <c r="J209" s="33">
        <f t="shared" si="39"/>
        <v>0</v>
      </c>
    </row>
    <row r="210" spans="1:10" x14ac:dyDescent="0.35">
      <c r="A210" s="32"/>
      <c r="B210" s="33"/>
      <c r="C210" s="34"/>
      <c r="D210" s="33">
        <f t="shared" si="35"/>
        <v>0</v>
      </c>
      <c r="E210" s="33"/>
      <c r="F210" s="33"/>
      <c r="G210" s="35">
        <f t="shared" si="36"/>
        <v>0</v>
      </c>
      <c r="H210" s="33">
        <f t="shared" si="37"/>
        <v>0</v>
      </c>
      <c r="I210" s="49" t="e">
        <f t="shared" si="38"/>
        <v>#DIV/0!</v>
      </c>
      <c r="J210" s="33">
        <f t="shared" si="39"/>
        <v>0</v>
      </c>
    </row>
    <row r="211" spans="1:10" x14ac:dyDescent="0.35">
      <c r="A211" s="32"/>
      <c r="B211" s="33"/>
      <c r="C211" s="34"/>
      <c r="D211" s="33">
        <f t="shared" si="35"/>
        <v>0</v>
      </c>
      <c r="E211" s="33"/>
      <c r="F211" s="33"/>
      <c r="G211" s="35">
        <f t="shared" si="36"/>
        <v>0</v>
      </c>
      <c r="H211" s="33">
        <f t="shared" si="37"/>
        <v>0</v>
      </c>
      <c r="I211" s="49" t="e">
        <f t="shared" si="38"/>
        <v>#DIV/0!</v>
      </c>
      <c r="J211" s="33">
        <f t="shared" si="39"/>
        <v>0</v>
      </c>
    </row>
    <row r="212" spans="1:10" ht="15" thickBot="1" x14ac:dyDescent="0.4">
      <c r="A212" s="41"/>
      <c r="B212" s="42"/>
      <c r="C212" s="43"/>
      <c r="D212" s="42">
        <f t="shared" si="35"/>
        <v>0</v>
      </c>
      <c r="E212" s="42"/>
      <c r="F212" s="42"/>
      <c r="G212" s="44">
        <f t="shared" si="36"/>
        <v>0</v>
      </c>
      <c r="H212" s="42">
        <f t="shared" si="37"/>
        <v>0</v>
      </c>
      <c r="I212" s="50" t="e">
        <f t="shared" si="38"/>
        <v>#DIV/0!</v>
      </c>
      <c r="J212" s="42">
        <f t="shared" si="39"/>
        <v>0</v>
      </c>
    </row>
    <row r="214" spans="1:10" ht="21.5" thickBot="1" x14ac:dyDescent="0.55000000000000004">
      <c r="A214" s="51" t="s">
        <v>135</v>
      </c>
      <c r="B214" s="51" t="s">
        <v>142</v>
      </c>
      <c r="C214" s="52"/>
      <c r="D214" s="52"/>
    </row>
    <row r="215" spans="1:10" x14ac:dyDescent="0.35">
      <c r="A215" s="28" t="s">
        <v>53</v>
      </c>
      <c r="B215" s="29" t="s">
        <v>121</v>
      </c>
      <c r="C215" s="29" t="s">
        <v>55</v>
      </c>
      <c r="D215" s="29" t="s">
        <v>122</v>
      </c>
      <c r="E215" s="29" t="s">
        <v>123</v>
      </c>
      <c r="F215" s="29" t="s">
        <v>54</v>
      </c>
      <c r="G215" s="29" t="s">
        <v>124</v>
      </c>
      <c r="H215" s="29" t="s">
        <v>125</v>
      </c>
      <c r="I215" s="48" t="s">
        <v>19</v>
      </c>
      <c r="J215" s="29" t="s">
        <v>126</v>
      </c>
    </row>
    <row r="216" spans="1:10" x14ac:dyDescent="0.35">
      <c r="A216" s="32"/>
      <c r="B216" s="33"/>
      <c r="C216" s="34"/>
      <c r="D216" s="33">
        <f>C216*86400</f>
        <v>0</v>
      </c>
      <c r="E216" s="33"/>
      <c r="F216" s="33"/>
      <c r="G216" s="35">
        <f>F217*86400</f>
        <v>0</v>
      </c>
      <c r="H216" s="33">
        <f>E216-(B216)</f>
        <v>0</v>
      </c>
      <c r="I216" s="49" t="e">
        <f>(E216-B216)/(G216-D216)</f>
        <v>#DIV/0!</v>
      </c>
      <c r="J216" s="33">
        <f>G216-D216</f>
        <v>0</v>
      </c>
    </row>
    <row r="217" spans="1:10" x14ac:dyDescent="0.35">
      <c r="A217" s="32"/>
      <c r="B217" s="33"/>
      <c r="C217" s="34"/>
      <c r="D217" s="33">
        <f t="shared" ref="D217:D238" si="40">C217*86400</f>
        <v>0</v>
      </c>
      <c r="E217" s="33"/>
      <c r="F217" s="33"/>
      <c r="G217" s="35">
        <f t="shared" ref="G217:G238" si="41">F218*86400</f>
        <v>0</v>
      </c>
      <c r="H217" s="33">
        <f t="shared" ref="H217:H238" si="42">E217-(B217)</f>
        <v>0</v>
      </c>
      <c r="I217" s="49" t="e">
        <f t="shared" ref="I217:I238" si="43">(E217-B217)/(G217-D217)</f>
        <v>#DIV/0!</v>
      </c>
      <c r="J217" s="33">
        <f t="shared" ref="J217:J238" si="44">G217-D217</f>
        <v>0</v>
      </c>
    </row>
    <row r="218" spans="1:10" x14ac:dyDescent="0.35">
      <c r="A218" s="32"/>
      <c r="B218" s="33"/>
      <c r="C218" s="34"/>
      <c r="D218" s="33">
        <f t="shared" si="40"/>
        <v>0</v>
      </c>
      <c r="E218" s="33"/>
      <c r="F218" s="33"/>
      <c r="G218" s="35">
        <f t="shared" si="41"/>
        <v>0</v>
      </c>
      <c r="H218" s="33">
        <f t="shared" si="42"/>
        <v>0</v>
      </c>
      <c r="I218" s="49" t="e">
        <f t="shared" si="43"/>
        <v>#DIV/0!</v>
      </c>
      <c r="J218" s="33">
        <f t="shared" si="44"/>
        <v>0</v>
      </c>
    </row>
    <row r="219" spans="1:10" x14ac:dyDescent="0.35">
      <c r="A219" s="32"/>
      <c r="B219" s="33"/>
      <c r="C219" s="34"/>
      <c r="D219" s="33">
        <f t="shared" si="40"/>
        <v>0</v>
      </c>
      <c r="E219" s="33"/>
      <c r="F219" s="33"/>
      <c r="G219" s="35">
        <f t="shared" si="41"/>
        <v>0</v>
      </c>
      <c r="H219" s="33">
        <f t="shared" si="42"/>
        <v>0</v>
      </c>
      <c r="I219" s="49" t="e">
        <f t="shared" si="43"/>
        <v>#DIV/0!</v>
      </c>
      <c r="J219" s="33">
        <f t="shared" si="44"/>
        <v>0</v>
      </c>
    </row>
    <row r="220" spans="1:10" x14ac:dyDescent="0.35">
      <c r="A220" s="32"/>
      <c r="B220" s="33"/>
      <c r="C220" s="34"/>
      <c r="D220" s="33">
        <f t="shared" si="40"/>
        <v>0</v>
      </c>
      <c r="E220" s="33"/>
      <c r="F220" s="33"/>
      <c r="G220" s="35">
        <f t="shared" si="41"/>
        <v>0</v>
      </c>
      <c r="H220" s="33">
        <f t="shared" si="42"/>
        <v>0</v>
      </c>
      <c r="I220" s="49" t="e">
        <f t="shared" si="43"/>
        <v>#DIV/0!</v>
      </c>
      <c r="J220" s="33">
        <f t="shared" si="44"/>
        <v>0</v>
      </c>
    </row>
    <row r="221" spans="1:10" x14ac:dyDescent="0.35">
      <c r="A221" s="32"/>
      <c r="B221" s="33"/>
      <c r="C221" s="34"/>
      <c r="D221" s="33">
        <f t="shared" si="40"/>
        <v>0</v>
      </c>
      <c r="E221" s="33"/>
      <c r="F221" s="33"/>
      <c r="G221" s="35">
        <f t="shared" si="41"/>
        <v>0</v>
      </c>
      <c r="H221" s="33">
        <f t="shared" si="42"/>
        <v>0</v>
      </c>
      <c r="I221" s="49" t="e">
        <f t="shared" si="43"/>
        <v>#DIV/0!</v>
      </c>
      <c r="J221" s="33">
        <f t="shared" si="44"/>
        <v>0</v>
      </c>
    </row>
    <row r="222" spans="1:10" x14ac:dyDescent="0.35">
      <c r="A222" s="32"/>
      <c r="B222" s="33"/>
      <c r="C222" s="34"/>
      <c r="D222" s="33">
        <f t="shared" si="40"/>
        <v>0</v>
      </c>
      <c r="E222" s="33"/>
      <c r="F222" s="33"/>
      <c r="G222" s="35">
        <f t="shared" si="41"/>
        <v>0</v>
      </c>
      <c r="H222" s="33">
        <f t="shared" si="42"/>
        <v>0</v>
      </c>
      <c r="I222" s="49" t="e">
        <f t="shared" si="43"/>
        <v>#DIV/0!</v>
      </c>
      <c r="J222" s="33">
        <f t="shared" si="44"/>
        <v>0</v>
      </c>
    </row>
    <row r="223" spans="1:10" x14ac:dyDescent="0.35">
      <c r="A223" s="32"/>
      <c r="B223" s="33"/>
      <c r="C223" s="34"/>
      <c r="D223" s="33">
        <f t="shared" si="40"/>
        <v>0</v>
      </c>
      <c r="E223" s="33"/>
      <c r="F223" s="33"/>
      <c r="G223" s="35">
        <f t="shared" si="41"/>
        <v>0</v>
      </c>
      <c r="H223" s="33">
        <f t="shared" si="42"/>
        <v>0</v>
      </c>
      <c r="I223" s="49" t="e">
        <f t="shared" si="43"/>
        <v>#DIV/0!</v>
      </c>
      <c r="J223" s="33">
        <f t="shared" si="44"/>
        <v>0</v>
      </c>
    </row>
    <row r="224" spans="1:10" x14ac:dyDescent="0.35">
      <c r="A224" s="32"/>
      <c r="B224" s="33"/>
      <c r="C224" s="34"/>
      <c r="D224" s="33">
        <f t="shared" si="40"/>
        <v>0</v>
      </c>
      <c r="E224" s="33"/>
      <c r="F224" s="33"/>
      <c r="G224" s="35">
        <f t="shared" si="41"/>
        <v>0</v>
      </c>
      <c r="H224" s="33">
        <f t="shared" si="42"/>
        <v>0</v>
      </c>
      <c r="I224" s="49" t="e">
        <f t="shared" si="43"/>
        <v>#DIV/0!</v>
      </c>
      <c r="J224" s="33">
        <f t="shared" si="44"/>
        <v>0</v>
      </c>
    </row>
    <row r="225" spans="1:10" x14ac:dyDescent="0.35">
      <c r="A225" s="32"/>
      <c r="B225" s="33"/>
      <c r="C225" s="34"/>
      <c r="D225" s="33">
        <f t="shared" si="40"/>
        <v>0</v>
      </c>
      <c r="E225" s="33"/>
      <c r="F225" s="33"/>
      <c r="G225" s="35">
        <f t="shared" si="41"/>
        <v>0</v>
      </c>
      <c r="H225" s="33">
        <f t="shared" si="42"/>
        <v>0</v>
      </c>
      <c r="I225" s="49" t="e">
        <f t="shared" si="43"/>
        <v>#DIV/0!</v>
      </c>
      <c r="J225" s="33">
        <f t="shared" si="44"/>
        <v>0</v>
      </c>
    </row>
    <row r="226" spans="1:10" x14ac:dyDescent="0.35">
      <c r="A226" s="32"/>
      <c r="B226" s="33"/>
      <c r="C226" s="34"/>
      <c r="D226" s="33">
        <f t="shared" si="40"/>
        <v>0</v>
      </c>
      <c r="E226" s="33"/>
      <c r="F226" s="33"/>
      <c r="G226" s="35">
        <f t="shared" si="41"/>
        <v>0</v>
      </c>
      <c r="H226" s="33">
        <f t="shared" si="42"/>
        <v>0</v>
      </c>
      <c r="I226" s="49" t="e">
        <f t="shared" si="43"/>
        <v>#DIV/0!</v>
      </c>
      <c r="J226" s="33">
        <f t="shared" si="44"/>
        <v>0</v>
      </c>
    </row>
    <row r="227" spans="1:10" x14ac:dyDescent="0.35">
      <c r="A227" s="32"/>
      <c r="B227" s="33"/>
      <c r="C227" s="34"/>
      <c r="D227" s="33">
        <f t="shared" si="40"/>
        <v>0</v>
      </c>
      <c r="E227" s="33"/>
      <c r="F227" s="33"/>
      <c r="G227" s="35">
        <f t="shared" si="41"/>
        <v>0</v>
      </c>
      <c r="H227" s="33">
        <f t="shared" si="42"/>
        <v>0</v>
      </c>
      <c r="I227" s="49" t="e">
        <f t="shared" si="43"/>
        <v>#DIV/0!</v>
      </c>
      <c r="J227" s="33">
        <f t="shared" si="44"/>
        <v>0</v>
      </c>
    </row>
    <row r="228" spans="1:10" x14ac:dyDescent="0.35">
      <c r="A228" s="32"/>
      <c r="B228" s="33"/>
      <c r="C228" s="34"/>
      <c r="D228" s="33">
        <f t="shared" si="40"/>
        <v>0</v>
      </c>
      <c r="E228" s="33"/>
      <c r="F228" s="33"/>
      <c r="G228" s="35">
        <f t="shared" si="41"/>
        <v>0</v>
      </c>
      <c r="H228" s="33">
        <f t="shared" si="42"/>
        <v>0</v>
      </c>
      <c r="I228" s="49" t="e">
        <f t="shared" si="43"/>
        <v>#DIV/0!</v>
      </c>
      <c r="J228" s="33">
        <f t="shared" si="44"/>
        <v>0</v>
      </c>
    </row>
    <row r="229" spans="1:10" x14ac:dyDescent="0.35">
      <c r="A229" s="32"/>
      <c r="B229" s="33"/>
      <c r="C229" s="34"/>
      <c r="D229" s="33">
        <f t="shared" si="40"/>
        <v>0</v>
      </c>
      <c r="E229" s="33"/>
      <c r="F229" s="33"/>
      <c r="G229" s="35">
        <f t="shared" si="41"/>
        <v>0</v>
      </c>
      <c r="H229" s="33">
        <f t="shared" si="42"/>
        <v>0</v>
      </c>
      <c r="I229" s="49" t="e">
        <f t="shared" si="43"/>
        <v>#DIV/0!</v>
      </c>
      <c r="J229" s="33">
        <f t="shared" si="44"/>
        <v>0</v>
      </c>
    </row>
    <row r="230" spans="1:10" x14ac:dyDescent="0.35">
      <c r="A230" s="32"/>
      <c r="B230" s="33"/>
      <c r="C230" s="34"/>
      <c r="D230" s="33">
        <f t="shared" si="40"/>
        <v>0</v>
      </c>
      <c r="E230" s="33"/>
      <c r="F230" s="33"/>
      <c r="G230" s="35">
        <f t="shared" si="41"/>
        <v>0</v>
      </c>
      <c r="H230" s="33">
        <f t="shared" si="42"/>
        <v>0</v>
      </c>
      <c r="I230" s="49" t="e">
        <f t="shared" si="43"/>
        <v>#DIV/0!</v>
      </c>
      <c r="J230" s="33">
        <f t="shared" si="44"/>
        <v>0</v>
      </c>
    </row>
    <row r="231" spans="1:10" x14ac:dyDescent="0.35">
      <c r="A231" s="32"/>
      <c r="B231" s="33"/>
      <c r="C231" s="34"/>
      <c r="D231" s="33">
        <f t="shared" si="40"/>
        <v>0</v>
      </c>
      <c r="E231" s="33"/>
      <c r="F231" s="33"/>
      <c r="G231" s="35">
        <f t="shared" si="41"/>
        <v>0</v>
      </c>
      <c r="H231" s="33">
        <f t="shared" si="42"/>
        <v>0</v>
      </c>
      <c r="I231" s="49" t="e">
        <f t="shared" si="43"/>
        <v>#DIV/0!</v>
      </c>
      <c r="J231" s="33">
        <f t="shared" si="44"/>
        <v>0</v>
      </c>
    </row>
    <row r="232" spans="1:10" x14ac:dyDescent="0.35">
      <c r="A232" s="32"/>
      <c r="B232" s="33"/>
      <c r="C232" s="34"/>
      <c r="D232" s="33">
        <f t="shared" si="40"/>
        <v>0</v>
      </c>
      <c r="E232" s="33"/>
      <c r="F232" s="33"/>
      <c r="G232" s="35">
        <f t="shared" si="41"/>
        <v>0</v>
      </c>
      <c r="H232" s="33">
        <f t="shared" si="42"/>
        <v>0</v>
      </c>
      <c r="I232" s="49" t="e">
        <f t="shared" si="43"/>
        <v>#DIV/0!</v>
      </c>
      <c r="J232" s="33">
        <f t="shared" si="44"/>
        <v>0</v>
      </c>
    </row>
    <row r="233" spans="1:10" x14ac:dyDescent="0.35">
      <c r="A233" s="32"/>
      <c r="B233" s="33"/>
      <c r="C233" s="34"/>
      <c r="D233" s="33">
        <f t="shared" si="40"/>
        <v>0</v>
      </c>
      <c r="E233" s="33"/>
      <c r="F233" s="33"/>
      <c r="G233" s="35">
        <f t="shared" si="41"/>
        <v>0</v>
      </c>
      <c r="H233" s="33">
        <f t="shared" si="42"/>
        <v>0</v>
      </c>
      <c r="I233" s="49" t="e">
        <f t="shared" si="43"/>
        <v>#DIV/0!</v>
      </c>
      <c r="J233" s="33">
        <f t="shared" si="44"/>
        <v>0</v>
      </c>
    </row>
    <row r="234" spans="1:10" x14ac:dyDescent="0.35">
      <c r="A234" s="32"/>
      <c r="B234" s="33"/>
      <c r="C234" s="34"/>
      <c r="D234" s="33">
        <f t="shared" si="40"/>
        <v>0</v>
      </c>
      <c r="E234" s="33"/>
      <c r="F234" s="33"/>
      <c r="G234" s="35">
        <f t="shared" si="41"/>
        <v>0</v>
      </c>
      <c r="H234" s="33">
        <f t="shared" si="42"/>
        <v>0</v>
      </c>
      <c r="I234" s="49" t="e">
        <f t="shared" si="43"/>
        <v>#DIV/0!</v>
      </c>
      <c r="J234" s="33">
        <f t="shared" si="44"/>
        <v>0</v>
      </c>
    </row>
    <row r="235" spans="1:10" x14ac:dyDescent="0.35">
      <c r="A235" s="32"/>
      <c r="B235" s="33"/>
      <c r="C235" s="34"/>
      <c r="D235" s="33">
        <f t="shared" si="40"/>
        <v>0</v>
      </c>
      <c r="E235" s="33"/>
      <c r="F235" s="33"/>
      <c r="G235" s="35">
        <f t="shared" si="41"/>
        <v>0</v>
      </c>
      <c r="H235" s="33">
        <f t="shared" si="42"/>
        <v>0</v>
      </c>
      <c r="I235" s="49" t="e">
        <f t="shared" si="43"/>
        <v>#DIV/0!</v>
      </c>
      <c r="J235" s="33">
        <f t="shared" si="44"/>
        <v>0</v>
      </c>
    </row>
    <row r="236" spans="1:10" x14ac:dyDescent="0.35">
      <c r="A236" s="32"/>
      <c r="B236" s="33"/>
      <c r="C236" s="34"/>
      <c r="D236" s="33">
        <f t="shared" si="40"/>
        <v>0</v>
      </c>
      <c r="E236" s="33"/>
      <c r="F236" s="33"/>
      <c r="G236" s="35">
        <f t="shared" si="41"/>
        <v>0</v>
      </c>
      <c r="H236" s="33">
        <f t="shared" si="42"/>
        <v>0</v>
      </c>
      <c r="I236" s="49" t="e">
        <f t="shared" si="43"/>
        <v>#DIV/0!</v>
      </c>
      <c r="J236" s="33">
        <f t="shared" si="44"/>
        <v>0</v>
      </c>
    </row>
    <row r="237" spans="1:10" x14ac:dyDescent="0.35">
      <c r="A237" s="32"/>
      <c r="B237" s="33"/>
      <c r="C237" s="34"/>
      <c r="D237" s="33">
        <f t="shared" si="40"/>
        <v>0</v>
      </c>
      <c r="E237" s="33"/>
      <c r="F237" s="33"/>
      <c r="G237" s="35">
        <f t="shared" si="41"/>
        <v>0</v>
      </c>
      <c r="H237" s="33">
        <f t="shared" si="42"/>
        <v>0</v>
      </c>
      <c r="I237" s="49" t="e">
        <f t="shared" si="43"/>
        <v>#DIV/0!</v>
      </c>
      <c r="J237" s="33">
        <f t="shared" si="44"/>
        <v>0</v>
      </c>
    </row>
    <row r="238" spans="1:10" ht="15" thickBot="1" x14ac:dyDescent="0.4">
      <c r="A238" s="41"/>
      <c r="B238" s="42"/>
      <c r="C238" s="43"/>
      <c r="D238" s="42">
        <f t="shared" si="40"/>
        <v>0</v>
      </c>
      <c r="E238" s="42"/>
      <c r="F238" s="42"/>
      <c r="G238" s="44">
        <f t="shared" si="41"/>
        <v>0</v>
      </c>
      <c r="H238" s="42">
        <f t="shared" si="42"/>
        <v>0</v>
      </c>
      <c r="I238" s="50" t="e">
        <f t="shared" si="43"/>
        <v>#DIV/0!</v>
      </c>
      <c r="J238" s="42">
        <f t="shared" si="44"/>
        <v>0</v>
      </c>
    </row>
    <row r="240" spans="1:10" ht="21.5" thickBot="1" x14ac:dyDescent="0.55000000000000004">
      <c r="A240" s="27" t="s">
        <v>143</v>
      </c>
      <c r="B240" s="27" t="s">
        <v>144</v>
      </c>
    </row>
    <row r="241" spans="1:10" x14ac:dyDescent="0.35">
      <c r="A241" s="28" t="s">
        <v>53</v>
      </c>
      <c r="B241" s="29" t="s">
        <v>121</v>
      </c>
      <c r="C241" s="29" t="s">
        <v>55</v>
      </c>
      <c r="D241" s="29" t="s">
        <v>122</v>
      </c>
      <c r="E241" s="29" t="s">
        <v>123</v>
      </c>
      <c r="F241" s="29" t="s">
        <v>54</v>
      </c>
      <c r="G241" s="29" t="s">
        <v>124</v>
      </c>
      <c r="H241" s="29" t="s">
        <v>125</v>
      </c>
      <c r="I241" s="48" t="s">
        <v>19</v>
      </c>
      <c r="J241" s="29" t="s">
        <v>126</v>
      </c>
    </row>
    <row r="242" spans="1:10" x14ac:dyDescent="0.35">
      <c r="A242" s="32" t="s">
        <v>6</v>
      </c>
      <c r="B242" s="33">
        <v>0.17</v>
      </c>
      <c r="C242" s="34">
        <v>1.0879629629629629E-3</v>
      </c>
      <c r="D242" s="33">
        <f>C242*86400</f>
        <v>94</v>
      </c>
      <c r="E242" s="38">
        <v>-0.67</v>
      </c>
      <c r="F242" s="34">
        <v>1.1921296296296296E-3</v>
      </c>
      <c r="G242" s="35">
        <f>F242*86400</f>
        <v>103</v>
      </c>
      <c r="H242" s="33">
        <f>E242-(B242)</f>
        <v>-0.84000000000000008</v>
      </c>
      <c r="I242" s="49">
        <f>(E242-B242)/(G242-D242)</f>
        <v>-9.3333333333333338E-2</v>
      </c>
      <c r="J242" s="33">
        <f>G242-D242</f>
        <v>9</v>
      </c>
    </row>
    <row r="243" spans="1:10" x14ac:dyDescent="0.35">
      <c r="A243" s="32" t="s">
        <v>20</v>
      </c>
      <c r="B243" s="33">
        <v>1.01</v>
      </c>
      <c r="C243" s="34">
        <v>1.3657407407407409E-3</v>
      </c>
      <c r="D243" s="33">
        <f t="shared" ref="D243:D264" si="45">C243*86400</f>
        <v>118.00000000000001</v>
      </c>
      <c r="E243" s="38">
        <v>0.64</v>
      </c>
      <c r="F243" s="34">
        <v>1.4004629629629629E-3</v>
      </c>
      <c r="G243" s="35">
        <f t="shared" ref="G243:G264" si="46">F243*86400</f>
        <v>121</v>
      </c>
      <c r="H243" s="33">
        <f t="shared" ref="H243:H264" si="47">E243-(B243)</f>
        <v>-0.37</v>
      </c>
      <c r="I243" s="49">
        <f t="shared" ref="I243:I264" si="48">(E243-B243)/(G243-D243)</f>
        <v>-0.12333333333333392</v>
      </c>
      <c r="J243" s="33">
        <f t="shared" ref="J243:J264" si="49">G243-D243</f>
        <v>2.9999999999999858</v>
      </c>
    </row>
    <row r="244" spans="1:10" x14ac:dyDescent="0.35">
      <c r="A244" s="32" t="s">
        <v>145</v>
      </c>
      <c r="B244" s="33">
        <v>1.52</v>
      </c>
      <c r="C244" s="34">
        <v>1.5277777777777779E-3</v>
      </c>
      <c r="D244" s="33">
        <f t="shared" si="45"/>
        <v>132</v>
      </c>
      <c r="E244" s="38">
        <v>2.16</v>
      </c>
      <c r="F244" s="34">
        <v>1.5972222222222221E-3</v>
      </c>
      <c r="G244" s="35">
        <f t="shared" si="46"/>
        <v>138</v>
      </c>
      <c r="H244" s="37">
        <f t="shared" si="47"/>
        <v>0.64000000000000012</v>
      </c>
      <c r="I244" s="49">
        <f t="shared" si="48"/>
        <v>0.10666666666666669</v>
      </c>
      <c r="J244" s="33">
        <f t="shared" si="49"/>
        <v>6</v>
      </c>
    </row>
    <row r="245" spans="1:10" x14ac:dyDescent="0.35">
      <c r="A245" s="32" t="s">
        <v>146</v>
      </c>
      <c r="B245" s="38">
        <v>1.87</v>
      </c>
      <c r="C245" s="34">
        <v>1.736111111111111E-3</v>
      </c>
      <c r="D245" s="33">
        <f t="shared" si="45"/>
        <v>150</v>
      </c>
      <c r="E245" s="38">
        <v>2.52</v>
      </c>
      <c r="F245" s="34">
        <v>1.8865740740740742E-3</v>
      </c>
      <c r="G245" s="35">
        <f t="shared" si="46"/>
        <v>163</v>
      </c>
      <c r="H245" s="53">
        <f t="shared" si="47"/>
        <v>0.64999999999999991</v>
      </c>
      <c r="I245" s="49">
        <f t="shared" si="48"/>
        <v>4.9999999999999996E-2</v>
      </c>
      <c r="J245" s="33">
        <f t="shared" si="49"/>
        <v>13</v>
      </c>
    </row>
    <row r="246" spans="1:10" x14ac:dyDescent="0.35">
      <c r="A246" s="32" t="s">
        <v>147</v>
      </c>
      <c r="B246" s="33">
        <v>2.15</v>
      </c>
      <c r="C246" s="34">
        <v>1.9328703703703704E-3</v>
      </c>
      <c r="D246" s="33">
        <f t="shared" si="45"/>
        <v>167</v>
      </c>
      <c r="E246" s="38">
        <v>2.31</v>
      </c>
      <c r="F246" s="34">
        <v>1.9560185185185184E-3</v>
      </c>
      <c r="G246" s="35">
        <f t="shared" si="46"/>
        <v>169</v>
      </c>
      <c r="H246" s="37">
        <f t="shared" si="47"/>
        <v>0.16000000000000014</v>
      </c>
      <c r="I246" s="49">
        <f t="shared" si="48"/>
        <v>8.0000000000000071E-2</v>
      </c>
      <c r="J246" s="33">
        <f t="shared" si="49"/>
        <v>2</v>
      </c>
    </row>
    <row r="247" spans="1:10" x14ac:dyDescent="0.35">
      <c r="A247" s="32" t="s">
        <v>148</v>
      </c>
      <c r="B247" s="33">
        <v>2.15</v>
      </c>
      <c r="C247" s="34">
        <v>2.0138888888888888E-3</v>
      </c>
      <c r="D247" s="33">
        <f t="shared" si="45"/>
        <v>174</v>
      </c>
      <c r="E247" s="38">
        <v>2.74</v>
      </c>
      <c r="F247" s="34">
        <v>2.1412037037037038E-3</v>
      </c>
      <c r="G247" s="35">
        <f t="shared" si="46"/>
        <v>185</v>
      </c>
      <c r="H247" s="37">
        <f t="shared" si="47"/>
        <v>0.5900000000000003</v>
      </c>
      <c r="I247" s="49">
        <f t="shared" si="48"/>
        <v>5.3636363636363663E-2</v>
      </c>
      <c r="J247" s="33">
        <f t="shared" si="49"/>
        <v>11</v>
      </c>
    </row>
    <row r="248" spans="1:10" x14ac:dyDescent="0.35">
      <c r="A248" s="32" t="s">
        <v>149</v>
      </c>
      <c r="B248" s="33">
        <v>2.73</v>
      </c>
      <c r="C248" s="34">
        <v>2.3726851851851851E-3</v>
      </c>
      <c r="D248" s="33">
        <f t="shared" si="45"/>
        <v>205</v>
      </c>
      <c r="E248" s="33">
        <v>2.19</v>
      </c>
      <c r="F248" s="34">
        <v>2.4652777777777776E-3</v>
      </c>
      <c r="G248" s="35">
        <f t="shared" si="46"/>
        <v>212.99999999999997</v>
      </c>
      <c r="H248" s="33">
        <f t="shared" si="47"/>
        <v>-0.54</v>
      </c>
      <c r="I248" s="49">
        <f t="shared" si="48"/>
        <v>-6.750000000000024E-2</v>
      </c>
      <c r="J248" s="33">
        <f t="shared" si="49"/>
        <v>7.9999999999999716</v>
      </c>
    </row>
    <row r="249" spans="1:10" x14ac:dyDescent="0.35">
      <c r="A249" s="32" t="s">
        <v>21</v>
      </c>
      <c r="B249" s="33">
        <v>2.27</v>
      </c>
      <c r="C249" s="34">
        <v>2.5578703703703705E-3</v>
      </c>
      <c r="D249" s="33">
        <f t="shared" si="45"/>
        <v>221</v>
      </c>
      <c r="E249" s="33">
        <v>2.06</v>
      </c>
      <c r="F249" s="34">
        <v>2.7199074074074074E-3</v>
      </c>
      <c r="G249" s="35">
        <f t="shared" si="46"/>
        <v>235</v>
      </c>
      <c r="H249" s="33">
        <f t="shared" si="47"/>
        <v>-0.20999999999999996</v>
      </c>
      <c r="I249" s="49">
        <f t="shared" si="48"/>
        <v>-1.4999999999999998E-2</v>
      </c>
      <c r="J249" s="33">
        <f t="shared" si="49"/>
        <v>14</v>
      </c>
    </row>
    <row r="250" spans="1:10" x14ac:dyDescent="0.35">
      <c r="A250" s="32" t="s">
        <v>150</v>
      </c>
      <c r="B250" s="33">
        <v>2.31</v>
      </c>
      <c r="C250" s="34">
        <v>2.6620370370370374E-3</v>
      </c>
      <c r="D250" s="33">
        <f t="shared" si="45"/>
        <v>230.00000000000003</v>
      </c>
      <c r="E250" s="33">
        <v>1.32</v>
      </c>
      <c r="F250" s="34">
        <v>2.7199074074074074E-3</v>
      </c>
      <c r="G250" s="35">
        <f t="shared" si="46"/>
        <v>235</v>
      </c>
      <c r="H250" s="33">
        <f t="shared" si="47"/>
        <v>-0.99</v>
      </c>
      <c r="I250" s="49">
        <f t="shared" si="48"/>
        <v>-0.19800000000000112</v>
      </c>
      <c r="J250" s="33">
        <f t="shared" si="49"/>
        <v>4.9999999999999716</v>
      </c>
    </row>
    <row r="251" spans="1:10" x14ac:dyDescent="0.35">
      <c r="A251" s="32" t="s">
        <v>151</v>
      </c>
      <c r="B251" s="33">
        <v>2.4500000000000002</v>
      </c>
      <c r="C251" s="34">
        <v>2.9050925925925928E-3</v>
      </c>
      <c r="D251" s="33">
        <f t="shared" si="45"/>
        <v>251.00000000000003</v>
      </c>
      <c r="E251" s="33">
        <v>2.0699999999999998</v>
      </c>
      <c r="F251" s="34">
        <v>2.9398148148148148E-3</v>
      </c>
      <c r="G251" s="35">
        <f t="shared" si="46"/>
        <v>254</v>
      </c>
      <c r="H251" s="33">
        <f t="shared" si="47"/>
        <v>-0.38000000000000034</v>
      </c>
      <c r="I251" s="49">
        <f t="shared" si="48"/>
        <v>-0.12666666666666798</v>
      </c>
      <c r="J251" s="33">
        <f t="shared" si="49"/>
        <v>2.9999999999999716</v>
      </c>
    </row>
    <row r="252" spans="1:10" x14ac:dyDescent="0.35">
      <c r="A252" s="32" t="s">
        <v>152</v>
      </c>
      <c r="B252" s="33">
        <v>2.19</v>
      </c>
      <c r="C252" s="34">
        <v>3.1597222222222222E-3</v>
      </c>
      <c r="D252" s="33">
        <f t="shared" si="45"/>
        <v>273</v>
      </c>
      <c r="E252" s="33">
        <v>1.7</v>
      </c>
      <c r="F252" s="34">
        <v>3.1828703703703702E-3</v>
      </c>
      <c r="G252" s="35">
        <f t="shared" si="46"/>
        <v>275</v>
      </c>
      <c r="H252" s="33">
        <f t="shared" si="47"/>
        <v>-0.49</v>
      </c>
      <c r="I252" s="49">
        <f t="shared" si="48"/>
        <v>-0.245</v>
      </c>
      <c r="J252" s="33">
        <f t="shared" si="49"/>
        <v>2</v>
      </c>
    </row>
    <row r="253" spans="1:10" x14ac:dyDescent="0.35">
      <c r="A253" s="32" t="s">
        <v>153</v>
      </c>
      <c r="B253" s="33">
        <v>2.08</v>
      </c>
      <c r="C253" s="34">
        <v>3.2407407407407406E-3</v>
      </c>
      <c r="D253" s="33">
        <f t="shared" si="45"/>
        <v>280</v>
      </c>
      <c r="E253" s="33">
        <v>1.59</v>
      </c>
      <c r="F253" s="34">
        <v>3.3680555555555551E-3</v>
      </c>
      <c r="G253" s="35">
        <f t="shared" si="46"/>
        <v>290.99999999999994</v>
      </c>
      <c r="H253" s="33">
        <f t="shared" si="47"/>
        <v>-0.49</v>
      </c>
      <c r="I253" s="49">
        <f t="shared" si="48"/>
        <v>-4.4545454545454777E-2</v>
      </c>
      <c r="J253" s="33">
        <f t="shared" si="49"/>
        <v>10.999999999999943</v>
      </c>
    </row>
    <row r="254" spans="1:10" x14ac:dyDescent="0.35">
      <c r="A254" s="32" t="s">
        <v>154</v>
      </c>
      <c r="B254" s="33">
        <v>1.84</v>
      </c>
      <c r="C254" s="34">
        <v>3.4490740740740745E-3</v>
      </c>
      <c r="D254" s="33">
        <f t="shared" si="45"/>
        <v>298.00000000000006</v>
      </c>
      <c r="E254" s="33">
        <v>1.71</v>
      </c>
      <c r="F254" s="34">
        <v>3.472222222222222E-3</v>
      </c>
      <c r="G254" s="35">
        <f t="shared" si="46"/>
        <v>300</v>
      </c>
      <c r="H254" s="33">
        <f t="shared" si="47"/>
        <v>-0.13000000000000012</v>
      </c>
      <c r="I254" s="49">
        <f t="shared" si="48"/>
        <v>-6.5000000000001903E-2</v>
      </c>
      <c r="J254" s="33">
        <f t="shared" si="49"/>
        <v>1.9999999999999432</v>
      </c>
    </row>
    <row r="255" spans="1:10" x14ac:dyDescent="0.35">
      <c r="A255" s="32" t="s">
        <v>25</v>
      </c>
      <c r="B255" s="33">
        <v>1.93</v>
      </c>
      <c r="C255" s="34">
        <v>3.6342592592592594E-3</v>
      </c>
      <c r="D255" s="33">
        <f t="shared" si="45"/>
        <v>314</v>
      </c>
      <c r="E255" s="33">
        <v>1.8</v>
      </c>
      <c r="F255" s="34">
        <v>3.6689814814814814E-3</v>
      </c>
      <c r="G255" s="35">
        <f t="shared" si="46"/>
        <v>317</v>
      </c>
      <c r="H255" s="33">
        <f t="shared" si="47"/>
        <v>-0.12999999999999989</v>
      </c>
      <c r="I255" s="49">
        <f t="shared" si="48"/>
        <v>-4.33333333333333E-2</v>
      </c>
      <c r="J255" s="33">
        <f t="shared" si="49"/>
        <v>3</v>
      </c>
    </row>
    <row r="256" spans="1:10" x14ac:dyDescent="0.35">
      <c r="A256" s="32" t="s">
        <v>155</v>
      </c>
      <c r="B256" s="33">
        <v>1.97</v>
      </c>
      <c r="C256" s="34">
        <v>3.6921296296296298E-3</v>
      </c>
      <c r="D256" s="33">
        <f t="shared" si="45"/>
        <v>319</v>
      </c>
      <c r="E256" s="33">
        <v>1.78</v>
      </c>
      <c r="F256" s="34">
        <v>3.7037037037037034E-3</v>
      </c>
      <c r="G256" s="35">
        <f t="shared" si="46"/>
        <v>320</v>
      </c>
      <c r="H256" s="33">
        <f t="shared" si="47"/>
        <v>-0.18999999999999995</v>
      </c>
      <c r="I256" s="49">
        <f t="shared" si="48"/>
        <v>-0.18999999999999995</v>
      </c>
      <c r="J256" s="33">
        <f t="shared" si="49"/>
        <v>1</v>
      </c>
    </row>
    <row r="257" spans="1:10" x14ac:dyDescent="0.35">
      <c r="A257" s="32" t="s">
        <v>156</v>
      </c>
      <c r="B257" s="33">
        <v>1.68</v>
      </c>
      <c r="C257" s="34">
        <v>3.8773148148148143E-3</v>
      </c>
      <c r="D257" s="33">
        <f t="shared" si="45"/>
        <v>334.99999999999994</v>
      </c>
      <c r="E257" s="33">
        <v>1.89</v>
      </c>
      <c r="F257" s="34">
        <v>3.8773148148148143E-3</v>
      </c>
      <c r="G257" s="35">
        <f t="shared" si="46"/>
        <v>334.99999999999994</v>
      </c>
      <c r="H257" s="33">
        <f t="shared" si="47"/>
        <v>0.20999999999999996</v>
      </c>
      <c r="I257" s="49" t="e">
        <f t="shared" si="48"/>
        <v>#DIV/0!</v>
      </c>
      <c r="J257" s="33">
        <f t="shared" si="49"/>
        <v>0</v>
      </c>
    </row>
    <row r="258" spans="1:10" ht="13.5" customHeight="1" x14ac:dyDescent="0.35">
      <c r="A258" s="32" t="s">
        <v>23</v>
      </c>
      <c r="B258" s="33"/>
      <c r="C258" s="34">
        <v>3.9467592592592592E-3</v>
      </c>
      <c r="D258" s="33">
        <f t="shared" si="45"/>
        <v>341</v>
      </c>
      <c r="E258" s="33"/>
      <c r="F258" s="34">
        <v>4.1782407407407402E-3</v>
      </c>
      <c r="G258" s="35">
        <f t="shared" si="46"/>
        <v>360.99999999999994</v>
      </c>
      <c r="H258" s="54">
        <f t="shared" si="47"/>
        <v>0</v>
      </c>
      <c r="I258" s="49">
        <f t="shared" si="48"/>
        <v>0</v>
      </c>
      <c r="J258" s="33">
        <f t="shared" si="49"/>
        <v>19.999999999999943</v>
      </c>
    </row>
    <row r="259" spans="1:10" x14ac:dyDescent="0.35">
      <c r="A259" s="32"/>
      <c r="B259" s="33"/>
      <c r="C259" s="34"/>
      <c r="D259" s="33">
        <f t="shared" si="45"/>
        <v>0</v>
      </c>
      <c r="E259" s="33"/>
      <c r="F259" s="33"/>
      <c r="G259" s="35">
        <f t="shared" si="46"/>
        <v>0</v>
      </c>
      <c r="H259" s="33">
        <f t="shared" si="47"/>
        <v>0</v>
      </c>
      <c r="I259" s="49" t="e">
        <f t="shared" si="48"/>
        <v>#DIV/0!</v>
      </c>
      <c r="J259" s="33">
        <f t="shared" si="49"/>
        <v>0</v>
      </c>
    </row>
    <row r="260" spans="1:10" x14ac:dyDescent="0.35">
      <c r="A260" s="32"/>
      <c r="B260" s="33"/>
      <c r="C260" s="34"/>
      <c r="D260" s="33">
        <f t="shared" si="45"/>
        <v>0</v>
      </c>
      <c r="E260" s="33"/>
      <c r="F260" s="33"/>
      <c r="G260" s="35">
        <f t="shared" si="46"/>
        <v>0</v>
      </c>
      <c r="H260" s="33">
        <f t="shared" si="47"/>
        <v>0</v>
      </c>
      <c r="I260" s="49" t="e">
        <f t="shared" si="48"/>
        <v>#DIV/0!</v>
      </c>
      <c r="J260" s="33">
        <f t="shared" si="49"/>
        <v>0</v>
      </c>
    </row>
    <row r="261" spans="1:10" x14ac:dyDescent="0.35">
      <c r="A261" s="32"/>
      <c r="B261" s="33"/>
      <c r="C261" s="34"/>
      <c r="D261" s="33">
        <f t="shared" si="45"/>
        <v>0</v>
      </c>
      <c r="E261" s="33"/>
      <c r="F261" s="33"/>
      <c r="G261" s="35">
        <f t="shared" si="46"/>
        <v>0</v>
      </c>
      <c r="H261" s="33">
        <f t="shared" si="47"/>
        <v>0</v>
      </c>
      <c r="I261" s="49" t="e">
        <f t="shared" si="48"/>
        <v>#DIV/0!</v>
      </c>
      <c r="J261" s="33">
        <f t="shared" si="49"/>
        <v>0</v>
      </c>
    </row>
    <row r="262" spans="1:10" x14ac:dyDescent="0.35">
      <c r="A262" s="32"/>
      <c r="B262" s="33"/>
      <c r="C262" s="34"/>
      <c r="D262" s="33">
        <f t="shared" si="45"/>
        <v>0</v>
      </c>
      <c r="E262" s="33"/>
      <c r="F262" s="33"/>
      <c r="G262" s="35">
        <f t="shared" si="46"/>
        <v>0</v>
      </c>
      <c r="H262" s="33">
        <f t="shared" si="47"/>
        <v>0</v>
      </c>
      <c r="I262" s="49" t="e">
        <f t="shared" si="48"/>
        <v>#DIV/0!</v>
      </c>
      <c r="J262" s="33">
        <f t="shared" si="49"/>
        <v>0</v>
      </c>
    </row>
    <row r="263" spans="1:10" x14ac:dyDescent="0.35">
      <c r="A263" s="32"/>
      <c r="B263" s="33"/>
      <c r="C263" s="34"/>
      <c r="D263" s="33">
        <f t="shared" si="45"/>
        <v>0</v>
      </c>
      <c r="E263" s="33"/>
      <c r="F263" s="33"/>
      <c r="G263" s="35">
        <f t="shared" si="46"/>
        <v>0</v>
      </c>
      <c r="H263" s="33">
        <f t="shared" si="47"/>
        <v>0</v>
      </c>
      <c r="I263" s="49" t="e">
        <f t="shared" si="48"/>
        <v>#DIV/0!</v>
      </c>
      <c r="J263" s="33">
        <f t="shared" si="49"/>
        <v>0</v>
      </c>
    </row>
    <row r="264" spans="1:10" ht="15" thickBot="1" x14ac:dyDescent="0.4">
      <c r="A264" s="41"/>
      <c r="B264" s="42"/>
      <c r="C264" s="43"/>
      <c r="D264" s="42">
        <f t="shared" si="45"/>
        <v>0</v>
      </c>
      <c r="E264" s="42"/>
      <c r="F264" s="42"/>
      <c r="G264" s="35">
        <f t="shared" si="46"/>
        <v>0</v>
      </c>
      <c r="H264" s="42">
        <f t="shared" si="47"/>
        <v>0</v>
      </c>
      <c r="I264" s="50" t="e">
        <f t="shared" si="48"/>
        <v>#DIV/0!</v>
      </c>
      <c r="J264" s="42">
        <f t="shared" si="49"/>
        <v>0</v>
      </c>
    </row>
    <row r="266" spans="1:10" ht="21.5" thickBot="1" x14ac:dyDescent="0.55000000000000004">
      <c r="A266" s="27" t="s">
        <v>157</v>
      </c>
      <c r="B266" s="27" t="s">
        <v>158</v>
      </c>
    </row>
    <row r="267" spans="1:10" x14ac:dyDescent="0.35">
      <c r="A267" s="28" t="s">
        <v>53</v>
      </c>
      <c r="B267" s="29" t="s">
        <v>121</v>
      </c>
      <c r="C267" s="29" t="s">
        <v>55</v>
      </c>
      <c r="D267" s="29" t="s">
        <v>122</v>
      </c>
      <c r="E267" s="29" t="s">
        <v>123</v>
      </c>
      <c r="F267" s="29" t="s">
        <v>54</v>
      </c>
      <c r="G267" s="29" t="s">
        <v>124</v>
      </c>
      <c r="H267" s="29" t="s">
        <v>125</v>
      </c>
      <c r="I267" s="48" t="s">
        <v>19</v>
      </c>
      <c r="J267" s="29" t="s">
        <v>126</v>
      </c>
    </row>
    <row r="268" spans="1:10" x14ac:dyDescent="0.35">
      <c r="A268" s="32"/>
      <c r="B268" s="33"/>
      <c r="C268" s="34"/>
      <c r="D268" s="33">
        <f>C268*86400</f>
        <v>0</v>
      </c>
      <c r="E268" s="33"/>
      <c r="F268" s="33"/>
      <c r="G268" s="35">
        <f>F269*86400</f>
        <v>0</v>
      </c>
      <c r="H268" s="33">
        <f>E268-(B268)</f>
        <v>0</v>
      </c>
      <c r="I268" s="49" t="e">
        <f>(E268-B268)/(G268-D268)</f>
        <v>#DIV/0!</v>
      </c>
      <c r="J268" s="33">
        <f>G268-D268</f>
        <v>0</v>
      </c>
    </row>
    <row r="269" spans="1:10" x14ac:dyDescent="0.35">
      <c r="A269" s="32"/>
      <c r="B269" s="33"/>
      <c r="C269" s="34"/>
      <c r="D269" s="33">
        <f t="shared" ref="D269:D290" si="50">C269*86400</f>
        <v>0</v>
      </c>
      <c r="E269" s="33"/>
      <c r="F269" s="33"/>
      <c r="G269" s="35">
        <f t="shared" ref="G269:G290" si="51">F270*86400</f>
        <v>0</v>
      </c>
      <c r="H269" s="33">
        <f t="shared" ref="H269:H290" si="52">E269-(B269)</f>
        <v>0</v>
      </c>
      <c r="I269" s="49" t="e">
        <f t="shared" ref="I269:I290" si="53">(E269-B269)/(G269-D269)</f>
        <v>#DIV/0!</v>
      </c>
      <c r="J269" s="33">
        <f t="shared" ref="J269:J290" si="54">G269-D269</f>
        <v>0</v>
      </c>
    </row>
    <row r="270" spans="1:10" x14ac:dyDescent="0.35">
      <c r="A270" s="32"/>
      <c r="B270" s="33"/>
      <c r="C270" s="34"/>
      <c r="D270" s="33">
        <f t="shared" si="50"/>
        <v>0</v>
      </c>
      <c r="E270" s="33"/>
      <c r="F270" s="33"/>
      <c r="G270" s="35">
        <f t="shared" si="51"/>
        <v>0</v>
      </c>
      <c r="H270" s="33">
        <f t="shared" si="52"/>
        <v>0</v>
      </c>
      <c r="I270" s="49" t="e">
        <f t="shared" si="53"/>
        <v>#DIV/0!</v>
      </c>
      <c r="J270" s="33">
        <f t="shared" si="54"/>
        <v>0</v>
      </c>
    </row>
    <row r="271" spans="1:10" x14ac:dyDescent="0.35">
      <c r="A271" s="32"/>
      <c r="B271" s="33"/>
      <c r="C271" s="34"/>
      <c r="D271" s="33">
        <f t="shared" si="50"/>
        <v>0</v>
      </c>
      <c r="E271" s="33"/>
      <c r="F271" s="33"/>
      <c r="G271" s="35">
        <f t="shared" si="51"/>
        <v>0</v>
      </c>
      <c r="H271" s="33">
        <f t="shared" si="52"/>
        <v>0</v>
      </c>
      <c r="I271" s="49" t="e">
        <f t="shared" si="53"/>
        <v>#DIV/0!</v>
      </c>
      <c r="J271" s="33">
        <f t="shared" si="54"/>
        <v>0</v>
      </c>
    </row>
    <row r="272" spans="1:10" x14ac:dyDescent="0.35">
      <c r="A272" s="32"/>
      <c r="B272" s="33"/>
      <c r="C272" s="34"/>
      <c r="D272" s="33">
        <f t="shared" si="50"/>
        <v>0</v>
      </c>
      <c r="E272" s="33"/>
      <c r="F272" s="33"/>
      <c r="G272" s="35">
        <f t="shared" si="51"/>
        <v>0</v>
      </c>
      <c r="H272" s="33">
        <f t="shared" si="52"/>
        <v>0</v>
      </c>
      <c r="I272" s="49" t="e">
        <f t="shared" si="53"/>
        <v>#DIV/0!</v>
      </c>
      <c r="J272" s="33">
        <f t="shared" si="54"/>
        <v>0</v>
      </c>
    </row>
    <row r="273" spans="1:10" x14ac:dyDescent="0.35">
      <c r="A273" s="32"/>
      <c r="B273" s="33"/>
      <c r="C273" s="34"/>
      <c r="D273" s="33">
        <f t="shared" si="50"/>
        <v>0</v>
      </c>
      <c r="E273" s="33"/>
      <c r="F273" s="33"/>
      <c r="G273" s="35">
        <f t="shared" si="51"/>
        <v>0</v>
      </c>
      <c r="H273" s="33">
        <f t="shared" si="52"/>
        <v>0</v>
      </c>
      <c r="I273" s="49" t="e">
        <f t="shared" si="53"/>
        <v>#DIV/0!</v>
      </c>
      <c r="J273" s="33">
        <f t="shared" si="54"/>
        <v>0</v>
      </c>
    </row>
    <row r="274" spans="1:10" x14ac:dyDescent="0.35">
      <c r="A274" s="32"/>
      <c r="B274" s="33"/>
      <c r="C274" s="34"/>
      <c r="D274" s="33">
        <f t="shared" si="50"/>
        <v>0</v>
      </c>
      <c r="E274" s="33"/>
      <c r="F274" s="33"/>
      <c r="G274" s="35">
        <f t="shared" si="51"/>
        <v>0</v>
      </c>
      <c r="H274" s="33">
        <f t="shared" si="52"/>
        <v>0</v>
      </c>
      <c r="I274" s="49" t="e">
        <f t="shared" si="53"/>
        <v>#DIV/0!</v>
      </c>
      <c r="J274" s="33">
        <f t="shared" si="54"/>
        <v>0</v>
      </c>
    </row>
    <row r="275" spans="1:10" x14ac:dyDescent="0.35">
      <c r="A275" s="32"/>
      <c r="B275" s="33"/>
      <c r="C275" s="34"/>
      <c r="D275" s="33">
        <f t="shared" si="50"/>
        <v>0</v>
      </c>
      <c r="E275" s="33"/>
      <c r="F275" s="33"/>
      <c r="G275" s="35">
        <f t="shared" si="51"/>
        <v>0</v>
      </c>
      <c r="H275" s="33">
        <f t="shared" si="52"/>
        <v>0</v>
      </c>
      <c r="I275" s="49" t="e">
        <f t="shared" si="53"/>
        <v>#DIV/0!</v>
      </c>
      <c r="J275" s="33">
        <f t="shared" si="54"/>
        <v>0</v>
      </c>
    </row>
    <row r="276" spans="1:10" x14ac:dyDescent="0.35">
      <c r="A276" s="32"/>
      <c r="B276" s="33"/>
      <c r="C276" s="34"/>
      <c r="D276" s="33">
        <f t="shared" si="50"/>
        <v>0</v>
      </c>
      <c r="E276" s="33"/>
      <c r="F276" s="33"/>
      <c r="G276" s="35">
        <f t="shared" si="51"/>
        <v>0</v>
      </c>
      <c r="H276" s="33">
        <f t="shared" si="52"/>
        <v>0</v>
      </c>
      <c r="I276" s="49" t="e">
        <f t="shared" si="53"/>
        <v>#DIV/0!</v>
      </c>
      <c r="J276" s="33">
        <f t="shared" si="54"/>
        <v>0</v>
      </c>
    </row>
    <row r="277" spans="1:10" x14ac:dyDescent="0.35">
      <c r="A277" s="32"/>
      <c r="B277" s="33"/>
      <c r="C277" s="34"/>
      <c r="D277" s="33">
        <f t="shared" si="50"/>
        <v>0</v>
      </c>
      <c r="E277" s="33"/>
      <c r="F277" s="33"/>
      <c r="G277" s="35">
        <f t="shared" si="51"/>
        <v>0</v>
      </c>
      <c r="H277" s="33">
        <f t="shared" si="52"/>
        <v>0</v>
      </c>
      <c r="I277" s="49" t="e">
        <f t="shared" si="53"/>
        <v>#DIV/0!</v>
      </c>
      <c r="J277" s="33">
        <f t="shared" si="54"/>
        <v>0</v>
      </c>
    </row>
    <row r="278" spans="1:10" x14ac:dyDescent="0.35">
      <c r="A278" s="32"/>
      <c r="B278" s="33"/>
      <c r="C278" s="34"/>
      <c r="D278" s="33">
        <f t="shared" si="50"/>
        <v>0</v>
      </c>
      <c r="E278" s="33"/>
      <c r="F278" s="33"/>
      <c r="G278" s="35">
        <f t="shared" si="51"/>
        <v>0</v>
      </c>
      <c r="H278" s="33">
        <f t="shared" si="52"/>
        <v>0</v>
      </c>
      <c r="I278" s="49" t="e">
        <f t="shared" si="53"/>
        <v>#DIV/0!</v>
      </c>
      <c r="J278" s="33">
        <f t="shared" si="54"/>
        <v>0</v>
      </c>
    </row>
    <row r="279" spans="1:10" x14ac:dyDescent="0.35">
      <c r="A279" s="32"/>
      <c r="B279" s="33"/>
      <c r="C279" s="34"/>
      <c r="D279" s="33">
        <f t="shared" si="50"/>
        <v>0</v>
      </c>
      <c r="E279" s="33"/>
      <c r="F279" s="33"/>
      <c r="G279" s="35">
        <f t="shared" si="51"/>
        <v>0</v>
      </c>
      <c r="H279" s="33">
        <f t="shared" si="52"/>
        <v>0</v>
      </c>
      <c r="I279" s="49" t="e">
        <f t="shared" si="53"/>
        <v>#DIV/0!</v>
      </c>
      <c r="J279" s="33">
        <f t="shared" si="54"/>
        <v>0</v>
      </c>
    </row>
    <row r="280" spans="1:10" x14ac:dyDescent="0.35">
      <c r="A280" s="32"/>
      <c r="B280" s="33"/>
      <c r="C280" s="34"/>
      <c r="D280" s="33">
        <f t="shared" si="50"/>
        <v>0</v>
      </c>
      <c r="E280" s="33"/>
      <c r="F280" s="33"/>
      <c r="G280" s="35">
        <f t="shared" si="51"/>
        <v>0</v>
      </c>
      <c r="H280" s="33">
        <f t="shared" si="52"/>
        <v>0</v>
      </c>
      <c r="I280" s="49" t="e">
        <f t="shared" si="53"/>
        <v>#DIV/0!</v>
      </c>
      <c r="J280" s="33">
        <f t="shared" si="54"/>
        <v>0</v>
      </c>
    </row>
    <row r="281" spans="1:10" x14ac:dyDescent="0.35">
      <c r="A281" s="32"/>
      <c r="B281" s="33"/>
      <c r="C281" s="34"/>
      <c r="D281" s="33">
        <f t="shared" si="50"/>
        <v>0</v>
      </c>
      <c r="E281" s="33"/>
      <c r="F281" s="33"/>
      <c r="G281" s="35">
        <f t="shared" si="51"/>
        <v>0</v>
      </c>
      <c r="H281" s="33">
        <f t="shared" si="52"/>
        <v>0</v>
      </c>
      <c r="I281" s="49" t="e">
        <f t="shared" si="53"/>
        <v>#DIV/0!</v>
      </c>
      <c r="J281" s="33">
        <f t="shared" si="54"/>
        <v>0</v>
      </c>
    </row>
    <row r="282" spans="1:10" x14ac:dyDescent="0.35">
      <c r="A282" s="32"/>
      <c r="B282" s="33"/>
      <c r="C282" s="34"/>
      <c r="D282" s="33">
        <f t="shared" si="50"/>
        <v>0</v>
      </c>
      <c r="E282" s="33"/>
      <c r="F282" s="33"/>
      <c r="G282" s="35">
        <f t="shared" si="51"/>
        <v>0</v>
      </c>
      <c r="H282" s="33">
        <f t="shared" si="52"/>
        <v>0</v>
      </c>
      <c r="I282" s="49" t="e">
        <f t="shared" si="53"/>
        <v>#DIV/0!</v>
      </c>
      <c r="J282" s="33">
        <f t="shared" si="54"/>
        <v>0</v>
      </c>
    </row>
    <row r="283" spans="1:10" x14ac:dyDescent="0.35">
      <c r="A283" s="32"/>
      <c r="B283" s="33"/>
      <c r="C283" s="34"/>
      <c r="D283" s="33">
        <f t="shared" si="50"/>
        <v>0</v>
      </c>
      <c r="E283" s="33"/>
      <c r="F283" s="33"/>
      <c r="G283" s="35">
        <f t="shared" si="51"/>
        <v>0</v>
      </c>
      <c r="H283" s="33">
        <f t="shared" si="52"/>
        <v>0</v>
      </c>
      <c r="I283" s="49" t="e">
        <f t="shared" si="53"/>
        <v>#DIV/0!</v>
      </c>
      <c r="J283" s="33">
        <f t="shared" si="54"/>
        <v>0</v>
      </c>
    </row>
    <row r="284" spans="1:10" x14ac:dyDescent="0.35">
      <c r="A284" s="32"/>
      <c r="B284" s="33"/>
      <c r="C284" s="34"/>
      <c r="D284" s="33">
        <f t="shared" si="50"/>
        <v>0</v>
      </c>
      <c r="E284" s="33"/>
      <c r="F284" s="33"/>
      <c r="G284" s="35">
        <f t="shared" si="51"/>
        <v>0</v>
      </c>
      <c r="H284" s="33">
        <f t="shared" si="52"/>
        <v>0</v>
      </c>
      <c r="I284" s="49" t="e">
        <f t="shared" si="53"/>
        <v>#DIV/0!</v>
      </c>
      <c r="J284" s="33">
        <f t="shared" si="54"/>
        <v>0</v>
      </c>
    </row>
    <row r="285" spans="1:10" x14ac:dyDescent="0.35">
      <c r="A285" s="32"/>
      <c r="B285" s="33"/>
      <c r="C285" s="34"/>
      <c r="D285" s="33">
        <f t="shared" si="50"/>
        <v>0</v>
      </c>
      <c r="E285" s="33"/>
      <c r="F285" s="33"/>
      <c r="G285" s="35">
        <f t="shared" si="51"/>
        <v>0</v>
      </c>
      <c r="H285" s="33">
        <f t="shared" si="52"/>
        <v>0</v>
      </c>
      <c r="I285" s="49" t="e">
        <f t="shared" si="53"/>
        <v>#DIV/0!</v>
      </c>
      <c r="J285" s="33">
        <f t="shared" si="54"/>
        <v>0</v>
      </c>
    </row>
    <row r="286" spans="1:10" x14ac:dyDescent="0.35">
      <c r="A286" s="32"/>
      <c r="B286" s="33"/>
      <c r="C286" s="34"/>
      <c r="D286" s="33">
        <f t="shared" si="50"/>
        <v>0</v>
      </c>
      <c r="E286" s="33"/>
      <c r="F286" s="33"/>
      <c r="G286" s="35">
        <f t="shared" si="51"/>
        <v>0</v>
      </c>
      <c r="H286" s="33">
        <f t="shared" si="52"/>
        <v>0</v>
      </c>
      <c r="I286" s="49" t="e">
        <f t="shared" si="53"/>
        <v>#DIV/0!</v>
      </c>
      <c r="J286" s="33">
        <f t="shared" si="54"/>
        <v>0</v>
      </c>
    </row>
    <row r="287" spans="1:10" x14ac:dyDescent="0.35">
      <c r="A287" s="32"/>
      <c r="B287" s="33"/>
      <c r="C287" s="34"/>
      <c r="D287" s="33">
        <f t="shared" si="50"/>
        <v>0</v>
      </c>
      <c r="E287" s="33"/>
      <c r="F287" s="33"/>
      <c r="G287" s="35">
        <f t="shared" si="51"/>
        <v>0</v>
      </c>
      <c r="H287" s="33">
        <f t="shared" si="52"/>
        <v>0</v>
      </c>
      <c r="I287" s="49" t="e">
        <f t="shared" si="53"/>
        <v>#DIV/0!</v>
      </c>
      <c r="J287" s="33">
        <f t="shared" si="54"/>
        <v>0</v>
      </c>
    </row>
    <row r="288" spans="1:10" x14ac:dyDescent="0.35">
      <c r="A288" s="32"/>
      <c r="B288" s="33"/>
      <c r="C288" s="34"/>
      <c r="D288" s="33">
        <f t="shared" si="50"/>
        <v>0</v>
      </c>
      <c r="E288" s="33"/>
      <c r="F288" s="33"/>
      <c r="G288" s="35">
        <f t="shared" si="51"/>
        <v>0</v>
      </c>
      <c r="H288" s="33">
        <f t="shared" si="52"/>
        <v>0</v>
      </c>
      <c r="I288" s="49" t="e">
        <f t="shared" si="53"/>
        <v>#DIV/0!</v>
      </c>
      <c r="J288" s="33">
        <f t="shared" si="54"/>
        <v>0</v>
      </c>
    </row>
    <row r="289" spans="1:10" x14ac:dyDescent="0.35">
      <c r="A289" s="32"/>
      <c r="B289" s="33"/>
      <c r="C289" s="34"/>
      <c r="D289" s="33">
        <f t="shared" si="50"/>
        <v>0</v>
      </c>
      <c r="E289" s="33"/>
      <c r="F289" s="33"/>
      <c r="G289" s="35">
        <f t="shared" si="51"/>
        <v>0</v>
      </c>
      <c r="H289" s="33">
        <f t="shared" si="52"/>
        <v>0</v>
      </c>
      <c r="I289" s="49" t="e">
        <f t="shared" si="53"/>
        <v>#DIV/0!</v>
      </c>
      <c r="J289" s="33">
        <f t="shared" si="54"/>
        <v>0</v>
      </c>
    </row>
    <row r="290" spans="1:10" ht="15" thickBot="1" x14ac:dyDescent="0.4">
      <c r="A290" s="41"/>
      <c r="B290" s="42"/>
      <c r="C290" s="43"/>
      <c r="D290" s="42">
        <f t="shared" si="50"/>
        <v>0</v>
      </c>
      <c r="E290" s="42"/>
      <c r="F290" s="42"/>
      <c r="G290" s="44">
        <f t="shared" si="51"/>
        <v>0</v>
      </c>
      <c r="H290" s="42">
        <f t="shared" si="52"/>
        <v>0</v>
      </c>
      <c r="I290" s="50" t="e">
        <f t="shared" si="53"/>
        <v>#DIV/0!</v>
      </c>
      <c r="J290" s="42">
        <f t="shared" si="54"/>
        <v>0</v>
      </c>
    </row>
    <row r="292" spans="1:10" ht="21.5" thickBot="1" x14ac:dyDescent="0.55000000000000004">
      <c r="A292" s="27" t="s">
        <v>159</v>
      </c>
      <c r="B292" s="55" t="s">
        <v>160</v>
      </c>
    </row>
    <row r="293" spans="1:10" x14ac:dyDescent="0.35">
      <c r="A293" s="28" t="s">
        <v>53</v>
      </c>
      <c r="B293" s="29" t="s">
        <v>121</v>
      </c>
      <c r="C293" s="29" t="s">
        <v>55</v>
      </c>
      <c r="D293" s="29" t="s">
        <v>122</v>
      </c>
      <c r="E293" s="29" t="s">
        <v>123</v>
      </c>
      <c r="F293" s="29" t="s">
        <v>54</v>
      </c>
      <c r="G293" s="29" t="s">
        <v>124</v>
      </c>
      <c r="H293" s="29" t="s">
        <v>125</v>
      </c>
      <c r="I293" s="48" t="s">
        <v>19</v>
      </c>
      <c r="J293" s="29" t="s">
        <v>126</v>
      </c>
    </row>
    <row r="294" spans="1:10" x14ac:dyDescent="0.35">
      <c r="A294" s="32"/>
      <c r="B294" s="33"/>
      <c r="C294" s="34"/>
      <c r="D294" s="33">
        <f t="shared" ref="D294:D345" si="55">C294*86400</f>
        <v>0</v>
      </c>
      <c r="E294" s="33"/>
      <c r="F294" s="33"/>
      <c r="G294" s="35">
        <f>F296*86400</f>
        <v>0</v>
      </c>
      <c r="H294" s="33">
        <f t="shared" ref="H294:H345" si="56">E294-(B294)</f>
        <v>0</v>
      </c>
      <c r="I294" s="49" t="e">
        <f t="shared" ref="I294:I345" si="57">(E294-B294)/(G294-D294)</f>
        <v>#DIV/0!</v>
      </c>
      <c r="J294" s="33">
        <f t="shared" ref="J294:J345" si="58">G294-D294</f>
        <v>0</v>
      </c>
    </row>
    <row r="295" spans="1:10" x14ac:dyDescent="0.35">
      <c r="A295" s="32"/>
      <c r="B295" s="33"/>
      <c r="C295" s="34"/>
      <c r="D295" s="33">
        <f t="shared" si="55"/>
        <v>0</v>
      </c>
      <c r="E295" s="33"/>
      <c r="F295" s="33"/>
      <c r="G295" s="35">
        <f>F308*86400</f>
        <v>0</v>
      </c>
      <c r="H295" s="33">
        <f t="shared" si="56"/>
        <v>0</v>
      </c>
      <c r="I295" s="49" t="e">
        <f t="shared" si="57"/>
        <v>#DIV/0!</v>
      </c>
      <c r="J295" s="33">
        <f t="shared" si="58"/>
        <v>0</v>
      </c>
    </row>
    <row r="296" spans="1:10" x14ac:dyDescent="0.35">
      <c r="A296" s="32"/>
      <c r="B296" s="33"/>
      <c r="C296" s="34"/>
      <c r="D296" s="33">
        <f t="shared" si="55"/>
        <v>0</v>
      </c>
      <c r="E296" s="33"/>
      <c r="F296" s="33"/>
      <c r="G296" s="35">
        <f>F298*86400</f>
        <v>0</v>
      </c>
      <c r="H296" s="33">
        <f t="shared" si="56"/>
        <v>0</v>
      </c>
      <c r="I296" s="49" t="e">
        <f t="shared" si="57"/>
        <v>#DIV/0!</v>
      </c>
      <c r="J296" s="33">
        <f t="shared" si="58"/>
        <v>0</v>
      </c>
    </row>
    <row r="297" spans="1:10" x14ac:dyDescent="0.35">
      <c r="A297" s="32"/>
      <c r="B297" s="33"/>
      <c r="C297" s="34"/>
      <c r="D297" s="33">
        <f t="shared" si="55"/>
        <v>0</v>
      </c>
      <c r="E297" s="33"/>
      <c r="F297" s="33"/>
      <c r="G297" s="35">
        <f>F298*86400</f>
        <v>0</v>
      </c>
      <c r="H297" s="33">
        <f t="shared" si="56"/>
        <v>0</v>
      </c>
      <c r="I297" s="49" t="e">
        <f t="shared" si="57"/>
        <v>#DIV/0!</v>
      </c>
      <c r="J297" s="33">
        <f t="shared" si="58"/>
        <v>0</v>
      </c>
    </row>
    <row r="298" spans="1:10" x14ac:dyDescent="0.35">
      <c r="A298" s="32"/>
      <c r="B298" s="33"/>
      <c r="C298" s="34"/>
      <c r="D298" s="33">
        <f t="shared" si="55"/>
        <v>0</v>
      </c>
      <c r="E298" s="33"/>
      <c r="F298" s="33"/>
      <c r="G298" s="35">
        <f>F299*86400</f>
        <v>0</v>
      </c>
      <c r="H298" s="33">
        <f t="shared" si="56"/>
        <v>0</v>
      </c>
      <c r="I298" s="49" t="e">
        <f t="shared" si="57"/>
        <v>#DIV/0!</v>
      </c>
      <c r="J298" s="33">
        <f t="shared" si="58"/>
        <v>0</v>
      </c>
    </row>
    <row r="299" spans="1:10" x14ac:dyDescent="0.35">
      <c r="A299" s="32"/>
      <c r="B299" s="33"/>
      <c r="C299" s="34"/>
      <c r="D299" s="33">
        <f t="shared" si="55"/>
        <v>0</v>
      </c>
      <c r="E299" s="33"/>
      <c r="F299" s="33"/>
      <c r="G299" s="35">
        <f>F312*86400</f>
        <v>0</v>
      </c>
      <c r="H299" s="33">
        <f t="shared" si="56"/>
        <v>0</v>
      </c>
      <c r="I299" s="49" t="e">
        <f t="shared" si="57"/>
        <v>#DIV/0!</v>
      </c>
      <c r="J299" s="33">
        <f t="shared" si="58"/>
        <v>0</v>
      </c>
    </row>
    <row r="300" spans="1:10" x14ac:dyDescent="0.35">
      <c r="A300" s="32"/>
      <c r="B300" s="33"/>
      <c r="C300" s="34"/>
      <c r="D300" s="33">
        <f t="shared" si="55"/>
        <v>0</v>
      </c>
      <c r="E300" s="33"/>
      <c r="F300" s="33"/>
      <c r="G300" s="35">
        <f t="shared" ref="G300:G306" si="59">F301*86400</f>
        <v>0</v>
      </c>
      <c r="H300" s="33">
        <f t="shared" si="56"/>
        <v>0</v>
      </c>
      <c r="I300" s="49" t="e">
        <f t="shared" si="57"/>
        <v>#DIV/0!</v>
      </c>
      <c r="J300" s="33">
        <f t="shared" si="58"/>
        <v>0</v>
      </c>
    </row>
    <row r="301" spans="1:10" x14ac:dyDescent="0.35">
      <c r="A301" s="32"/>
      <c r="B301" s="33"/>
      <c r="C301" s="34"/>
      <c r="D301" s="33">
        <f t="shared" si="55"/>
        <v>0</v>
      </c>
      <c r="E301" s="33"/>
      <c r="F301" s="33"/>
      <c r="G301" s="35">
        <f t="shared" si="59"/>
        <v>0</v>
      </c>
      <c r="H301" s="33">
        <f t="shared" si="56"/>
        <v>0</v>
      </c>
      <c r="I301" s="49" t="e">
        <f t="shared" si="57"/>
        <v>#DIV/0!</v>
      </c>
      <c r="J301" s="33">
        <f t="shared" si="58"/>
        <v>0</v>
      </c>
    </row>
    <row r="302" spans="1:10" x14ac:dyDescent="0.35">
      <c r="A302" s="32"/>
      <c r="B302" s="33"/>
      <c r="C302" s="34"/>
      <c r="D302" s="33">
        <f t="shared" si="55"/>
        <v>0</v>
      </c>
      <c r="E302" s="33"/>
      <c r="F302" s="33"/>
      <c r="G302" s="35">
        <f t="shared" si="59"/>
        <v>0</v>
      </c>
      <c r="H302" s="33">
        <f t="shared" si="56"/>
        <v>0</v>
      </c>
      <c r="I302" s="49" t="e">
        <f t="shared" si="57"/>
        <v>#DIV/0!</v>
      </c>
      <c r="J302" s="33">
        <f t="shared" si="58"/>
        <v>0</v>
      </c>
    </row>
    <row r="303" spans="1:10" x14ac:dyDescent="0.35">
      <c r="A303" s="32"/>
      <c r="B303" s="33"/>
      <c r="C303" s="34"/>
      <c r="D303" s="33">
        <f t="shared" si="55"/>
        <v>0</v>
      </c>
      <c r="E303" s="33"/>
      <c r="F303" s="33"/>
      <c r="G303" s="35">
        <f t="shared" si="59"/>
        <v>0</v>
      </c>
      <c r="H303" s="33">
        <f t="shared" si="56"/>
        <v>0</v>
      </c>
      <c r="I303" s="49" t="e">
        <f t="shared" si="57"/>
        <v>#DIV/0!</v>
      </c>
      <c r="J303" s="33">
        <f t="shared" si="58"/>
        <v>0</v>
      </c>
    </row>
    <row r="304" spans="1:10" x14ac:dyDescent="0.35">
      <c r="A304" s="32"/>
      <c r="B304" s="33"/>
      <c r="C304" s="34"/>
      <c r="D304" s="33">
        <f t="shared" si="55"/>
        <v>0</v>
      </c>
      <c r="E304" s="33"/>
      <c r="F304" s="33"/>
      <c r="G304" s="35">
        <f t="shared" si="59"/>
        <v>0</v>
      </c>
      <c r="H304" s="33">
        <f t="shared" si="56"/>
        <v>0</v>
      </c>
      <c r="I304" s="49" t="e">
        <f t="shared" si="57"/>
        <v>#DIV/0!</v>
      </c>
      <c r="J304" s="33">
        <f t="shared" si="58"/>
        <v>0</v>
      </c>
    </row>
    <row r="305" spans="1:10" x14ac:dyDescent="0.35">
      <c r="A305" s="32"/>
      <c r="B305" s="33"/>
      <c r="C305" s="34"/>
      <c r="D305" s="33">
        <f t="shared" si="55"/>
        <v>0</v>
      </c>
      <c r="E305" s="33"/>
      <c r="F305" s="33"/>
      <c r="G305" s="35">
        <f t="shared" si="59"/>
        <v>0</v>
      </c>
      <c r="H305" s="33">
        <f t="shared" si="56"/>
        <v>0</v>
      </c>
      <c r="I305" s="49" t="e">
        <f t="shared" si="57"/>
        <v>#DIV/0!</v>
      </c>
      <c r="J305" s="33">
        <f t="shared" si="58"/>
        <v>0</v>
      </c>
    </row>
    <row r="306" spans="1:10" x14ac:dyDescent="0.35">
      <c r="A306" s="32"/>
      <c r="B306" s="33"/>
      <c r="C306" s="34"/>
      <c r="D306" s="33">
        <f t="shared" si="55"/>
        <v>0</v>
      </c>
      <c r="E306" s="33"/>
      <c r="F306" s="33"/>
      <c r="G306" s="35">
        <f t="shared" si="59"/>
        <v>0</v>
      </c>
      <c r="H306" s="33">
        <f t="shared" si="56"/>
        <v>0</v>
      </c>
      <c r="I306" s="49" t="e">
        <f t="shared" si="57"/>
        <v>#DIV/0!</v>
      </c>
      <c r="J306" s="33">
        <f t="shared" si="58"/>
        <v>0</v>
      </c>
    </row>
    <row r="307" spans="1:10" x14ac:dyDescent="0.35">
      <c r="A307" s="32"/>
      <c r="B307" s="33"/>
      <c r="C307" s="34"/>
      <c r="D307" s="33">
        <f t="shared" si="55"/>
        <v>0</v>
      </c>
      <c r="E307" s="33"/>
      <c r="F307" s="33"/>
      <c r="G307" s="35">
        <f>F295*86400</f>
        <v>0</v>
      </c>
      <c r="H307" s="33">
        <f t="shared" si="56"/>
        <v>0</v>
      </c>
      <c r="I307" s="49" t="e">
        <f t="shared" si="57"/>
        <v>#DIV/0!</v>
      </c>
      <c r="J307" s="33">
        <f t="shared" si="58"/>
        <v>0</v>
      </c>
    </row>
    <row r="308" spans="1:10" x14ac:dyDescent="0.35">
      <c r="A308" s="32"/>
      <c r="B308" s="33"/>
      <c r="C308" s="34"/>
      <c r="D308" s="33">
        <f t="shared" si="55"/>
        <v>0</v>
      </c>
      <c r="E308" s="33"/>
      <c r="F308" s="33"/>
      <c r="G308" s="35">
        <f>F309*86400</f>
        <v>0</v>
      </c>
      <c r="H308" s="33">
        <f t="shared" si="56"/>
        <v>0</v>
      </c>
      <c r="I308" s="49" t="e">
        <f t="shared" si="57"/>
        <v>#DIV/0!</v>
      </c>
      <c r="J308" s="33">
        <f t="shared" si="58"/>
        <v>0</v>
      </c>
    </row>
    <row r="309" spans="1:10" x14ac:dyDescent="0.35">
      <c r="A309" s="32"/>
      <c r="B309" s="33"/>
      <c r="C309" s="34"/>
      <c r="D309" s="33">
        <f t="shared" si="55"/>
        <v>0</v>
      </c>
      <c r="E309" s="33"/>
      <c r="F309" s="33"/>
      <c r="G309" s="35">
        <f>F310*86400</f>
        <v>0</v>
      </c>
      <c r="H309" s="33">
        <f t="shared" si="56"/>
        <v>0</v>
      </c>
      <c r="I309" s="49" t="e">
        <f t="shared" si="57"/>
        <v>#DIV/0!</v>
      </c>
      <c r="J309" s="33">
        <f t="shared" si="58"/>
        <v>0</v>
      </c>
    </row>
    <row r="310" spans="1:10" x14ac:dyDescent="0.35">
      <c r="A310" s="32"/>
      <c r="B310" s="33"/>
      <c r="C310" s="34"/>
      <c r="D310" s="33">
        <f t="shared" si="55"/>
        <v>0</v>
      </c>
      <c r="E310" s="33"/>
      <c r="F310" s="33"/>
      <c r="G310" s="35">
        <f>F311*86400</f>
        <v>0</v>
      </c>
      <c r="H310" s="33">
        <f t="shared" si="56"/>
        <v>0</v>
      </c>
      <c r="I310" s="49" t="e">
        <f t="shared" si="57"/>
        <v>#DIV/0!</v>
      </c>
      <c r="J310" s="33">
        <f t="shared" si="58"/>
        <v>0</v>
      </c>
    </row>
    <row r="311" spans="1:10" x14ac:dyDescent="0.35">
      <c r="A311" s="32"/>
      <c r="B311" s="33"/>
      <c r="C311" s="34"/>
      <c r="D311" s="33">
        <f t="shared" si="55"/>
        <v>0</v>
      </c>
      <c r="E311" s="33"/>
      <c r="F311" s="33"/>
      <c r="G311" s="35">
        <f>F312*86400</f>
        <v>0</v>
      </c>
      <c r="H311" s="33">
        <f t="shared" si="56"/>
        <v>0</v>
      </c>
      <c r="I311" s="49" t="e">
        <f t="shared" si="57"/>
        <v>#DIV/0!</v>
      </c>
      <c r="J311" s="33">
        <f t="shared" si="58"/>
        <v>0</v>
      </c>
    </row>
    <row r="312" spans="1:10" x14ac:dyDescent="0.35">
      <c r="A312" s="32"/>
      <c r="B312" s="33"/>
      <c r="C312" s="34"/>
      <c r="D312" s="33">
        <f t="shared" si="55"/>
        <v>0</v>
      </c>
      <c r="E312" s="33"/>
      <c r="F312" s="33"/>
      <c r="G312" s="35">
        <f t="shared" ref="G312:G345" si="60">F313*86400</f>
        <v>0</v>
      </c>
      <c r="H312" s="33">
        <f t="shared" si="56"/>
        <v>0</v>
      </c>
      <c r="I312" s="49" t="e">
        <f t="shared" si="57"/>
        <v>#DIV/0!</v>
      </c>
      <c r="J312" s="33">
        <f t="shared" si="58"/>
        <v>0</v>
      </c>
    </row>
    <row r="313" spans="1:10" x14ac:dyDescent="0.35">
      <c r="A313" s="32"/>
      <c r="B313" s="33"/>
      <c r="C313" s="34"/>
      <c r="D313" s="33">
        <f t="shared" si="55"/>
        <v>0</v>
      </c>
      <c r="E313" s="33"/>
      <c r="F313" s="33"/>
      <c r="G313" s="35">
        <f t="shared" si="60"/>
        <v>0</v>
      </c>
      <c r="H313" s="33">
        <f t="shared" si="56"/>
        <v>0</v>
      </c>
      <c r="I313" s="49" t="e">
        <f t="shared" si="57"/>
        <v>#DIV/0!</v>
      </c>
      <c r="J313" s="33">
        <f t="shared" si="58"/>
        <v>0</v>
      </c>
    </row>
    <row r="314" spans="1:10" x14ac:dyDescent="0.35">
      <c r="A314" s="32"/>
      <c r="B314" s="33"/>
      <c r="C314" s="34"/>
      <c r="D314" s="33">
        <f t="shared" si="55"/>
        <v>0</v>
      </c>
      <c r="E314" s="33"/>
      <c r="F314" s="33"/>
      <c r="G314" s="35">
        <f t="shared" si="60"/>
        <v>0</v>
      </c>
      <c r="H314" s="33">
        <f t="shared" si="56"/>
        <v>0</v>
      </c>
      <c r="I314" s="49" t="e">
        <f t="shared" si="57"/>
        <v>#DIV/0!</v>
      </c>
      <c r="J314" s="33">
        <f t="shared" si="58"/>
        <v>0</v>
      </c>
    </row>
    <row r="315" spans="1:10" x14ac:dyDescent="0.35">
      <c r="A315" s="32"/>
      <c r="B315" s="33"/>
      <c r="C315" s="34"/>
      <c r="D315" s="33">
        <f t="shared" si="55"/>
        <v>0</v>
      </c>
      <c r="E315" s="33"/>
      <c r="F315" s="33"/>
      <c r="G315" s="35">
        <f t="shared" si="60"/>
        <v>0</v>
      </c>
      <c r="H315" s="33">
        <f t="shared" si="56"/>
        <v>0</v>
      </c>
      <c r="I315" s="49" t="e">
        <f t="shared" si="57"/>
        <v>#DIV/0!</v>
      </c>
      <c r="J315" s="33">
        <f t="shared" si="58"/>
        <v>0</v>
      </c>
    </row>
    <row r="316" spans="1:10" x14ac:dyDescent="0.35">
      <c r="A316" s="32"/>
      <c r="B316" s="33"/>
      <c r="C316" s="34"/>
      <c r="D316" s="33">
        <f t="shared" si="55"/>
        <v>0</v>
      </c>
      <c r="E316" s="33"/>
      <c r="F316" s="33"/>
      <c r="G316" s="35">
        <f t="shared" si="60"/>
        <v>0</v>
      </c>
      <c r="H316" s="33">
        <f t="shared" si="56"/>
        <v>0</v>
      </c>
      <c r="I316" s="49" t="e">
        <f t="shared" si="57"/>
        <v>#DIV/0!</v>
      </c>
      <c r="J316" s="33">
        <f t="shared" si="58"/>
        <v>0</v>
      </c>
    </row>
    <row r="317" spans="1:10" x14ac:dyDescent="0.35">
      <c r="A317" s="32"/>
      <c r="B317" s="33"/>
      <c r="C317" s="34"/>
      <c r="D317" s="33">
        <f t="shared" si="55"/>
        <v>0</v>
      </c>
      <c r="E317" s="33"/>
      <c r="F317" s="33"/>
      <c r="G317" s="35">
        <f t="shared" si="60"/>
        <v>0</v>
      </c>
      <c r="H317" s="33">
        <f t="shared" si="56"/>
        <v>0</v>
      </c>
      <c r="I317" s="49" t="e">
        <f t="shared" si="57"/>
        <v>#DIV/0!</v>
      </c>
      <c r="J317" s="33">
        <f t="shared" si="58"/>
        <v>0</v>
      </c>
    </row>
    <row r="318" spans="1:10" x14ac:dyDescent="0.35">
      <c r="A318" s="32"/>
      <c r="B318" s="33"/>
      <c r="C318" s="34"/>
      <c r="D318" s="33">
        <f t="shared" si="55"/>
        <v>0</v>
      </c>
      <c r="E318" s="33"/>
      <c r="F318" s="33"/>
      <c r="G318" s="35">
        <f t="shared" si="60"/>
        <v>0</v>
      </c>
      <c r="H318" s="33">
        <f t="shared" si="56"/>
        <v>0</v>
      </c>
      <c r="I318" s="49" t="e">
        <f t="shared" si="57"/>
        <v>#DIV/0!</v>
      </c>
      <c r="J318" s="33">
        <f t="shared" si="58"/>
        <v>0</v>
      </c>
    </row>
    <row r="319" spans="1:10" x14ac:dyDescent="0.35">
      <c r="A319" s="32"/>
      <c r="B319" s="33"/>
      <c r="C319" s="34"/>
      <c r="D319" s="33">
        <f t="shared" si="55"/>
        <v>0</v>
      </c>
      <c r="E319" s="33"/>
      <c r="F319" s="33"/>
      <c r="G319" s="35">
        <f t="shared" si="60"/>
        <v>0</v>
      </c>
      <c r="H319" s="33">
        <f t="shared" si="56"/>
        <v>0</v>
      </c>
      <c r="I319" s="49" t="e">
        <f t="shared" si="57"/>
        <v>#DIV/0!</v>
      </c>
      <c r="J319" s="33">
        <f t="shared" si="58"/>
        <v>0</v>
      </c>
    </row>
    <row r="320" spans="1:10" x14ac:dyDescent="0.35">
      <c r="A320" s="32"/>
      <c r="B320" s="33"/>
      <c r="C320" s="34"/>
      <c r="D320" s="33">
        <f t="shared" si="55"/>
        <v>0</v>
      </c>
      <c r="E320" s="33"/>
      <c r="F320" s="33"/>
      <c r="G320" s="35">
        <f t="shared" si="60"/>
        <v>0</v>
      </c>
      <c r="H320" s="33">
        <f t="shared" si="56"/>
        <v>0</v>
      </c>
      <c r="I320" s="49" t="e">
        <f t="shared" si="57"/>
        <v>#DIV/0!</v>
      </c>
      <c r="J320" s="33">
        <f t="shared" si="58"/>
        <v>0</v>
      </c>
    </row>
    <row r="321" spans="1:10" x14ac:dyDescent="0.35">
      <c r="A321" s="32"/>
      <c r="B321" s="33"/>
      <c r="C321" s="34"/>
      <c r="D321" s="33">
        <f t="shared" si="55"/>
        <v>0</v>
      </c>
      <c r="E321" s="33"/>
      <c r="F321" s="33"/>
      <c r="G321" s="35">
        <f t="shared" si="60"/>
        <v>0</v>
      </c>
      <c r="H321" s="33">
        <f t="shared" si="56"/>
        <v>0</v>
      </c>
      <c r="I321" s="49" t="e">
        <f t="shared" si="57"/>
        <v>#DIV/0!</v>
      </c>
      <c r="J321" s="33">
        <f t="shared" si="58"/>
        <v>0</v>
      </c>
    </row>
    <row r="322" spans="1:10" x14ac:dyDescent="0.35">
      <c r="A322" s="32"/>
      <c r="B322" s="33"/>
      <c r="C322" s="34"/>
      <c r="D322" s="33">
        <f t="shared" si="55"/>
        <v>0</v>
      </c>
      <c r="E322" s="33"/>
      <c r="F322" s="33"/>
      <c r="G322" s="35">
        <f t="shared" si="60"/>
        <v>0</v>
      </c>
      <c r="H322" s="33">
        <f t="shared" si="56"/>
        <v>0</v>
      </c>
      <c r="I322" s="49" t="e">
        <f t="shared" si="57"/>
        <v>#DIV/0!</v>
      </c>
      <c r="J322" s="33">
        <f t="shared" si="58"/>
        <v>0</v>
      </c>
    </row>
    <row r="323" spans="1:10" x14ac:dyDescent="0.35">
      <c r="A323" s="32"/>
      <c r="B323" s="33"/>
      <c r="C323" s="34"/>
      <c r="D323" s="33">
        <f t="shared" si="55"/>
        <v>0</v>
      </c>
      <c r="E323" s="33"/>
      <c r="F323" s="33"/>
      <c r="G323" s="35">
        <f t="shared" si="60"/>
        <v>0</v>
      </c>
      <c r="H323" s="33">
        <f t="shared" si="56"/>
        <v>0</v>
      </c>
      <c r="I323" s="49" t="e">
        <f t="shared" si="57"/>
        <v>#DIV/0!</v>
      </c>
      <c r="J323" s="33">
        <f t="shared" si="58"/>
        <v>0</v>
      </c>
    </row>
    <row r="324" spans="1:10" x14ac:dyDescent="0.35">
      <c r="A324" s="32"/>
      <c r="B324" s="33"/>
      <c r="C324" s="34"/>
      <c r="D324" s="33">
        <f t="shared" si="55"/>
        <v>0</v>
      </c>
      <c r="E324" s="33"/>
      <c r="F324" s="33"/>
      <c r="G324" s="35">
        <f t="shared" si="60"/>
        <v>0</v>
      </c>
      <c r="H324" s="33">
        <f t="shared" si="56"/>
        <v>0</v>
      </c>
      <c r="I324" s="49" t="e">
        <f t="shared" si="57"/>
        <v>#DIV/0!</v>
      </c>
      <c r="J324" s="33">
        <f t="shared" si="58"/>
        <v>0</v>
      </c>
    </row>
    <row r="325" spans="1:10" x14ac:dyDescent="0.35">
      <c r="A325" s="32"/>
      <c r="B325" s="33"/>
      <c r="C325" s="34"/>
      <c r="D325" s="33">
        <f t="shared" si="55"/>
        <v>0</v>
      </c>
      <c r="E325" s="33"/>
      <c r="F325" s="33"/>
      <c r="G325" s="35">
        <f t="shared" si="60"/>
        <v>0</v>
      </c>
      <c r="H325" s="33">
        <f t="shared" si="56"/>
        <v>0</v>
      </c>
      <c r="I325" s="49" t="e">
        <f t="shared" si="57"/>
        <v>#DIV/0!</v>
      </c>
      <c r="J325" s="33">
        <f t="shared" si="58"/>
        <v>0</v>
      </c>
    </row>
    <row r="326" spans="1:10" x14ac:dyDescent="0.35">
      <c r="A326" s="32"/>
      <c r="B326" s="33"/>
      <c r="C326" s="34"/>
      <c r="D326" s="33">
        <f t="shared" si="55"/>
        <v>0</v>
      </c>
      <c r="E326" s="33"/>
      <c r="F326" s="33"/>
      <c r="G326" s="35">
        <f t="shared" si="60"/>
        <v>0</v>
      </c>
      <c r="H326" s="33">
        <f t="shared" si="56"/>
        <v>0</v>
      </c>
      <c r="I326" s="49" t="e">
        <f t="shared" si="57"/>
        <v>#DIV/0!</v>
      </c>
      <c r="J326" s="33">
        <f t="shared" si="58"/>
        <v>0</v>
      </c>
    </row>
    <row r="327" spans="1:10" x14ac:dyDescent="0.35">
      <c r="A327" s="32"/>
      <c r="B327" s="33"/>
      <c r="C327" s="34"/>
      <c r="D327" s="33">
        <f t="shared" si="55"/>
        <v>0</v>
      </c>
      <c r="E327" s="33"/>
      <c r="F327" s="33"/>
      <c r="G327" s="35">
        <f t="shared" si="60"/>
        <v>0</v>
      </c>
      <c r="H327" s="33">
        <f t="shared" si="56"/>
        <v>0</v>
      </c>
      <c r="I327" s="49" t="e">
        <f t="shared" si="57"/>
        <v>#DIV/0!</v>
      </c>
      <c r="J327" s="33">
        <f t="shared" si="58"/>
        <v>0</v>
      </c>
    </row>
    <row r="328" spans="1:10" x14ac:dyDescent="0.35">
      <c r="A328" s="32"/>
      <c r="B328" s="33"/>
      <c r="C328" s="34"/>
      <c r="D328" s="33">
        <f t="shared" si="55"/>
        <v>0</v>
      </c>
      <c r="E328" s="33"/>
      <c r="F328" s="33"/>
      <c r="G328" s="35">
        <f t="shared" si="60"/>
        <v>0</v>
      </c>
      <c r="H328" s="33">
        <f t="shared" si="56"/>
        <v>0</v>
      </c>
      <c r="I328" s="49" t="e">
        <f t="shared" si="57"/>
        <v>#DIV/0!</v>
      </c>
      <c r="J328" s="33">
        <f t="shared" si="58"/>
        <v>0</v>
      </c>
    </row>
    <row r="329" spans="1:10" x14ac:dyDescent="0.35">
      <c r="A329" s="32"/>
      <c r="B329" s="33"/>
      <c r="C329" s="34"/>
      <c r="D329" s="33">
        <f t="shared" si="55"/>
        <v>0</v>
      </c>
      <c r="E329" s="33"/>
      <c r="F329" s="33"/>
      <c r="G329" s="35">
        <f>F345*86400</f>
        <v>0</v>
      </c>
      <c r="H329" s="33">
        <f t="shared" si="56"/>
        <v>0</v>
      </c>
      <c r="I329" s="49" t="e">
        <f t="shared" si="57"/>
        <v>#DIV/0!</v>
      </c>
      <c r="J329" s="33">
        <f t="shared" si="58"/>
        <v>0</v>
      </c>
    </row>
    <row r="330" spans="1:10" x14ac:dyDescent="0.35">
      <c r="A330" s="32"/>
      <c r="B330" s="33"/>
      <c r="C330" s="34"/>
      <c r="D330" s="33">
        <f t="shared" si="55"/>
        <v>0</v>
      </c>
      <c r="E330" s="33"/>
      <c r="F330" s="33"/>
      <c r="G330" s="35">
        <f>F345*86400</f>
        <v>0</v>
      </c>
      <c r="H330" s="33">
        <f t="shared" si="56"/>
        <v>0</v>
      </c>
      <c r="I330" s="49" t="e">
        <f t="shared" si="57"/>
        <v>#DIV/0!</v>
      </c>
      <c r="J330" s="33">
        <f t="shared" si="58"/>
        <v>0</v>
      </c>
    </row>
    <row r="331" spans="1:10" x14ac:dyDescent="0.35">
      <c r="A331" s="32"/>
      <c r="B331" s="33"/>
      <c r="C331" s="34"/>
      <c r="D331" s="33">
        <f t="shared" si="55"/>
        <v>0</v>
      </c>
      <c r="E331" s="33"/>
      <c r="F331" s="33"/>
      <c r="G331" s="35">
        <f>F332*86400</f>
        <v>0</v>
      </c>
      <c r="H331" s="33">
        <f t="shared" si="56"/>
        <v>0</v>
      </c>
      <c r="I331" s="49" t="e">
        <f t="shared" si="57"/>
        <v>#DIV/0!</v>
      </c>
      <c r="J331" s="33">
        <f t="shared" si="58"/>
        <v>0</v>
      </c>
    </row>
    <row r="332" spans="1:10" x14ac:dyDescent="0.35">
      <c r="A332" s="32"/>
      <c r="B332" s="33"/>
      <c r="C332" s="34"/>
      <c r="D332" s="33">
        <f t="shared" si="55"/>
        <v>0</v>
      </c>
      <c r="E332" s="33"/>
      <c r="F332" s="33"/>
      <c r="G332" s="35">
        <f>F343*86400</f>
        <v>0</v>
      </c>
      <c r="H332" s="33">
        <f t="shared" si="56"/>
        <v>0</v>
      </c>
      <c r="I332" s="49" t="e">
        <f t="shared" si="57"/>
        <v>#DIV/0!</v>
      </c>
      <c r="J332" s="33">
        <f t="shared" si="58"/>
        <v>0</v>
      </c>
    </row>
    <row r="333" spans="1:10" x14ac:dyDescent="0.35">
      <c r="A333" s="32"/>
      <c r="B333" s="33"/>
      <c r="C333" s="34"/>
      <c r="D333" s="33">
        <f t="shared" si="55"/>
        <v>0</v>
      </c>
      <c r="E333" s="33"/>
      <c r="F333" s="33"/>
      <c r="G333" s="35">
        <f>F344*86400</f>
        <v>0</v>
      </c>
      <c r="H333" s="33">
        <f t="shared" si="56"/>
        <v>0</v>
      </c>
      <c r="I333" s="49" t="e">
        <f t="shared" si="57"/>
        <v>#DIV/0!</v>
      </c>
      <c r="J333" s="33">
        <f t="shared" si="58"/>
        <v>0</v>
      </c>
    </row>
    <row r="334" spans="1:10" x14ac:dyDescent="0.35">
      <c r="A334" s="32"/>
      <c r="B334" s="33"/>
      <c r="C334" s="34"/>
      <c r="D334" s="33">
        <f t="shared" si="55"/>
        <v>0</v>
      </c>
      <c r="E334" s="33"/>
      <c r="F334" s="33"/>
      <c r="G334" s="35">
        <f>F344*86400</f>
        <v>0</v>
      </c>
      <c r="H334" s="33">
        <f t="shared" si="56"/>
        <v>0</v>
      </c>
      <c r="I334" s="49" t="e">
        <f t="shared" si="57"/>
        <v>#DIV/0!</v>
      </c>
      <c r="J334" s="33">
        <f t="shared" si="58"/>
        <v>0</v>
      </c>
    </row>
    <row r="335" spans="1:10" x14ac:dyDescent="0.35">
      <c r="A335" s="32"/>
      <c r="B335" s="33"/>
      <c r="C335" s="34"/>
      <c r="D335" s="33">
        <f t="shared" si="55"/>
        <v>0</v>
      </c>
      <c r="E335" s="33"/>
      <c r="F335" s="33"/>
      <c r="G335" s="35">
        <f>F336*86400</f>
        <v>0</v>
      </c>
      <c r="H335" s="33">
        <f t="shared" si="56"/>
        <v>0</v>
      </c>
      <c r="I335" s="49" t="e">
        <f t="shared" si="57"/>
        <v>#DIV/0!</v>
      </c>
      <c r="J335" s="33">
        <f t="shared" si="58"/>
        <v>0</v>
      </c>
    </row>
    <row r="336" spans="1:10" x14ac:dyDescent="0.35">
      <c r="A336" s="32"/>
      <c r="B336" s="33"/>
      <c r="C336" s="34"/>
      <c r="D336" s="33">
        <f t="shared" si="55"/>
        <v>0</v>
      </c>
      <c r="E336" s="33"/>
      <c r="F336" s="33"/>
      <c r="G336" s="35">
        <f>F341*86400</f>
        <v>0</v>
      </c>
      <c r="H336" s="33">
        <f t="shared" si="56"/>
        <v>0</v>
      </c>
      <c r="I336" s="49" t="e">
        <f t="shared" si="57"/>
        <v>#DIV/0!</v>
      </c>
      <c r="J336" s="33">
        <f t="shared" si="58"/>
        <v>0</v>
      </c>
    </row>
    <row r="337" spans="1:10" x14ac:dyDescent="0.35">
      <c r="A337" s="32"/>
      <c r="B337" s="33"/>
      <c r="C337" s="34"/>
      <c r="D337" s="33">
        <f t="shared" si="55"/>
        <v>0</v>
      </c>
      <c r="E337" s="33"/>
      <c r="F337" s="33"/>
      <c r="G337" s="35">
        <f>F344*86400</f>
        <v>0</v>
      </c>
      <c r="H337" s="33">
        <f t="shared" si="56"/>
        <v>0</v>
      </c>
      <c r="I337" s="49" t="e">
        <f t="shared" si="57"/>
        <v>#DIV/0!</v>
      </c>
      <c r="J337" s="33">
        <f t="shared" si="58"/>
        <v>0</v>
      </c>
    </row>
    <row r="338" spans="1:10" x14ac:dyDescent="0.35">
      <c r="A338" s="32"/>
      <c r="B338" s="33"/>
      <c r="C338" s="34"/>
      <c r="D338" s="33">
        <f t="shared" si="55"/>
        <v>0</v>
      </c>
      <c r="E338" s="33"/>
      <c r="F338" s="33"/>
      <c r="G338" s="35">
        <f>F349*86400</f>
        <v>0</v>
      </c>
      <c r="H338" s="33">
        <f t="shared" si="56"/>
        <v>0</v>
      </c>
      <c r="I338" s="49" t="e">
        <f t="shared" si="57"/>
        <v>#DIV/0!</v>
      </c>
      <c r="J338" s="33">
        <f t="shared" si="58"/>
        <v>0</v>
      </c>
    </row>
    <row r="339" spans="1:10" x14ac:dyDescent="0.35">
      <c r="A339" s="32"/>
      <c r="B339" s="33"/>
      <c r="C339" s="34"/>
      <c r="D339" s="33">
        <f t="shared" si="55"/>
        <v>0</v>
      </c>
      <c r="E339" s="33"/>
      <c r="F339" s="33"/>
      <c r="G339" s="35">
        <f>F349*86400</f>
        <v>0</v>
      </c>
      <c r="H339" s="33">
        <f t="shared" si="56"/>
        <v>0</v>
      </c>
      <c r="I339" s="49" t="e">
        <f t="shared" si="57"/>
        <v>#DIV/0!</v>
      </c>
      <c r="J339" s="33">
        <f t="shared" si="58"/>
        <v>0</v>
      </c>
    </row>
    <row r="340" spans="1:10" x14ac:dyDescent="0.35">
      <c r="A340" s="32"/>
      <c r="B340" s="33"/>
      <c r="C340" s="34"/>
      <c r="D340" s="33">
        <f t="shared" si="55"/>
        <v>0</v>
      </c>
      <c r="E340" s="33"/>
      <c r="F340" s="33"/>
      <c r="G340" s="35">
        <f>F341*86400</f>
        <v>0</v>
      </c>
      <c r="H340" s="33">
        <f t="shared" si="56"/>
        <v>0</v>
      </c>
      <c r="I340" s="49" t="e">
        <f t="shared" si="57"/>
        <v>#DIV/0!</v>
      </c>
      <c r="J340" s="33">
        <f t="shared" si="58"/>
        <v>0</v>
      </c>
    </row>
    <row r="341" spans="1:10" x14ac:dyDescent="0.35">
      <c r="A341" s="32"/>
      <c r="B341" s="33"/>
      <c r="C341" s="34"/>
      <c r="D341" s="33">
        <f t="shared" si="55"/>
        <v>0</v>
      </c>
      <c r="E341" s="33"/>
      <c r="F341" s="33"/>
      <c r="G341" s="35">
        <f>F347*86400</f>
        <v>0</v>
      </c>
      <c r="H341" s="33">
        <f t="shared" si="56"/>
        <v>0</v>
      </c>
      <c r="I341" s="49" t="e">
        <f t="shared" si="57"/>
        <v>#DIV/0!</v>
      </c>
      <c r="J341" s="33">
        <f t="shared" si="58"/>
        <v>0</v>
      </c>
    </row>
    <row r="342" spans="1:10" x14ac:dyDescent="0.35">
      <c r="A342" s="32"/>
      <c r="B342" s="33"/>
      <c r="C342" s="34"/>
      <c r="D342" s="33">
        <f t="shared" si="55"/>
        <v>0</v>
      </c>
      <c r="E342" s="33"/>
      <c r="F342" s="33"/>
      <c r="G342" s="35">
        <f>F347*86400</f>
        <v>0</v>
      </c>
      <c r="H342" s="33">
        <f t="shared" si="56"/>
        <v>0</v>
      </c>
      <c r="I342" s="49" t="e">
        <f t="shared" si="57"/>
        <v>#DIV/0!</v>
      </c>
      <c r="J342" s="33">
        <f t="shared" si="58"/>
        <v>0</v>
      </c>
    </row>
    <row r="343" spans="1:10" x14ac:dyDescent="0.35">
      <c r="A343" s="32"/>
      <c r="B343" s="33"/>
      <c r="C343" s="34"/>
      <c r="D343" s="33">
        <f t="shared" si="55"/>
        <v>0</v>
      </c>
      <c r="E343" s="33"/>
      <c r="F343" s="33"/>
      <c r="G343" s="35">
        <f>F349*86400</f>
        <v>0</v>
      </c>
      <c r="H343" s="33">
        <f t="shared" si="56"/>
        <v>0</v>
      </c>
      <c r="I343" s="49" t="e">
        <f t="shared" si="57"/>
        <v>#DIV/0!</v>
      </c>
      <c r="J343" s="33">
        <f t="shared" si="58"/>
        <v>0</v>
      </c>
    </row>
    <row r="344" spans="1:10" x14ac:dyDescent="0.35">
      <c r="A344" s="32"/>
      <c r="B344" s="33"/>
      <c r="C344" s="34"/>
      <c r="D344" s="33">
        <f t="shared" si="55"/>
        <v>0</v>
      </c>
      <c r="E344" s="33"/>
      <c r="F344" s="33"/>
      <c r="G344" s="35">
        <f>F349*86400</f>
        <v>0</v>
      </c>
      <c r="H344" s="33">
        <f t="shared" si="56"/>
        <v>0</v>
      </c>
      <c r="I344" s="49" t="e">
        <f t="shared" si="57"/>
        <v>#DIV/0!</v>
      </c>
      <c r="J344" s="33">
        <f t="shared" si="58"/>
        <v>0</v>
      </c>
    </row>
    <row r="345" spans="1:10" ht="15" thickBot="1" x14ac:dyDescent="0.4">
      <c r="A345" s="41"/>
      <c r="B345" s="42"/>
      <c r="C345" s="43"/>
      <c r="D345" s="42">
        <f t="shared" si="55"/>
        <v>0</v>
      </c>
      <c r="E345" s="42"/>
      <c r="F345" s="42"/>
      <c r="G345" s="44">
        <f t="shared" si="60"/>
        <v>0</v>
      </c>
      <c r="H345" s="42">
        <f t="shared" si="56"/>
        <v>0</v>
      </c>
      <c r="I345" s="50" t="e">
        <f t="shared" si="57"/>
        <v>#DIV/0!</v>
      </c>
      <c r="J345" s="42">
        <f t="shared" si="58"/>
        <v>0</v>
      </c>
    </row>
    <row r="347" spans="1:10" ht="21.5" thickBot="1" x14ac:dyDescent="0.55000000000000004">
      <c r="A347" s="51" t="s">
        <v>161</v>
      </c>
      <c r="B347" s="51" t="s">
        <v>162</v>
      </c>
      <c r="C347" s="52"/>
      <c r="D347" s="52"/>
    </row>
    <row r="348" spans="1:10" x14ac:dyDescent="0.35">
      <c r="A348" s="28" t="s">
        <v>53</v>
      </c>
      <c r="B348" s="29" t="s">
        <v>121</v>
      </c>
      <c r="C348" s="29" t="s">
        <v>55</v>
      </c>
      <c r="D348" s="29" t="s">
        <v>122</v>
      </c>
      <c r="E348" s="29" t="s">
        <v>123</v>
      </c>
      <c r="F348" s="29" t="s">
        <v>54</v>
      </c>
      <c r="G348" s="29" t="s">
        <v>124</v>
      </c>
      <c r="H348" s="29" t="s">
        <v>125</v>
      </c>
      <c r="I348" s="48" t="s">
        <v>19</v>
      </c>
      <c r="J348" s="29" t="s">
        <v>126</v>
      </c>
    </row>
    <row r="349" spans="1:10" x14ac:dyDescent="0.35">
      <c r="A349" s="32"/>
      <c r="B349" s="33"/>
      <c r="C349" s="34"/>
      <c r="D349" s="33">
        <f>C349*86400</f>
        <v>0</v>
      </c>
      <c r="E349" s="33"/>
      <c r="F349" s="33"/>
      <c r="G349" s="35">
        <f>F350*86400</f>
        <v>0</v>
      </c>
      <c r="H349" s="33">
        <f>E349-(B349)</f>
        <v>0</v>
      </c>
      <c r="I349" s="49" t="e">
        <f>(E349-B349)/(G349-D349)</f>
        <v>#DIV/0!</v>
      </c>
      <c r="J349" s="33">
        <f>G349-D349</f>
        <v>0</v>
      </c>
    </row>
    <row r="350" spans="1:10" x14ac:dyDescent="0.35">
      <c r="A350" s="32"/>
      <c r="B350" s="33"/>
      <c r="C350" s="34"/>
      <c r="D350" s="33">
        <f t="shared" ref="D350:D371" si="61">C350*86400</f>
        <v>0</v>
      </c>
      <c r="E350" s="33"/>
      <c r="F350" s="33"/>
      <c r="G350" s="35">
        <f t="shared" ref="G350:G371" si="62">F351*86400</f>
        <v>0</v>
      </c>
      <c r="H350" s="33">
        <f t="shared" ref="H350:H371" si="63">E350-(B350)</f>
        <v>0</v>
      </c>
      <c r="I350" s="49" t="e">
        <f t="shared" ref="I350:I371" si="64">(E350-B350)/(G350-D350)</f>
        <v>#DIV/0!</v>
      </c>
      <c r="J350" s="33">
        <f t="shared" ref="J350:J371" si="65">G350-D350</f>
        <v>0</v>
      </c>
    </row>
    <row r="351" spans="1:10" x14ac:dyDescent="0.35">
      <c r="A351" s="32"/>
      <c r="B351" s="33"/>
      <c r="C351" s="34"/>
      <c r="D351" s="33">
        <f t="shared" si="61"/>
        <v>0</v>
      </c>
      <c r="E351" s="33"/>
      <c r="F351" s="33"/>
      <c r="G351" s="35">
        <f t="shared" si="62"/>
        <v>0</v>
      </c>
      <c r="H351" s="33">
        <f t="shared" si="63"/>
        <v>0</v>
      </c>
      <c r="I351" s="49" t="e">
        <f t="shared" si="64"/>
        <v>#DIV/0!</v>
      </c>
      <c r="J351" s="33">
        <f t="shared" si="65"/>
        <v>0</v>
      </c>
    </row>
    <row r="352" spans="1:10" x14ac:dyDescent="0.35">
      <c r="A352" s="32"/>
      <c r="B352" s="33"/>
      <c r="C352" s="34"/>
      <c r="D352" s="33">
        <f t="shared" si="61"/>
        <v>0</v>
      </c>
      <c r="E352" s="33"/>
      <c r="F352" s="33"/>
      <c r="G352" s="35">
        <f t="shared" si="62"/>
        <v>0</v>
      </c>
      <c r="H352" s="33">
        <f t="shared" si="63"/>
        <v>0</v>
      </c>
      <c r="I352" s="49" t="e">
        <f t="shared" si="64"/>
        <v>#DIV/0!</v>
      </c>
      <c r="J352" s="33">
        <f t="shared" si="65"/>
        <v>0</v>
      </c>
    </row>
    <row r="353" spans="1:10" x14ac:dyDescent="0.35">
      <c r="A353" s="32"/>
      <c r="B353" s="33"/>
      <c r="C353" s="34"/>
      <c r="D353" s="33">
        <f t="shared" si="61"/>
        <v>0</v>
      </c>
      <c r="E353" s="33"/>
      <c r="F353" s="33"/>
      <c r="G353" s="35">
        <f t="shared" si="62"/>
        <v>0</v>
      </c>
      <c r="H353" s="33">
        <f t="shared" si="63"/>
        <v>0</v>
      </c>
      <c r="I353" s="49" t="e">
        <f t="shared" si="64"/>
        <v>#DIV/0!</v>
      </c>
      <c r="J353" s="33">
        <f t="shared" si="65"/>
        <v>0</v>
      </c>
    </row>
    <row r="354" spans="1:10" x14ac:dyDescent="0.35">
      <c r="A354" s="32"/>
      <c r="B354" s="33"/>
      <c r="C354" s="34"/>
      <c r="D354" s="33">
        <f t="shared" si="61"/>
        <v>0</v>
      </c>
      <c r="E354" s="33"/>
      <c r="F354" s="33"/>
      <c r="G354" s="35">
        <f t="shared" si="62"/>
        <v>0</v>
      </c>
      <c r="H354" s="33">
        <f t="shared" si="63"/>
        <v>0</v>
      </c>
      <c r="I354" s="49" t="e">
        <f t="shared" si="64"/>
        <v>#DIV/0!</v>
      </c>
      <c r="J354" s="33">
        <f t="shared" si="65"/>
        <v>0</v>
      </c>
    </row>
    <row r="355" spans="1:10" x14ac:dyDescent="0.35">
      <c r="A355" s="32"/>
      <c r="B355" s="33"/>
      <c r="C355" s="34"/>
      <c r="D355" s="33">
        <f t="shared" si="61"/>
        <v>0</v>
      </c>
      <c r="E355" s="33"/>
      <c r="F355" s="33"/>
      <c r="G355" s="35">
        <f t="shared" si="62"/>
        <v>0</v>
      </c>
      <c r="H355" s="33">
        <f t="shared" si="63"/>
        <v>0</v>
      </c>
      <c r="I355" s="49" t="e">
        <f t="shared" si="64"/>
        <v>#DIV/0!</v>
      </c>
      <c r="J355" s="33">
        <f t="shared" si="65"/>
        <v>0</v>
      </c>
    </row>
    <row r="356" spans="1:10" x14ac:dyDescent="0.35">
      <c r="A356" s="32"/>
      <c r="B356" s="33"/>
      <c r="C356" s="34"/>
      <c r="D356" s="33">
        <f t="shared" si="61"/>
        <v>0</v>
      </c>
      <c r="E356" s="33"/>
      <c r="F356" s="33"/>
      <c r="G356" s="35">
        <f t="shared" si="62"/>
        <v>0</v>
      </c>
      <c r="H356" s="33">
        <f t="shared" si="63"/>
        <v>0</v>
      </c>
      <c r="I356" s="49" t="e">
        <f t="shared" si="64"/>
        <v>#DIV/0!</v>
      </c>
      <c r="J356" s="33">
        <f t="shared" si="65"/>
        <v>0</v>
      </c>
    </row>
    <row r="357" spans="1:10" x14ac:dyDescent="0.35">
      <c r="A357" s="32"/>
      <c r="B357" s="33"/>
      <c r="C357" s="34"/>
      <c r="D357" s="33">
        <f t="shared" si="61"/>
        <v>0</v>
      </c>
      <c r="E357" s="33"/>
      <c r="F357" s="33"/>
      <c r="G357" s="35">
        <f t="shared" si="62"/>
        <v>0</v>
      </c>
      <c r="H357" s="33">
        <f t="shared" si="63"/>
        <v>0</v>
      </c>
      <c r="I357" s="49" t="e">
        <f t="shared" si="64"/>
        <v>#DIV/0!</v>
      </c>
      <c r="J357" s="33">
        <f t="shared" si="65"/>
        <v>0</v>
      </c>
    </row>
    <row r="358" spans="1:10" x14ac:dyDescent="0.35">
      <c r="A358" s="32"/>
      <c r="B358" s="33"/>
      <c r="C358" s="34"/>
      <c r="D358" s="33">
        <f t="shared" si="61"/>
        <v>0</v>
      </c>
      <c r="E358" s="33"/>
      <c r="F358" s="33"/>
      <c r="G358" s="35">
        <f t="shared" si="62"/>
        <v>0</v>
      </c>
      <c r="H358" s="33">
        <f t="shared" si="63"/>
        <v>0</v>
      </c>
      <c r="I358" s="49" t="e">
        <f t="shared" si="64"/>
        <v>#DIV/0!</v>
      </c>
      <c r="J358" s="33">
        <f t="shared" si="65"/>
        <v>0</v>
      </c>
    </row>
    <row r="359" spans="1:10" x14ac:dyDescent="0.35">
      <c r="A359" s="32"/>
      <c r="B359" s="33"/>
      <c r="C359" s="34"/>
      <c r="D359" s="33">
        <f t="shared" si="61"/>
        <v>0</v>
      </c>
      <c r="E359" s="33"/>
      <c r="F359" s="33"/>
      <c r="G359" s="35">
        <f t="shared" si="62"/>
        <v>0</v>
      </c>
      <c r="H359" s="33">
        <f t="shared" si="63"/>
        <v>0</v>
      </c>
      <c r="I359" s="49" t="e">
        <f t="shared" si="64"/>
        <v>#DIV/0!</v>
      </c>
      <c r="J359" s="33">
        <f t="shared" si="65"/>
        <v>0</v>
      </c>
    </row>
    <row r="360" spans="1:10" x14ac:dyDescent="0.35">
      <c r="A360" s="32"/>
      <c r="B360" s="33"/>
      <c r="C360" s="34"/>
      <c r="D360" s="33">
        <f t="shared" si="61"/>
        <v>0</v>
      </c>
      <c r="E360" s="33"/>
      <c r="F360" s="33"/>
      <c r="G360" s="35">
        <f t="shared" si="62"/>
        <v>0</v>
      </c>
      <c r="H360" s="33">
        <f t="shared" si="63"/>
        <v>0</v>
      </c>
      <c r="I360" s="49" t="e">
        <f t="shared" si="64"/>
        <v>#DIV/0!</v>
      </c>
      <c r="J360" s="33">
        <f t="shared" si="65"/>
        <v>0</v>
      </c>
    </row>
    <row r="361" spans="1:10" x14ac:dyDescent="0.35">
      <c r="A361" s="32"/>
      <c r="B361" s="33"/>
      <c r="C361" s="34"/>
      <c r="D361" s="33">
        <f t="shared" si="61"/>
        <v>0</v>
      </c>
      <c r="E361" s="33"/>
      <c r="F361" s="33"/>
      <c r="G361" s="35">
        <f t="shared" si="62"/>
        <v>0</v>
      </c>
      <c r="H361" s="33">
        <f t="shared" si="63"/>
        <v>0</v>
      </c>
      <c r="I361" s="49" t="e">
        <f t="shared" si="64"/>
        <v>#DIV/0!</v>
      </c>
      <c r="J361" s="33">
        <f t="shared" si="65"/>
        <v>0</v>
      </c>
    </row>
    <row r="362" spans="1:10" x14ac:dyDescent="0.35">
      <c r="A362" s="32"/>
      <c r="B362" s="33"/>
      <c r="C362" s="34"/>
      <c r="D362" s="33">
        <f t="shared" si="61"/>
        <v>0</v>
      </c>
      <c r="E362" s="33"/>
      <c r="F362" s="33"/>
      <c r="G362" s="35">
        <f t="shared" si="62"/>
        <v>0</v>
      </c>
      <c r="H362" s="33">
        <f t="shared" si="63"/>
        <v>0</v>
      </c>
      <c r="I362" s="49" t="e">
        <f t="shared" si="64"/>
        <v>#DIV/0!</v>
      </c>
      <c r="J362" s="33">
        <f t="shared" si="65"/>
        <v>0</v>
      </c>
    </row>
    <row r="363" spans="1:10" x14ac:dyDescent="0.35">
      <c r="A363" s="32"/>
      <c r="B363" s="33"/>
      <c r="C363" s="34"/>
      <c r="D363" s="33">
        <f t="shared" si="61"/>
        <v>0</v>
      </c>
      <c r="E363" s="33"/>
      <c r="F363" s="33"/>
      <c r="G363" s="35">
        <f t="shared" si="62"/>
        <v>0</v>
      </c>
      <c r="H363" s="33">
        <f t="shared" si="63"/>
        <v>0</v>
      </c>
      <c r="I363" s="49" t="e">
        <f t="shared" si="64"/>
        <v>#DIV/0!</v>
      </c>
      <c r="J363" s="33">
        <f t="shared" si="65"/>
        <v>0</v>
      </c>
    </row>
    <row r="364" spans="1:10" x14ac:dyDescent="0.35">
      <c r="A364" s="32"/>
      <c r="B364" s="33"/>
      <c r="C364" s="34"/>
      <c r="D364" s="33">
        <f t="shared" si="61"/>
        <v>0</v>
      </c>
      <c r="E364" s="33"/>
      <c r="F364" s="33"/>
      <c r="G364" s="35">
        <f t="shared" si="62"/>
        <v>0</v>
      </c>
      <c r="H364" s="33">
        <f t="shared" si="63"/>
        <v>0</v>
      </c>
      <c r="I364" s="49" t="e">
        <f t="shared" si="64"/>
        <v>#DIV/0!</v>
      </c>
      <c r="J364" s="33">
        <f t="shared" si="65"/>
        <v>0</v>
      </c>
    </row>
    <row r="365" spans="1:10" x14ac:dyDescent="0.35">
      <c r="A365" s="32"/>
      <c r="B365" s="33"/>
      <c r="C365" s="34"/>
      <c r="D365" s="33">
        <f t="shared" si="61"/>
        <v>0</v>
      </c>
      <c r="E365" s="33"/>
      <c r="F365" s="33"/>
      <c r="G365" s="35">
        <f t="shared" si="62"/>
        <v>0</v>
      </c>
      <c r="H365" s="33">
        <f t="shared" si="63"/>
        <v>0</v>
      </c>
      <c r="I365" s="49" t="e">
        <f t="shared" si="64"/>
        <v>#DIV/0!</v>
      </c>
      <c r="J365" s="33">
        <f t="shared" si="65"/>
        <v>0</v>
      </c>
    </row>
    <row r="366" spans="1:10" x14ac:dyDescent="0.35">
      <c r="A366" s="32"/>
      <c r="B366" s="33"/>
      <c r="C366" s="34"/>
      <c r="D366" s="33">
        <f t="shared" si="61"/>
        <v>0</v>
      </c>
      <c r="E366" s="33"/>
      <c r="F366" s="33"/>
      <c r="G366" s="35">
        <f t="shared" si="62"/>
        <v>0</v>
      </c>
      <c r="H366" s="33">
        <f t="shared" si="63"/>
        <v>0</v>
      </c>
      <c r="I366" s="49" t="e">
        <f t="shared" si="64"/>
        <v>#DIV/0!</v>
      </c>
      <c r="J366" s="33">
        <f t="shared" si="65"/>
        <v>0</v>
      </c>
    </row>
    <row r="367" spans="1:10" x14ac:dyDescent="0.35">
      <c r="A367" s="32"/>
      <c r="B367" s="33"/>
      <c r="C367" s="34"/>
      <c r="D367" s="33">
        <f t="shared" si="61"/>
        <v>0</v>
      </c>
      <c r="E367" s="33"/>
      <c r="F367" s="33"/>
      <c r="G367" s="35">
        <f t="shared" si="62"/>
        <v>0</v>
      </c>
      <c r="H367" s="33">
        <f t="shared" si="63"/>
        <v>0</v>
      </c>
      <c r="I367" s="49" t="e">
        <f t="shared" si="64"/>
        <v>#DIV/0!</v>
      </c>
      <c r="J367" s="33">
        <f t="shared" si="65"/>
        <v>0</v>
      </c>
    </row>
    <row r="368" spans="1:10" x14ac:dyDescent="0.35">
      <c r="A368" s="32"/>
      <c r="B368" s="33"/>
      <c r="C368" s="34"/>
      <c r="D368" s="33">
        <f t="shared" si="61"/>
        <v>0</v>
      </c>
      <c r="E368" s="33"/>
      <c r="F368" s="33"/>
      <c r="G368" s="35">
        <f t="shared" si="62"/>
        <v>0</v>
      </c>
      <c r="H368" s="33">
        <f t="shared" si="63"/>
        <v>0</v>
      </c>
      <c r="I368" s="49" t="e">
        <f t="shared" si="64"/>
        <v>#DIV/0!</v>
      </c>
      <c r="J368" s="33">
        <f t="shared" si="65"/>
        <v>0</v>
      </c>
    </row>
    <row r="369" spans="1:10" x14ac:dyDescent="0.35">
      <c r="A369" s="32"/>
      <c r="B369" s="33"/>
      <c r="C369" s="34"/>
      <c r="D369" s="33">
        <f t="shared" si="61"/>
        <v>0</v>
      </c>
      <c r="E369" s="33"/>
      <c r="F369" s="33"/>
      <c r="G369" s="35">
        <f t="shared" si="62"/>
        <v>0</v>
      </c>
      <c r="H369" s="33">
        <f t="shared" si="63"/>
        <v>0</v>
      </c>
      <c r="I369" s="49" t="e">
        <f t="shared" si="64"/>
        <v>#DIV/0!</v>
      </c>
      <c r="J369" s="33">
        <f t="shared" si="65"/>
        <v>0</v>
      </c>
    </row>
    <row r="370" spans="1:10" x14ac:dyDescent="0.35">
      <c r="A370" s="32"/>
      <c r="B370" s="33"/>
      <c r="C370" s="34"/>
      <c r="D370" s="33">
        <f t="shared" si="61"/>
        <v>0</v>
      </c>
      <c r="E370" s="33"/>
      <c r="F370" s="33"/>
      <c r="G370" s="35">
        <f t="shared" si="62"/>
        <v>0</v>
      </c>
      <c r="H370" s="33">
        <f t="shared" si="63"/>
        <v>0</v>
      </c>
      <c r="I370" s="49" t="e">
        <f t="shared" si="64"/>
        <v>#DIV/0!</v>
      </c>
      <c r="J370" s="33">
        <f t="shared" si="65"/>
        <v>0</v>
      </c>
    </row>
    <row r="371" spans="1:10" ht="15" thickBot="1" x14ac:dyDescent="0.4">
      <c r="A371" s="41"/>
      <c r="B371" s="42"/>
      <c r="C371" s="43"/>
      <c r="D371" s="42">
        <f t="shared" si="61"/>
        <v>0</v>
      </c>
      <c r="E371" s="42"/>
      <c r="F371" s="42"/>
      <c r="G371" s="44">
        <f t="shared" si="62"/>
        <v>0</v>
      </c>
      <c r="H371" s="42">
        <f t="shared" si="63"/>
        <v>0</v>
      </c>
      <c r="I371" s="50" t="e">
        <f t="shared" si="64"/>
        <v>#DIV/0!</v>
      </c>
      <c r="J371" s="42">
        <f t="shared" si="65"/>
        <v>0</v>
      </c>
    </row>
    <row r="373" spans="1:10" ht="21.5" thickBot="1" x14ac:dyDescent="0.55000000000000004">
      <c r="A373" s="51" t="s">
        <v>143</v>
      </c>
      <c r="B373" s="51" t="s">
        <v>162</v>
      </c>
      <c r="C373" s="52"/>
      <c r="D373" s="52"/>
    </row>
    <row r="374" spans="1:10" x14ac:dyDescent="0.35">
      <c r="A374" s="28" t="s">
        <v>53</v>
      </c>
      <c r="B374" s="29" t="s">
        <v>121</v>
      </c>
      <c r="C374" s="29" t="s">
        <v>55</v>
      </c>
      <c r="D374" s="29" t="s">
        <v>122</v>
      </c>
      <c r="E374" s="29" t="s">
        <v>123</v>
      </c>
      <c r="F374" s="29" t="s">
        <v>54</v>
      </c>
      <c r="G374" s="29" t="s">
        <v>124</v>
      </c>
      <c r="H374" s="29" t="s">
        <v>125</v>
      </c>
      <c r="I374" s="48" t="s">
        <v>19</v>
      </c>
      <c r="J374" s="29" t="s">
        <v>126</v>
      </c>
    </row>
    <row r="375" spans="1:10" x14ac:dyDescent="0.35">
      <c r="A375" s="32"/>
      <c r="B375" s="33"/>
      <c r="C375" s="34"/>
      <c r="D375" s="33">
        <f>C375*86400</f>
        <v>0</v>
      </c>
      <c r="E375" s="33"/>
      <c r="F375" s="33"/>
      <c r="G375" s="35">
        <f>F376*86400</f>
        <v>0</v>
      </c>
      <c r="H375" s="33">
        <f>E375-(B375)</f>
        <v>0</v>
      </c>
      <c r="I375" s="49" t="e">
        <f>(E375-B375)/(G375-D375)</f>
        <v>#DIV/0!</v>
      </c>
      <c r="J375" s="33">
        <f>G375-D375</f>
        <v>0</v>
      </c>
    </row>
    <row r="376" spans="1:10" x14ac:dyDescent="0.35">
      <c r="A376" s="32"/>
      <c r="B376" s="33"/>
      <c r="C376" s="34"/>
      <c r="D376" s="33">
        <f t="shared" ref="D376:D397" si="66">C376*86400</f>
        <v>0</v>
      </c>
      <c r="E376" s="33"/>
      <c r="F376" s="33"/>
      <c r="G376" s="35">
        <f t="shared" ref="G376:G397" si="67">F377*86400</f>
        <v>0</v>
      </c>
      <c r="H376" s="33">
        <f t="shared" ref="H376:H397" si="68">E376-(B376)</f>
        <v>0</v>
      </c>
      <c r="I376" s="49" t="e">
        <f t="shared" ref="I376:I397" si="69">(E376-B376)/(G376-D376)</f>
        <v>#DIV/0!</v>
      </c>
      <c r="J376" s="33">
        <f t="shared" ref="J376:J397" si="70">G376-D376</f>
        <v>0</v>
      </c>
    </row>
    <row r="377" spans="1:10" x14ac:dyDescent="0.35">
      <c r="A377" s="32"/>
      <c r="B377" s="33"/>
      <c r="C377" s="34"/>
      <c r="D377" s="33">
        <f t="shared" si="66"/>
        <v>0</v>
      </c>
      <c r="E377" s="33"/>
      <c r="F377" s="33"/>
      <c r="G377" s="35">
        <f t="shared" si="67"/>
        <v>0</v>
      </c>
      <c r="H377" s="33">
        <f t="shared" si="68"/>
        <v>0</v>
      </c>
      <c r="I377" s="49" t="e">
        <f t="shared" si="69"/>
        <v>#DIV/0!</v>
      </c>
      <c r="J377" s="33">
        <f t="shared" si="70"/>
        <v>0</v>
      </c>
    </row>
    <row r="378" spans="1:10" x14ac:dyDescent="0.35">
      <c r="A378" s="32"/>
      <c r="B378" s="33"/>
      <c r="C378" s="34"/>
      <c r="D378" s="33">
        <f t="shared" si="66"/>
        <v>0</v>
      </c>
      <c r="E378" s="33"/>
      <c r="F378" s="33"/>
      <c r="G378" s="35">
        <f t="shared" si="67"/>
        <v>0</v>
      </c>
      <c r="H378" s="33">
        <f t="shared" si="68"/>
        <v>0</v>
      </c>
      <c r="I378" s="49" t="e">
        <f t="shared" si="69"/>
        <v>#DIV/0!</v>
      </c>
      <c r="J378" s="33">
        <f t="shared" si="70"/>
        <v>0</v>
      </c>
    </row>
    <row r="379" spans="1:10" x14ac:dyDescent="0.35">
      <c r="A379" s="32"/>
      <c r="B379" s="33"/>
      <c r="C379" s="34"/>
      <c r="D379" s="33">
        <f t="shared" si="66"/>
        <v>0</v>
      </c>
      <c r="E379" s="33"/>
      <c r="F379" s="33"/>
      <c r="G379" s="35">
        <f t="shared" si="67"/>
        <v>0</v>
      </c>
      <c r="H379" s="33">
        <f t="shared" si="68"/>
        <v>0</v>
      </c>
      <c r="I379" s="49" t="e">
        <f t="shared" si="69"/>
        <v>#DIV/0!</v>
      </c>
      <c r="J379" s="33">
        <f t="shared" si="70"/>
        <v>0</v>
      </c>
    </row>
    <row r="380" spans="1:10" x14ac:dyDescent="0.35">
      <c r="A380" s="32"/>
      <c r="B380" s="33"/>
      <c r="C380" s="34"/>
      <c r="D380" s="33">
        <f t="shared" si="66"/>
        <v>0</v>
      </c>
      <c r="E380" s="33"/>
      <c r="F380" s="33"/>
      <c r="G380" s="35">
        <f t="shared" si="67"/>
        <v>0</v>
      </c>
      <c r="H380" s="33">
        <f t="shared" si="68"/>
        <v>0</v>
      </c>
      <c r="I380" s="49" t="e">
        <f t="shared" si="69"/>
        <v>#DIV/0!</v>
      </c>
      <c r="J380" s="33">
        <f t="shared" si="70"/>
        <v>0</v>
      </c>
    </row>
    <row r="381" spans="1:10" x14ac:dyDescent="0.35">
      <c r="A381" s="32"/>
      <c r="B381" s="33"/>
      <c r="C381" s="34"/>
      <c r="D381" s="33">
        <f t="shared" si="66"/>
        <v>0</v>
      </c>
      <c r="E381" s="33"/>
      <c r="F381" s="33"/>
      <c r="G381" s="35">
        <f t="shared" si="67"/>
        <v>0</v>
      </c>
      <c r="H381" s="33">
        <f t="shared" si="68"/>
        <v>0</v>
      </c>
      <c r="I381" s="49" t="e">
        <f t="shared" si="69"/>
        <v>#DIV/0!</v>
      </c>
      <c r="J381" s="33">
        <f t="shared" si="70"/>
        <v>0</v>
      </c>
    </row>
    <row r="382" spans="1:10" x14ac:dyDescent="0.35">
      <c r="A382" s="32"/>
      <c r="B382" s="33"/>
      <c r="C382" s="34"/>
      <c r="D382" s="33">
        <f t="shared" si="66"/>
        <v>0</v>
      </c>
      <c r="E382" s="33"/>
      <c r="F382" s="33"/>
      <c r="G382" s="35">
        <f t="shared" si="67"/>
        <v>0</v>
      </c>
      <c r="H382" s="33">
        <f t="shared" si="68"/>
        <v>0</v>
      </c>
      <c r="I382" s="49" t="e">
        <f t="shared" si="69"/>
        <v>#DIV/0!</v>
      </c>
      <c r="J382" s="33">
        <f t="shared" si="70"/>
        <v>0</v>
      </c>
    </row>
    <row r="383" spans="1:10" x14ac:dyDescent="0.35">
      <c r="A383" s="32"/>
      <c r="B383" s="33"/>
      <c r="C383" s="34"/>
      <c r="D383" s="33">
        <f t="shared" si="66"/>
        <v>0</v>
      </c>
      <c r="E383" s="33"/>
      <c r="F383" s="33"/>
      <c r="G383" s="35">
        <f t="shared" si="67"/>
        <v>0</v>
      </c>
      <c r="H383" s="33">
        <f t="shared" si="68"/>
        <v>0</v>
      </c>
      <c r="I383" s="49" t="e">
        <f t="shared" si="69"/>
        <v>#DIV/0!</v>
      </c>
      <c r="J383" s="33">
        <f t="shared" si="70"/>
        <v>0</v>
      </c>
    </row>
    <row r="384" spans="1:10" x14ac:dyDescent="0.35">
      <c r="A384" s="32"/>
      <c r="B384" s="33"/>
      <c r="C384" s="34"/>
      <c r="D384" s="33">
        <f t="shared" si="66"/>
        <v>0</v>
      </c>
      <c r="E384" s="33"/>
      <c r="F384" s="33"/>
      <c r="G384" s="35">
        <f t="shared" si="67"/>
        <v>0</v>
      </c>
      <c r="H384" s="33">
        <f t="shared" si="68"/>
        <v>0</v>
      </c>
      <c r="I384" s="49" t="e">
        <f t="shared" si="69"/>
        <v>#DIV/0!</v>
      </c>
      <c r="J384" s="33">
        <f t="shared" si="70"/>
        <v>0</v>
      </c>
    </row>
    <row r="385" spans="1:10" x14ac:dyDescent="0.35">
      <c r="A385" s="32"/>
      <c r="B385" s="33"/>
      <c r="C385" s="34"/>
      <c r="D385" s="33">
        <f t="shared" si="66"/>
        <v>0</v>
      </c>
      <c r="E385" s="33"/>
      <c r="F385" s="33"/>
      <c r="G385" s="35">
        <f t="shared" si="67"/>
        <v>0</v>
      </c>
      <c r="H385" s="33">
        <f t="shared" si="68"/>
        <v>0</v>
      </c>
      <c r="I385" s="49" t="e">
        <f t="shared" si="69"/>
        <v>#DIV/0!</v>
      </c>
      <c r="J385" s="33">
        <f t="shared" si="70"/>
        <v>0</v>
      </c>
    </row>
    <row r="386" spans="1:10" x14ac:dyDescent="0.35">
      <c r="A386" s="32"/>
      <c r="B386" s="33"/>
      <c r="C386" s="34"/>
      <c r="D386" s="33">
        <f t="shared" si="66"/>
        <v>0</v>
      </c>
      <c r="E386" s="33"/>
      <c r="F386" s="33"/>
      <c r="G386" s="35">
        <f t="shared" si="67"/>
        <v>0</v>
      </c>
      <c r="H386" s="33">
        <f t="shared" si="68"/>
        <v>0</v>
      </c>
      <c r="I386" s="49" t="e">
        <f t="shared" si="69"/>
        <v>#DIV/0!</v>
      </c>
      <c r="J386" s="33">
        <f t="shared" si="70"/>
        <v>0</v>
      </c>
    </row>
    <row r="387" spans="1:10" x14ac:dyDescent="0.35">
      <c r="A387" s="32"/>
      <c r="B387" s="33"/>
      <c r="C387" s="34"/>
      <c r="D387" s="33">
        <f t="shared" si="66"/>
        <v>0</v>
      </c>
      <c r="E387" s="33"/>
      <c r="F387" s="33"/>
      <c r="G387" s="35">
        <f t="shared" si="67"/>
        <v>0</v>
      </c>
      <c r="H387" s="33">
        <f t="shared" si="68"/>
        <v>0</v>
      </c>
      <c r="I387" s="49" t="e">
        <f t="shared" si="69"/>
        <v>#DIV/0!</v>
      </c>
      <c r="J387" s="33">
        <f t="shared" si="70"/>
        <v>0</v>
      </c>
    </row>
    <row r="388" spans="1:10" x14ac:dyDescent="0.35">
      <c r="A388" s="32"/>
      <c r="B388" s="33"/>
      <c r="C388" s="34"/>
      <c r="D388" s="33">
        <f t="shared" si="66"/>
        <v>0</v>
      </c>
      <c r="E388" s="33"/>
      <c r="F388" s="33"/>
      <c r="G388" s="35">
        <f t="shared" si="67"/>
        <v>0</v>
      </c>
      <c r="H388" s="33">
        <f t="shared" si="68"/>
        <v>0</v>
      </c>
      <c r="I388" s="49" t="e">
        <f t="shared" si="69"/>
        <v>#DIV/0!</v>
      </c>
      <c r="J388" s="33">
        <f t="shared" si="70"/>
        <v>0</v>
      </c>
    </row>
    <row r="389" spans="1:10" x14ac:dyDescent="0.35">
      <c r="A389" s="32"/>
      <c r="B389" s="33"/>
      <c r="C389" s="34"/>
      <c r="D389" s="33">
        <f t="shared" si="66"/>
        <v>0</v>
      </c>
      <c r="E389" s="33"/>
      <c r="F389" s="33"/>
      <c r="G389" s="35">
        <f t="shared" si="67"/>
        <v>0</v>
      </c>
      <c r="H389" s="33">
        <f t="shared" si="68"/>
        <v>0</v>
      </c>
      <c r="I389" s="49" t="e">
        <f t="shared" si="69"/>
        <v>#DIV/0!</v>
      </c>
      <c r="J389" s="33">
        <f t="shared" si="70"/>
        <v>0</v>
      </c>
    </row>
    <row r="390" spans="1:10" x14ac:dyDescent="0.35">
      <c r="A390" s="32"/>
      <c r="B390" s="33"/>
      <c r="C390" s="34"/>
      <c r="D390" s="33">
        <f t="shared" si="66"/>
        <v>0</v>
      </c>
      <c r="E390" s="33"/>
      <c r="F390" s="33"/>
      <c r="G390" s="35">
        <f t="shared" si="67"/>
        <v>0</v>
      </c>
      <c r="H390" s="33">
        <f t="shared" si="68"/>
        <v>0</v>
      </c>
      <c r="I390" s="49" t="e">
        <f t="shared" si="69"/>
        <v>#DIV/0!</v>
      </c>
      <c r="J390" s="33">
        <f t="shared" si="70"/>
        <v>0</v>
      </c>
    </row>
    <row r="391" spans="1:10" x14ac:dyDescent="0.35">
      <c r="A391" s="32"/>
      <c r="B391" s="33"/>
      <c r="C391" s="34"/>
      <c r="D391" s="33">
        <f t="shared" si="66"/>
        <v>0</v>
      </c>
      <c r="E391" s="33"/>
      <c r="F391" s="33"/>
      <c r="G391" s="35">
        <f t="shared" si="67"/>
        <v>0</v>
      </c>
      <c r="H391" s="33">
        <f t="shared" si="68"/>
        <v>0</v>
      </c>
      <c r="I391" s="49" t="e">
        <f t="shared" si="69"/>
        <v>#DIV/0!</v>
      </c>
      <c r="J391" s="33">
        <f t="shared" si="70"/>
        <v>0</v>
      </c>
    </row>
    <row r="392" spans="1:10" x14ac:dyDescent="0.35">
      <c r="A392" s="32"/>
      <c r="B392" s="33"/>
      <c r="C392" s="34"/>
      <c r="D392" s="33">
        <f t="shared" si="66"/>
        <v>0</v>
      </c>
      <c r="E392" s="33"/>
      <c r="F392" s="33"/>
      <c r="G392" s="35">
        <f t="shared" si="67"/>
        <v>0</v>
      </c>
      <c r="H392" s="33">
        <f t="shared" si="68"/>
        <v>0</v>
      </c>
      <c r="I392" s="49" t="e">
        <f t="shared" si="69"/>
        <v>#DIV/0!</v>
      </c>
      <c r="J392" s="33">
        <f t="shared" si="70"/>
        <v>0</v>
      </c>
    </row>
    <row r="393" spans="1:10" x14ac:dyDescent="0.35">
      <c r="A393" s="32"/>
      <c r="B393" s="33"/>
      <c r="C393" s="34"/>
      <c r="D393" s="33">
        <f t="shared" si="66"/>
        <v>0</v>
      </c>
      <c r="E393" s="33"/>
      <c r="F393" s="33"/>
      <c r="G393" s="35">
        <f t="shared" si="67"/>
        <v>0</v>
      </c>
      <c r="H393" s="33">
        <f t="shared" si="68"/>
        <v>0</v>
      </c>
      <c r="I393" s="49" t="e">
        <f t="shared" si="69"/>
        <v>#DIV/0!</v>
      </c>
      <c r="J393" s="33">
        <f t="shared" si="70"/>
        <v>0</v>
      </c>
    </row>
    <row r="394" spans="1:10" x14ac:dyDescent="0.35">
      <c r="A394" s="32"/>
      <c r="B394" s="33"/>
      <c r="C394" s="34"/>
      <c r="D394" s="33">
        <f t="shared" si="66"/>
        <v>0</v>
      </c>
      <c r="E394" s="33"/>
      <c r="F394" s="33"/>
      <c r="G394" s="35">
        <f t="shared" si="67"/>
        <v>0</v>
      </c>
      <c r="H394" s="33">
        <f t="shared" si="68"/>
        <v>0</v>
      </c>
      <c r="I394" s="49" t="e">
        <f t="shared" si="69"/>
        <v>#DIV/0!</v>
      </c>
      <c r="J394" s="33">
        <f t="shared" si="70"/>
        <v>0</v>
      </c>
    </row>
    <row r="395" spans="1:10" x14ac:dyDescent="0.35">
      <c r="A395" s="32"/>
      <c r="B395" s="33"/>
      <c r="C395" s="34"/>
      <c r="D395" s="33">
        <f t="shared" si="66"/>
        <v>0</v>
      </c>
      <c r="E395" s="33"/>
      <c r="F395" s="33"/>
      <c r="G395" s="35">
        <f t="shared" si="67"/>
        <v>0</v>
      </c>
      <c r="H395" s="33">
        <f t="shared" si="68"/>
        <v>0</v>
      </c>
      <c r="I395" s="49" t="e">
        <f t="shared" si="69"/>
        <v>#DIV/0!</v>
      </c>
      <c r="J395" s="33">
        <f t="shared" si="70"/>
        <v>0</v>
      </c>
    </row>
    <row r="396" spans="1:10" x14ac:dyDescent="0.35">
      <c r="A396" s="32"/>
      <c r="B396" s="33"/>
      <c r="C396" s="34"/>
      <c r="D396" s="33">
        <f t="shared" si="66"/>
        <v>0</v>
      </c>
      <c r="E396" s="33"/>
      <c r="F396" s="33"/>
      <c r="G396" s="35">
        <f t="shared" si="67"/>
        <v>0</v>
      </c>
      <c r="H396" s="33">
        <f t="shared" si="68"/>
        <v>0</v>
      </c>
      <c r="I396" s="49" t="e">
        <f t="shared" si="69"/>
        <v>#DIV/0!</v>
      </c>
      <c r="J396" s="33">
        <f t="shared" si="70"/>
        <v>0</v>
      </c>
    </row>
    <row r="397" spans="1:10" ht="15" thickBot="1" x14ac:dyDescent="0.4">
      <c r="A397" s="41"/>
      <c r="B397" s="42"/>
      <c r="C397" s="43"/>
      <c r="D397" s="42">
        <f t="shared" si="66"/>
        <v>0</v>
      </c>
      <c r="E397" s="42"/>
      <c r="F397" s="42"/>
      <c r="G397" s="44">
        <f t="shared" si="67"/>
        <v>0</v>
      </c>
      <c r="H397" s="42">
        <f t="shared" si="68"/>
        <v>0</v>
      </c>
      <c r="I397" s="50" t="e">
        <f t="shared" si="69"/>
        <v>#DIV/0!</v>
      </c>
      <c r="J397" s="42">
        <f t="shared" si="70"/>
        <v>0</v>
      </c>
    </row>
    <row r="399" spans="1:10" ht="21.5" thickBot="1" x14ac:dyDescent="0.55000000000000004">
      <c r="A399" s="51" t="s">
        <v>159</v>
      </c>
      <c r="B399" s="51" t="s">
        <v>163</v>
      </c>
      <c r="C399" s="52"/>
      <c r="D399" s="52"/>
    </row>
    <row r="400" spans="1:10" x14ac:dyDescent="0.35">
      <c r="A400" s="28" t="s">
        <v>53</v>
      </c>
      <c r="B400" s="29" t="s">
        <v>121</v>
      </c>
      <c r="C400" s="29" t="s">
        <v>55</v>
      </c>
      <c r="D400" s="29" t="s">
        <v>122</v>
      </c>
      <c r="E400" s="29" t="s">
        <v>123</v>
      </c>
      <c r="F400" s="29" t="s">
        <v>54</v>
      </c>
      <c r="G400" s="29" t="s">
        <v>124</v>
      </c>
      <c r="H400" s="29" t="s">
        <v>125</v>
      </c>
      <c r="I400" s="48" t="s">
        <v>19</v>
      </c>
      <c r="J400" s="29" t="s">
        <v>126</v>
      </c>
    </row>
    <row r="401" spans="1:10" x14ac:dyDescent="0.35">
      <c r="A401" s="32"/>
      <c r="B401" s="33"/>
      <c r="C401" s="34"/>
      <c r="D401" s="33">
        <f>C401*86400</f>
        <v>0</v>
      </c>
      <c r="E401" s="33"/>
      <c r="F401" s="33"/>
      <c r="G401" s="35">
        <f>F402*86400</f>
        <v>0</v>
      </c>
      <c r="H401" s="33">
        <f>E401-(B401)</f>
        <v>0</v>
      </c>
      <c r="I401" s="49" t="e">
        <f>(E401-B401)/(G401-D401)</f>
        <v>#DIV/0!</v>
      </c>
      <c r="J401" s="33">
        <f>G401-D401</f>
        <v>0</v>
      </c>
    </row>
    <row r="402" spans="1:10" x14ac:dyDescent="0.35">
      <c r="A402" s="32"/>
      <c r="B402" s="33"/>
      <c r="C402" s="34"/>
      <c r="D402" s="33">
        <f t="shared" ref="D402:D423" si="71">C402*86400</f>
        <v>0</v>
      </c>
      <c r="E402" s="33"/>
      <c r="F402" s="33"/>
      <c r="G402" s="35">
        <f t="shared" ref="G402:G423" si="72">F403*86400</f>
        <v>0</v>
      </c>
      <c r="H402" s="33">
        <f t="shared" ref="H402:H423" si="73">E402-(B402)</f>
        <v>0</v>
      </c>
      <c r="I402" s="49" t="e">
        <f t="shared" ref="I402:I423" si="74">(E402-B402)/(G402-D402)</f>
        <v>#DIV/0!</v>
      </c>
      <c r="J402" s="33">
        <f t="shared" ref="J402:J423" si="75">G402-D402</f>
        <v>0</v>
      </c>
    </row>
    <row r="403" spans="1:10" x14ac:dyDescent="0.35">
      <c r="A403" s="32"/>
      <c r="B403" s="33"/>
      <c r="C403" s="34"/>
      <c r="D403" s="33">
        <f t="shared" si="71"/>
        <v>0</v>
      </c>
      <c r="E403" s="33"/>
      <c r="F403" s="33"/>
      <c r="G403" s="35">
        <f t="shared" si="72"/>
        <v>0</v>
      </c>
      <c r="H403" s="33">
        <f t="shared" si="73"/>
        <v>0</v>
      </c>
      <c r="I403" s="49" t="e">
        <f t="shared" si="74"/>
        <v>#DIV/0!</v>
      </c>
      <c r="J403" s="33">
        <f t="shared" si="75"/>
        <v>0</v>
      </c>
    </row>
    <row r="404" spans="1:10" x14ac:dyDescent="0.35">
      <c r="A404" s="32"/>
      <c r="B404" s="33"/>
      <c r="C404" s="34"/>
      <c r="D404" s="33">
        <f t="shared" si="71"/>
        <v>0</v>
      </c>
      <c r="E404" s="33"/>
      <c r="F404" s="33"/>
      <c r="G404" s="35">
        <f t="shared" si="72"/>
        <v>0</v>
      </c>
      <c r="H404" s="33">
        <f t="shared" si="73"/>
        <v>0</v>
      </c>
      <c r="I404" s="49" t="e">
        <f t="shared" si="74"/>
        <v>#DIV/0!</v>
      </c>
      <c r="J404" s="33">
        <f t="shared" si="75"/>
        <v>0</v>
      </c>
    </row>
    <row r="405" spans="1:10" x14ac:dyDescent="0.35">
      <c r="A405" s="32"/>
      <c r="B405" s="33"/>
      <c r="C405" s="34"/>
      <c r="D405" s="33">
        <f t="shared" si="71"/>
        <v>0</v>
      </c>
      <c r="E405" s="33"/>
      <c r="F405" s="33"/>
      <c r="G405" s="35">
        <f t="shared" si="72"/>
        <v>0</v>
      </c>
      <c r="H405" s="33">
        <f t="shared" si="73"/>
        <v>0</v>
      </c>
      <c r="I405" s="49" t="e">
        <f t="shared" si="74"/>
        <v>#DIV/0!</v>
      </c>
      <c r="J405" s="33">
        <f t="shared" si="75"/>
        <v>0</v>
      </c>
    </row>
    <row r="406" spans="1:10" x14ac:dyDescent="0.35">
      <c r="A406" s="32"/>
      <c r="B406" s="33"/>
      <c r="C406" s="34"/>
      <c r="D406" s="33">
        <f t="shared" si="71"/>
        <v>0</v>
      </c>
      <c r="E406" s="33"/>
      <c r="F406" s="33"/>
      <c r="G406" s="35">
        <f t="shared" si="72"/>
        <v>0</v>
      </c>
      <c r="H406" s="33">
        <f t="shared" si="73"/>
        <v>0</v>
      </c>
      <c r="I406" s="49" t="e">
        <f t="shared" si="74"/>
        <v>#DIV/0!</v>
      </c>
      <c r="J406" s="33">
        <f t="shared" si="75"/>
        <v>0</v>
      </c>
    </row>
    <row r="407" spans="1:10" x14ac:dyDescent="0.35">
      <c r="A407" s="32"/>
      <c r="B407" s="33"/>
      <c r="C407" s="34"/>
      <c r="D407" s="33">
        <f t="shared" si="71"/>
        <v>0</v>
      </c>
      <c r="E407" s="33"/>
      <c r="F407" s="33"/>
      <c r="G407" s="35">
        <f t="shared" si="72"/>
        <v>0</v>
      </c>
      <c r="H407" s="33">
        <f t="shared" si="73"/>
        <v>0</v>
      </c>
      <c r="I407" s="49" t="e">
        <f t="shared" si="74"/>
        <v>#DIV/0!</v>
      </c>
      <c r="J407" s="33">
        <f t="shared" si="75"/>
        <v>0</v>
      </c>
    </row>
    <row r="408" spans="1:10" x14ac:dyDescent="0.35">
      <c r="A408" s="32"/>
      <c r="B408" s="33"/>
      <c r="C408" s="34"/>
      <c r="D408" s="33">
        <f t="shared" si="71"/>
        <v>0</v>
      </c>
      <c r="E408" s="33"/>
      <c r="F408" s="33"/>
      <c r="G408" s="35">
        <f t="shared" si="72"/>
        <v>0</v>
      </c>
      <c r="H408" s="33">
        <f t="shared" si="73"/>
        <v>0</v>
      </c>
      <c r="I408" s="49" t="e">
        <f t="shared" si="74"/>
        <v>#DIV/0!</v>
      </c>
      <c r="J408" s="33">
        <f t="shared" si="75"/>
        <v>0</v>
      </c>
    </row>
    <row r="409" spans="1:10" x14ac:dyDescent="0.35">
      <c r="A409" s="32"/>
      <c r="B409" s="33"/>
      <c r="C409" s="34"/>
      <c r="D409" s="33">
        <f t="shared" si="71"/>
        <v>0</v>
      </c>
      <c r="E409" s="33"/>
      <c r="F409" s="33"/>
      <c r="G409" s="35">
        <f t="shared" si="72"/>
        <v>0</v>
      </c>
      <c r="H409" s="33">
        <f t="shared" si="73"/>
        <v>0</v>
      </c>
      <c r="I409" s="49" t="e">
        <f t="shared" si="74"/>
        <v>#DIV/0!</v>
      </c>
      <c r="J409" s="33">
        <f t="shared" si="75"/>
        <v>0</v>
      </c>
    </row>
    <row r="410" spans="1:10" x14ac:dyDescent="0.35">
      <c r="A410" s="32"/>
      <c r="B410" s="33"/>
      <c r="C410" s="34"/>
      <c r="D410" s="33">
        <f t="shared" si="71"/>
        <v>0</v>
      </c>
      <c r="E410" s="33"/>
      <c r="F410" s="33"/>
      <c r="G410" s="35">
        <f t="shared" si="72"/>
        <v>0</v>
      </c>
      <c r="H410" s="33">
        <f t="shared" si="73"/>
        <v>0</v>
      </c>
      <c r="I410" s="49" t="e">
        <f t="shared" si="74"/>
        <v>#DIV/0!</v>
      </c>
      <c r="J410" s="33">
        <f t="shared" si="75"/>
        <v>0</v>
      </c>
    </row>
    <row r="411" spans="1:10" x14ac:dyDescent="0.35">
      <c r="A411" s="32"/>
      <c r="B411" s="33"/>
      <c r="C411" s="34"/>
      <c r="D411" s="33">
        <f t="shared" si="71"/>
        <v>0</v>
      </c>
      <c r="E411" s="33"/>
      <c r="F411" s="33"/>
      <c r="G411" s="35">
        <f t="shared" si="72"/>
        <v>0</v>
      </c>
      <c r="H411" s="33">
        <f t="shared" si="73"/>
        <v>0</v>
      </c>
      <c r="I411" s="49" t="e">
        <f t="shared" si="74"/>
        <v>#DIV/0!</v>
      </c>
      <c r="J411" s="33">
        <f t="shared" si="75"/>
        <v>0</v>
      </c>
    </row>
    <row r="412" spans="1:10" x14ac:dyDescent="0.35">
      <c r="A412" s="32"/>
      <c r="B412" s="33"/>
      <c r="C412" s="34"/>
      <c r="D412" s="33">
        <f t="shared" si="71"/>
        <v>0</v>
      </c>
      <c r="E412" s="33"/>
      <c r="F412" s="33"/>
      <c r="G412" s="35">
        <f t="shared" si="72"/>
        <v>0</v>
      </c>
      <c r="H412" s="33">
        <f t="shared" si="73"/>
        <v>0</v>
      </c>
      <c r="I412" s="49" t="e">
        <f t="shared" si="74"/>
        <v>#DIV/0!</v>
      </c>
      <c r="J412" s="33">
        <f t="shared" si="75"/>
        <v>0</v>
      </c>
    </row>
    <row r="413" spans="1:10" x14ac:dyDescent="0.35">
      <c r="A413" s="32"/>
      <c r="B413" s="33"/>
      <c r="C413" s="34"/>
      <c r="D413" s="33">
        <f t="shared" si="71"/>
        <v>0</v>
      </c>
      <c r="E413" s="33"/>
      <c r="F413" s="33"/>
      <c r="G413" s="35">
        <f t="shared" si="72"/>
        <v>0</v>
      </c>
      <c r="H413" s="33">
        <f t="shared" si="73"/>
        <v>0</v>
      </c>
      <c r="I413" s="49" t="e">
        <f t="shared" si="74"/>
        <v>#DIV/0!</v>
      </c>
      <c r="J413" s="33">
        <f t="shared" si="75"/>
        <v>0</v>
      </c>
    </row>
    <row r="414" spans="1:10" x14ac:dyDescent="0.35">
      <c r="A414" s="32"/>
      <c r="B414" s="33"/>
      <c r="C414" s="34"/>
      <c r="D414" s="33">
        <f t="shared" si="71"/>
        <v>0</v>
      </c>
      <c r="E414" s="33"/>
      <c r="F414" s="33"/>
      <c r="G414" s="35">
        <f t="shared" si="72"/>
        <v>0</v>
      </c>
      <c r="H414" s="33">
        <f t="shared" si="73"/>
        <v>0</v>
      </c>
      <c r="I414" s="49" t="e">
        <f t="shared" si="74"/>
        <v>#DIV/0!</v>
      </c>
      <c r="J414" s="33">
        <f t="shared" si="75"/>
        <v>0</v>
      </c>
    </row>
    <row r="415" spans="1:10" x14ac:dyDescent="0.35">
      <c r="A415" s="32"/>
      <c r="B415" s="33"/>
      <c r="C415" s="34"/>
      <c r="D415" s="33">
        <f t="shared" si="71"/>
        <v>0</v>
      </c>
      <c r="E415" s="33"/>
      <c r="F415" s="33"/>
      <c r="G415" s="35">
        <f t="shared" si="72"/>
        <v>0</v>
      </c>
      <c r="H415" s="33">
        <f t="shared" si="73"/>
        <v>0</v>
      </c>
      <c r="I415" s="49" t="e">
        <f t="shared" si="74"/>
        <v>#DIV/0!</v>
      </c>
      <c r="J415" s="33">
        <f t="shared" si="75"/>
        <v>0</v>
      </c>
    </row>
    <row r="416" spans="1:10" x14ac:dyDescent="0.35">
      <c r="A416" s="32"/>
      <c r="B416" s="33"/>
      <c r="C416" s="34"/>
      <c r="D416" s="33">
        <f t="shared" si="71"/>
        <v>0</v>
      </c>
      <c r="E416" s="33"/>
      <c r="F416" s="33"/>
      <c r="G416" s="35">
        <f t="shared" si="72"/>
        <v>0</v>
      </c>
      <c r="H416" s="33">
        <f t="shared" si="73"/>
        <v>0</v>
      </c>
      <c r="I416" s="49" t="e">
        <f t="shared" si="74"/>
        <v>#DIV/0!</v>
      </c>
      <c r="J416" s="33">
        <f t="shared" si="75"/>
        <v>0</v>
      </c>
    </row>
    <row r="417" spans="1:10" x14ac:dyDescent="0.35">
      <c r="A417" s="32"/>
      <c r="B417" s="33"/>
      <c r="C417" s="34"/>
      <c r="D417" s="33">
        <f t="shared" si="71"/>
        <v>0</v>
      </c>
      <c r="E417" s="33"/>
      <c r="F417" s="33"/>
      <c r="G417" s="35">
        <f t="shared" si="72"/>
        <v>0</v>
      </c>
      <c r="H417" s="33">
        <f t="shared" si="73"/>
        <v>0</v>
      </c>
      <c r="I417" s="49" t="e">
        <f t="shared" si="74"/>
        <v>#DIV/0!</v>
      </c>
      <c r="J417" s="33">
        <f t="shared" si="75"/>
        <v>0</v>
      </c>
    </row>
    <row r="418" spans="1:10" x14ac:dyDescent="0.35">
      <c r="A418" s="32"/>
      <c r="B418" s="33"/>
      <c r="C418" s="34"/>
      <c r="D418" s="33">
        <f t="shared" si="71"/>
        <v>0</v>
      </c>
      <c r="E418" s="33"/>
      <c r="F418" s="33"/>
      <c r="G418" s="35">
        <f t="shared" si="72"/>
        <v>0</v>
      </c>
      <c r="H418" s="33">
        <f t="shared" si="73"/>
        <v>0</v>
      </c>
      <c r="I418" s="49" t="e">
        <f t="shared" si="74"/>
        <v>#DIV/0!</v>
      </c>
      <c r="J418" s="33">
        <f t="shared" si="75"/>
        <v>0</v>
      </c>
    </row>
    <row r="419" spans="1:10" x14ac:dyDescent="0.35">
      <c r="A419" s="32"/>
      <c r="B419" s="33"/>
      <c r="C419" s="34"/>
      <c r="D419" s="33">
        <f t="shared" si="71"/>
        <v>0</v>
      </c>
      <c r="E419" s="33"/>
      <c r="F419" s="33"/>
      <c r="G419" s="35">
        <f t="shared" si="72"/>
        <v>0</v>
      </c>
      <c r="H419" s="33">
        <f t="shared" si="73"/>
        <v>0</v>
      </c>
      <c r="I419" s="49" t="e">
        <f t="shared" si="74"/>
        <v>#DIV/0!</v>
      </c>
      <c r="J419" s="33">
        <f t="shared" si="75"/>
        <v>0</v>
      </c>
    </row>
    <row r="420" spans="1:10" x14ac:dyDescent="0.35">
      <c r="A420" s="32"/>
      <c r="B420" s="33"/>
      <c r="C420" s="34"/>
      <c r="D420" s="33">
        <f t="shared" si="71"/>
        <v>0</v>
      </c>
      <c r="E420" s="33"/>
      <c r="F420" s="33"/>
      <c r="G420" s="35">
        <f t="shared" si="72"/>
        <v>0</v>
      </c>
      <c r="H420" s="33">
        <f t="shared" si="73"/>
        <v>0</v>
      </c>
      <c r="I420" s="49" t="e">
        <f t="shared" si="74"/>
        <v>#DIV/0!</v>
      </c>
      <c r="J420" s="33">
        <f t="shared" si="75"/>
        <v>0</v>
      </c>
    </row>
    <row r="421" spans="1:10" x14ac:dyDescent="0.35">
      <c r="A421" s="32"/>
      <c r="B421" s="33"/>
      <c r="C421" s="34"/>
      <c r="D421" s="33">
        <f t="shared" si="71"/>
        <v>0</v>
      </c>
      <c r="E421" s="33"/>
      <c r="F421" s="33"/>
      <c r="G421" s="35">
        <f t="shared" si="72"/>
        <v>0</v>
      </c>
      <c r="H421" s="33">
        <f t="shared" si="73"/>
        <v>0</v>
      </c>
      <c r="I421" s="49" t="e">
        <f t="shared" si="74"/>
        <v>#DIV/0!</v>
      </c>
      <c r="J421" s="33">
        <f t="shared" si="75"/>
        <v>0</v>
      </c>
    </row>
    <row r="422" spans="1:10" x14ac:dyDescent="0.35">
      <c r="A422" s="32"/>
      <c r="B422" s="33"/>
      <c r="C422" s="34"/>
      <c r="D422" s="33">
        <f t="shared" si="71"/>
        <v>0</v>
      </c>
      <c r="E422" s="33"/>
      <c r="F422" s="33"/>
      <c r="G422" s="35">
        <f t="shared" si="72"/>
        <v>0</v>
      </c>
      <c r="H422" s="33">
        <f t="shared" si="73"/>
        <v>0</v>
      </c>
      <c r="I422" s="49" t="e">
        <f t="shared" si="74"/>
        <v>#DIV/0!</v>
      </c>
      <c r="J422" s="33">
        <f t="shared" si="75"/>
        <v>0</v>
      </c>
    </row>
    <row r="423" spans="1:10" ht="15" thickBot="1" x14ac:dyDescent="0.4">
      <c r="A423" s="41"/>
      <c r="B423" s="42"/>
      <c r="C423" s="43"/>
      <c r="D423" s="42">
        <f t="shared" si="71"/>
        <v>0</v>
      </c>
      <c r="E423" s="42"/>
      <c r="F423" s="42"/>
      <c r="G423" s="44">
        <f t="shared" si="72"/>
        <v>0</v>
      </c>
      <c r="H423" s="42">
        <f t="shared" si="73"/>
        <v>0</v>
      </c>
      <c r="I423" s="50" t="e">
        <f t="shared" si="74"/>
        <v>#DIV/0!</v>
      </c>
      <c r="J423" s="42">
        <f t="shared" si="75"/>
        <v>0</v>
      </c>
    </row>
    <row r="425" spans="1:10" ht="21.5" thickBot="1" x14ac:dyDescent="0.55000000000000004">
      <c r="A425" s="27" t="s">
        <v>164</v>
      </c>
      <c r="B425" s="27" t="s">
        <v>165</v>
      </c>
    </row>
    <row r="426" spans="1:10" x14ac:dyDescent="0.35">
      <c r="A426" s="28" t="s">
        <v>53</v>
      </c>
      <c r="B426" s="29" t="s">
        <v>121</v>
      </c>
      <c r="C426" s="29" t="s">
        <v>55</v>
      </c>
      <c r="D426" s="29" t="s">
        <v>122</v>
      </c>
      <c r="E426" s="29" t="s">
        <v>123</v>
      </c>
      <c r="F426" s="29" t="s">
        <v>54</v>
      </c>
      <c r="G426" s="29" t="s">
        <v>124</v>
      </c>
      <c r="H426" s="29" t="s">
        <v>125</v>
      </c>
      <c r="I426" s="48" t="s">
        <v>19</v>
      </c>
      <c r="J426" s="29" t="s">
        <v>126</v>
      </c>
    </row>
    <row r="427" spans="1:10" x14ac:dyDescent="0.35">
      <c r="A427" s="32"/>
      <c r="B427" s="33"/>
      <c r="C427" s="34"/>
      <c r="D427" s="33">
        <f>C427*86400</f>
        <v>0</v>
      </c>
      <c r="E427" s="33"/>
      <c r="F427" s="33"/>
      <c r="G427" s="35">
        <f>F428*86400</f>
        <v>0</v>
      </c>
      <c r="H427" s="33">
        <f>E427-(B427)</f>
        <v>0</v>
      </c>
      <c r="I427" s="49" t="e">
        <f>(E427-B427)/(G427-D427)</f>
        <v>#DIV/0!</v>
      </c>
      <c r="J427" s="33">
        <f>G427-D427</f>
        <v>0</v>
      </c>
    </row>
    <row r="428" spans="1:10" x14ac:dyDescent="0.35">
      <c r="A428" s="32"/>
      <c r="B428" s="33"/>
      <c r="C428" s="34"/>
      <c r="D428" s="33">
        <f t="shared" ref="D428:D449" si="76">C428*86400</f>
        <v>0</v>
      </c>
      <c r="E428" s="33"/>
      <c r="F428" s="33"/>
      <c r="G428" s="35">
        <f t="shared" ref="G428:G449" si="77">F429*86400</f>
        <v>0</v>
      </c>
      <c r="H428" s="33">
        <f t="shared" ref="H428:H449" si="78">E428-(B428)</f>
        <v>0</v>
      </c>
      <c r="I428" s="49" t="e">
        <f t="shared" ref="I428:I449" si="79">(E428-B428)/(G428-D428)</f>
        <v>#DIV/0!</v>
      </c>
      <c r="J428" s="33">
        <f t="shared" ref="J428:J449" si="80">G428-D428</f>
        <v>0</v>
      </c>
    </row>
    <row r="429" spans="1:10" x14ac:dyDescent="0.35">
      <c r="A429" s="32"/>
      <c r="B429" s="33"/>
      <c r="C429" s="34"/>
      <c r="D429" s="33">
        <f t="shared" si="76"/>
        <v>0</v>
      </c>
      <c r="E429" s="33"/>
      <c r="F429" s="33"/>
      <c r="G429" s="35">
        <f t="shared" si="77"/>
        <v>0</v>
      </c>
      <c r="H429" s="33">
        <f t="shared" si="78"/>
        <v>0</v>
      </c>
      <c r="I429" s="49" t="e">
        <f t="shared" si="79"/>
        <v>#DIV/0!</v>
      </c>
      <c r="J429" s="33">
        <f t="shared" si="80"/>
        <v>0</v>
      </c>
    </row>
    <row r="430" spans="1:10" x14ac:dyDescent="0.35">
      <c r="A430" s="32"/>
      <c r="B430" s="33"/>
      <c r="C430" s="34"/>
      <c r="D430" s="33">
        <f t="shared" si="76"/>
        <v>0</v>
      </c>
      <c r="E430" s="33"/>
      <c r="F430" s="33"/>
      <c r="G430" s="35">
        <f t="shared" si="77"/>
        <v>0</v>
      </c>
      <c r="H430" s="33">
        <f t="shared" si="78"/>
        <v>0</v>
      </c>
      <c r="I430" s="49" t="e">
        <f t="shared" si="79"/>
        <v>#DIV/0!</v>
      </c>
      <c r="J430" s="33">
        <f t="shared" si="80"/>
        <v>0</v>
      </c>
    </row>
    <row r="431" spans="1:10" x14ac:dyDescent="0.35">
      <c r="A431" s="32"/>
      <c r="B431" s="33"/>
      <c r="C431" s="34"/>
      <c r="D431" s="33">
        <f t="shared" si="76"/>
        <v>0</v>
      </c>
      <c r="E431" s="33"/>
      <c r="F431" s="33"/>
      <c r="G431" s="35">
        <f t="shared" si="77"/>
        <v>0</v>
      </c>
      <c r="H431" s="33">
        <f t="shared" si="78"/>
        <v>0</v>
      </c>
      <c r="I431" s="49" t="e">
        <f t="shared" si="79"/>
        <v>#DIV/0!</v>
      </c>
      <c r="J431" s="33">
        <f t="shared" si="80"/>
        <v>0</v>
      </c>
    </row>
    <row r="432" spans="1:10" x14ac:dyDescent="0.35">
      <c r="A432" s="32"/>
      <c r="B432" s="33"/>
      <c r="C432" s="34"/>
      <c r="D432" s="33">
        <f t="shared" si="76"/>
        <v>0</v>
      </c>
      <c r="E432" s="33"/>
      <c r="F432" s="33"/>
      <c r="G432" s="35">
        <f t="shared" si="77"/>
        <v>0</v>
      </c>
      <c r="H432" s="33">
        <f t="shared" si="78"/>
        <v>0</v>
      </c>
      <c r="I432" s="49" t="e">
        <f t="shared" si="79"/>
        <v>#DIV/0!</v>
      </c>
      <c r="J432" s="33">
        <f t="shared" si="80"/>
        <v>0</v>
      </c>
    </row>
    <row r="433" spans="1:10" x14ac:dyDescent="0.35">
      <c r="A433" s="32"/>
      <c r="B433" s="33"/>
      <c r="C433" s="34"/>
      <c r="D433" s="33">
        <f t="shared" si="76"/>
        <v>0</v>
      </c>
      <c r="E433" s="33"/>
      <c r="F433" s="33"/>
      <c r="G433" s="35">
        <f t="shared" si="77"/>
        <v>0</v>
      </c>
      <c r="H433" s="33">
        <f t="shared" si="78"/>
        <v>0</v>
      </c>
      <c r="I433" s="49" t="e">
        <f t="shared" si="79"/>
        <v>#DIV/0!</v>
      </c>
      <c r="J433" s="33">
        <f t="shared" si="80"/>
        <v>0</v>
      </c>
    </row>
    <row r="434" spans="1:10" x14ac:dyDescent="0.35">
      <c r="A434" s="32"/>
      <c r="B434" s="33"/>
      <c r="C434" s="34"/>
      <c r="D434" s="33">
        <f t="shared" si="76"/>
        <v>0</v>
      </c>
      <c r="E434" s="33"/>
      <c r="F434" s="33"/>
      <c r="G434" s="35">
        <f t="shared" si="77"/>
        <v>0</v>
      </c>
      <c r="H434" s="33">
        <f t="shared" si="78"/>
        <v>0</v>
      </c>
      <c r="I434" s="49" t="e">
        <f t="shared" si="79"/>
        <v>#DIV/0!</v>
      </c>
      <c r="J434" s="33">
        <f t="shared" si="80"/>
        <v>0</v>
      </c>
    </row>
    <row r="435" spans="1:10" x14ac:dyDescent="0.35">
      <c r="A435" s="32"/>
      <c r="B435" s="33"/>
      <c r="C435" s="34"/>
      <c r="D435" s="33">
        <f t="shared" si="76"/>
        <v>0</v>
      </c>
      <c r="E435" s="33"/>
      <c r="F435" s="33"/>
      <c r="G435" s="35">
        <f t="shared" si="77"/>
        <v>0</v>
      </c>
      <c r="H435" s="33">
        <f t="shared" si="78"/>
        <v>0</v>
      </c>
      <c r="I435" s="49" t="e">
        <f t="shared" si="79"/>
        <v>#DIV/0!</v>
      </c>
      <c r="J435" s="33">
        <f t="shared" si="80"/>
        <v>0</v>
      </c>
    </row>
    <row r="436" spans="1:10" x14ac:dyDescent="0.35">
      <c r="A436" s="32"/>
      <c r="B436" s="33"/>
      <c r="C436" s="34"/>
      <c r="D436" s="33">
        <f t="shared" si="76"/>
        <v>0</v>
      </c>
      <c r="E436" s="33"/>
      <c r="F436" s="33"/>
      <c r="G436" s="35">
        <f t="shared" si="77"/>
        <v>0</v>
      </c>
      <c r="H436" s="33">
        <f t="shared" si="78"/>
        <v>0</v>
      </c>
      <c r="I436" s="49" t="e">
        <f t="shared" si="79"/>
        <v>#DIV/0!</v>
      </c>
      <c r="J436" s="33">
        <f t="shared" si="80"/>
        <v>0</v>
      </c>
    </row>
    <row r="437" spans="1:10" x14ac:dyDescent="0.35">
      <c r="A437" s="32"/>
      <c r="B437" s="33"/>
      <c r="C437" s="34"/>
      <c r="D437" s="33">
        <f t="shared" si="76"/>
        <v>0</v>
      </c>
      <c r="E437" s="33"/>
      <c r="F437" s="33"/>
      <c r="G437" s="35">
        <f t="shared" si="77"/>
        <v>0</v>
      </c>
      <c r="H437" s="33">
        <f t="shared" si="78"/>
        <v>0</v>
      </c>
      <c r="I437" s="49" t="e">
        <f t="shared" si="79"/>
        <v>#DIV/0!</v>
      </c>
      <c r="J437" s="33">
        <f t="shared" si="80"/>
        <v>0</v>
      </c>
    </row>
    <row r="438" spans="1:10" x14ac:dyDescent="0.35">
      <c r="A438" s="32"/>
      <c r="B438" s="33"/>
      <c r="C438" s="34"/>
      <c r="D438" s="33">
        <f t="shared" si="76"/>
        <v>0</v>
      </c>
      <c r="E438" s="33"/>
      <c r="F438" s="33"/>
      <c r="G438" s="35">
        <f t="shared" si="77"/>
        <v>0</v>
      </c>
      <c r="H438" s="33">
        <f t="shared" si="78"/>
        <v>0</v>
      </c>
      <c r="I438" s="49" t="e">
        <f t="shared" si="79"/>
        <v>#DIV/0!</v>
      </c>
      <c r="J438" s="33">
        <f t="shared" si="80"/>
        <v>0</v>
      </c>
    </row>
    <row r="439" spans="1:10" x14ac:dyDescent="0.35">
      <c r="A439" s="32"/>
      <c r="B439" s="33"/>
      <c r="C439" s="34"/>
      <c r="D439" s="33">
        <f t="shared" si="76"/>
        <v>0</v>
      </c>
      <c r="E439" s="33"/>
      <c r="F439" s="33"/>
      <c r="G439" s="35">
        <f t="shared" si="77"/>
        <v>0</v>
      </c>
      <c r="H439" s="33">
        <f t="shared" si="78"/>
        <v>0</v>
      </c>
      <c r="I439" s="49" t="e">
        <f t="shared" si="79"/>
        <v>#DIV/0!</v>
      </c>
      <c r="J439" s="33">
        <f t="shared" si="80"/>
        <v>0</v>
      </c>
    </row>
    <row r="440" spans="1:10" x14ac:dyDescent="0.35">
      <c r="A440" s="32"/>
      <c r="B440" s="33"/>
      <c r="C440" s="34"/>
      <c r="D440" s="33">
        <f t="shared" si="76"/>
        <v>0</v>
      </c>
      <c r="E440" s="33"/>
      <c r="F440" s="33"/>
      <c r="G440" s="35">
        <f t="shared" si="77"/>
        <v>0</v>
      </c>
      <c r="H440" s="33">
        <f t="shared" si="78"/>
        <v>0</v>
      </c>
      <c r="I440" s="49" t="e">
        <f t="shared" si="79"/>
        <v>#DIV/0!</v>
      </c>
      <c r="J440" s="33">
        <f t="shared" si="80"/>
        <v>0</v>
      </c>
    </row>
    <row r="441" spans="1:10" x14ac:dyDescent="0.35">
      <c r="A441" s="32"/>
      <c r="B441" s="33"/>
      <c r="C441" s="34"/>
      <c r="D441" s="33">
        <f t="shared" si="76"/>
        <v>0</v>
      </c>
      <c r="E441" s="33"/>
      <c r="F441" s="33"/>
      <c r="G441" s="35">
        <f t="shared" si="77"/>
        <v>0</v>
      </c>
      <c r="H441" s="33">
        <f t="shared" si="78"/>
        <v>0</v>
      </c>
      <c r="I441" s="49" t="e">
        <f t="shared" si="79"/>
        <v>#DIV/0!</v>
      </c>
      <c r="J441" s="33">
        <f t="shared" si="80"/>
        <v>0</v>
      </c>
    </row>
    <row r="442" spans="1:10" x14ac:dyDescent="0.35">
      <c r="A442" s="32"/>
      <c r="B442" s="33"/>
      <c r="C442" s="34"/>
      <c r="D442" s="33">
        <f t="shared" si="76"/>
        <v>0</v>
      </c>
      <c r="E442" s="33"/>
      <c r="F442" s="33"/>
      <c r="G442" s="35">
        <f t="shared" si="77"/>
        <v>0</v>
      </c>
      <c r="H442" s="33">
        <f t="shared" si="78"/>
        <v>0</v>
      </c>
      <c r="I442" s="49" t="e">
        <f t="shared" si="79"/>
        <v>#DIV/0!</v>
      </c>
      <c r="J442" s="33">
        <f t="shared" si="80"/>
        <v>0</v>
      </c>
    </row>
    <row r="443" spans="1:10" x14ac:dyDescent="0.35">
      <c r="A443" s="32"/>
      <c r="B443" s="33"/>
      <c r="C443" s="34"/>
      <c r="D443" s="33">
        <f t="shared" si="76"/>
        <v>0</v>
      </c>
      <c r="E443" s="33"/>
      <c r="F443" s="33"/>
      <c r="G443" s="35">
        <f t="shared" si="77"/>
        <v>0</v>
      </c>
      <c r="H443" s="33">
        <f t="shared" si="78"/>
        <v>0</v>
      </c>
      <c r="I443" s="49" t="e">
        <f t="shared" si="79"/>
        <v>#DIV/0!</v>
      </c>
      <c r="J443" s="33">
        <f t="shared" si="80"/>
        <v>0</v>
      </c>
    </row>
    <row r="444" spans="1:10" x14ac:dyDescent="0.35">
      <c r="A444" s="32"/>
      <c r="B444" s="33"/>
      <c r="C444" s="34"/>
      <c r="D444" s="33">
        <f t="shared" si="76"/>
        <v>0</v>
      </c>
      <c r="E444" s="33"/>
      <c r="F444" s="33"/>
      <c r="G444" s="35">
        <f t="shared" si="77"/>
        <v>0</v>
      </c>
      <c r="H444" s="33">
        <f t="shared" si="78"/>
        <v>0</v>
      </c>
      <c r="I444" s="49" t="e">
        <f t="shared" si="79"/>
        <v>#DIV/0!</v>
      </c>
      <c r="J444" s="33">
        <f t="shared" si="80"/>
        <v>0</v>
      </c>
    </row>
    <row r="445" spans="1:10" x14ac:dyDescent="0.35">
      <c r="A445" s="32"/>
      <c r="B445" s="33"/>
      <c r="C445" s="34"/>
      <c r="D445" s="33">
        <f t="shared" si="76"/>
        <v>0</v>
      </c>
      <c r="E445" s="33"/>
      <c r="F445" s="33"/>
      <c r="G445" s="35">
        <f t="shared" si="77"/>
        <v>0</v>
      </c>
      <c r="H445" s="33">
        <f t="shared" si="78"/>
        <v>0</v>
      </c>
      <c r="I445" s="49" t="e">
        <f t="shared" si="79"/>
        <v>#DIV/0!</v>
      </c>
      <c r="J445" s="33">
        <f t="shared" si="80"/>
        <v>0</v>
      </c>
    </row>
    <row r="446" spans="1:10" x14ac:dyDescent="0.35">
      <c r="A446" s="32"/>
      <c r="B446" s="33"/>
      <c r="C446" s="34"/>
      <c r="D446" s="33">
        <f t="shared" si="76"/>
        <v>0</v>
      </c>
      <c r="E446" s="33"/>
      <c r="F446" s="33"/>
      <c r="G446" s="35">
        <f t="shared" si="77"/>
        <v>0</v>
      </c>
      <c r="H446" s="33">
        <f t="shared" si="78"/>
        <v>0</v>
      </c>
      <c r="I446" s="49" t="e">
        <f t="shared" si="79"/>
        <v>#DIV/0!</v>
      </c>
      <c r="J446" s="33">
        <f t="shared" si="80"/>
        <v>0</v>
      </c>
    </row>
    <row r="447" spans="1:10" x14ac:dyDescent="0.35">
      <c r="A447" s="32"/>
      <c r="B447" s="33"/>
      <c r="C447" s="34"/>
      <c r="D447" s="33">
        <f t="shared" si="76"/>
        <v>0</v>
      </c>
      <c r="E447" s="33"/>
      <c r="F447" s="33"/>
      <c r="G447" s="35">
        <f t="shared" si="77"/>
        <v>0</v>
      </c>
      <c r="H447" s="33">
        <f t="shared" si="78"/>
        <v>0</v>
      </c>
      <c r="I447" s="49" t="e">
        <f t="shared" si="79"/>
        <v>#DIV/0!</v>
      </c>
      <c r="J447" s="33">
        <f t="shared" si="80"/>
        <v>0</v>
      </c>
    </row>
    <row r="448" spans="1:10" x14ac:dyDescent="0.35">
      <c r="A448" s="32"/>
      <c r="B448" s="33"/>
      <c r="C448" s="34"/>
      <c r="D448" s="33">
        <f t="shared" si="76"/>
        <v>0</v>
      </c>
      <c r="E448" s="33"/>
      <c r="F448" s="33"/>
      <c r="G448" s="35">
        <f t="shared" si="77"/>
        <v>0</v>
      </c>
      <c r="H448" s="33">
        <f t="shared" si="78"/>
        <v>0</v>
      </c>
      <c r="I448" s="49" t="e">
        <f t="shared" si="79"/>
        <v>#DIV/0!</v>
      </c>
      <c r="J448" s="33">
        <f t="shared" si="80"/>
        <v>0</v>
      </c>
    </row>
    <row r="449" spans="1:10" ht="15" thickBot="1" x14ac:dyDescent="0.4">
      <c r="A449" s="41"/>
      <c r="B449" s="42"/>
      <c r="C449" s="43"/>
      <c r="D449" s="42">
        <f t="shared" si="76"/>
        <v>0</v>
      </c>
      <c r="E449" s="42"/>
      <c r="F449" s="42"/>
      <c r="G449" s="44">
        <f t="shared" si="77"/>
        <v>0</v>
      </c>
      <c r="H449" s="42">
        <f t="shared" si="78"/>
        <v>0</v>
      </c>
      <c r="I449" s="50" t="e">
        <f t="shared" si="79"/>
        <v>#DIV/0!</v>
      </c>
      <c r="J449" s="42">
        <f t="shared" si="80"/>
        <v>0</v>
      </c>
    </row>
    <row r="451" spans="1:10" ht="21.5" thickBot="1" x14ac:dyDescent="0.55000000000000004">
      <c r="A451" s="27" t="s">
        <v>166</v>
      </c>
      <c r="B451" s="27" t="s">
        <v>167</v>
      </c>
    </row>
    <row r="452" spans="1:10" x14ac:dyDescent="0.35">
      <c r="A452" s="28" t="s">
        <v>53</v>
      </c>
      <c r="B452" s="29" t="s">
        <v>121</v>
      </c>
      <c r="C452" s="29" t="s">
        <v>55</v>
      </c>
      <c r="D452" s="29" t="s">
        <v>122</v>
      </c>
      <c r="E452" s="29" t="s">
        <v>123</v>
      </c>
      <c r="F452" s="29" t="s">
        <v>54</v>
      </c>
      <c r="G452" s="29" t="s">
        <v>124</v>
      </c>
      <c r="H452" s="29" t="s">
        <v>125</v>
      </c>
      <c r="I452" s="48" t="s">
        <v>19</v>
      </c>
      <c r="J452" s="29" t="s">
        <v>126</v>
      </c>
    </row>
    <row r="453" spans="1:10" x14ac:dyDescent="0.35">
      <c r="A453" s="32"/>
      <c r="B453" s="33"/>
      <c r="C453" s="34"/>
      <c r="D453" s="33">
        <f>C453*86400</f>
        <v>0</v>
      </c>
      <c r="E453" s="33"/>
      <c r="F453" s="33"/>
      <c r="G453" s="35">
        <f>F454*86400</f>
        <v>0</v>
      </c>
      <c r="H453" s="33">
        <f>E453-(B453)</f>
        <v>0</v>
      </c>
      <c r="I453" s="49" t="e">
        <f>(E453-B453)/(G453-D453)</f>
        <v>#DIV/0!</v>
      </c>
      <c r="J453" s="33">
        <f>G453-D453</f>
        <v>0</v>
      </c>
    </row>
    <row r="454" spans="1:10" x14ac:dyDescent="0.35">
      <c r="A454" s="32"/>
      <c r="B454" s="33"/>
      <c r="C454" s="34"/>
      <c r="D454" s="33">
        <f t="shared" ref="D454:D475" si="81">C454*86400</f>
        <v>0</v>
      </c>
      <c r="E454" s="33"/>
      <c r="F454" s="33"/>
      <c r="G454" s="35">
        <f t="shared" ref="G454:G475" si="82">F455*86400</f>
        <v>0</v>
      </c>
      <c r="H454" s="33">
        <f t="shared" ref="H454:H475" si="83">E454-(B454)</f>
        <v>0</v>
      </c>
      <c r="I454" s="49" t="e">
        <f t="shared" ref="I454:I475" si="84">(E454-B454)/(G454-D454)</f>
        <v>#DIV/0!</v>
      </c>
      <c r="J454" s="33">
        <f t="shared" ref="J454:J475" si="85">G454-D454</f>
        <v>0</v>
      </c>
    </row>
    <row r="455" spans="1:10" x14ac:dyDescent="0.35">
      <c r="A455" s="32"/>
      <c r="B455" s="33"/>
      <c r="C455" s="34"/>
      <c r="D455" s="33">
        <f t="shared" si="81"/>
        <v>0</v>
      </c>
      <c r="E455" s="33"/>
      <c r="F455" s="33"/>
      <c r="G455" s="35">
        <f t="shared" si="82"/>
        <v>0</v>
      </c>
      <c r="H455" s="33">
        <f t="shared" si="83"/>
        <v>0</v>
      </c>
      <c r="I455" s="49" t="e">
        <f t="shared" si="84"/>
        <v>#DIV/0!</v>
      </c>
      <c r="J455" s="33">
        <f t="shared" si="85"/>
        <v>0</v>
      </c>
    </row>
    <row r="456" spans="1:10" x14ac:dyDescent="0.35">
      <c r="A456" s="32"/>
      <c r="B456" s="33"/>
      <c r="C456" s="34"/>
      <c r="D456" s="33">
        <f t="shared" si="81"/>
        <v>0</v>
      </c>
      <c r="E456" s="33"/>
      <c r="F456" s="33"/>
      <c r="G456" s="35">
        <f t="shared" si="82"/>
        <v>0</v>
      </c>
      <c r="H456" s="33">
        <f t="shared" si="83"/>
        <v>0</v>
      </c>
      <c r="I456" s="49" t="e">
        <f t="shared" si="84"/>
        <v>#DIV/0!</v>
      </c>
      <c r="J456" s="33">
        <f t="shared" si="85"/>
        <v>0</v>
      </c>
    </row>
    <row r="457" spans="1:10" x14ac:dyDescent="0.35">
      <c r="A457" s="32"/>
      <c r="B457" s="33"/>
      <c r="C457" s="34"/>
      <c r="D457" s="33">
        <f t="shared" si="81"/>
        <v>0</v>
      </c>
      <c r="E457" s="33"/>
      <c r="F457" s="33"/>
      <c r="G457" s="35">
        <f t="shared" si="82"/>
        <v>0</v>
      </c>
      <c r="H457" s="33">
        <f t="shared" si="83"/>
        <v>0</v>
      </c>
      <c r="I457" s="49" t="e">
        <f t="shared" si="84"/>
        <v>#DIV/0!</v>
      </c>
      <c r="J457" s="33">
        <f t="shared" si="85"/>
        <v>0</v>
      </c>
    </row>
    <row r="458" spans="1:10" x14ac:dyDescent="0.35">
      <c r="A458" s="32"/>
      <c r="B458" s="33"/>
      <c r="C458" s="34"/>
      <c r="D458" s="33">
        <f t="shared" si="81"/>
        <v>0</v>
      </c>
      <c r="E458" s="33"/>
      <c r="F458" s="33"/>
      <c r="G458" s="35">
        <f t="shared" si="82"/>
        <v>0</v>
      </c>
      <c r="H458" s="33">
        <f t="shared" si="83"/>
        <v>0</v>
      </c>
      <c r="I458" s="49" t="e">
        <f t="shared" si="84"/>
        <v>#DIV/0!</v>
      </c>
      <c r="J458" s="33">
        <f t="shared" si="85"/>
        <v>0</v>
      </c>
    </row>
    <row r="459" spans="1:10" x14ac:dyDescent="0.35">
      <c r="A459" s="32"/>
      <c r="B459" s="33"/>
      <c r="C459" s="34"/>
      <c r="D459" s="33">
        <f t="shared" si="81"/>
        <v>0</v>
      </c>
      <c r="E459" s="33"/>
      <c r="F459" s="33"/>
      <c r="G459" s="35">
        <f t="shared" si="82"/>
        <v>0</v>
      </c>
      <c r="H459" s="33">
        <f t="shared" si="83"/>
        <v>0</v>
      </c>
      <c r="I459" s="49" t="e">
        <f t="shared" si="84"/>
        <v>#DIV/0!</v>
      </c>
      <c r="J459" s="33">
        <f t="shared" si="85"/>
        <v>0</v>
      </c>
    </row>
    <row r="460" spans="1:10" x14ac:dyDescent="0.35">
      <c r="A460" s="32"/>
      <c r="B460" s="33"/>
      <c r="C460" s="34"/>
      <c r="D460" s="33">
        <f t="shared" si="81"/>
        <v>0</v>
      </c>
      <c r="E460" s="33"/>
      <c r="F460" s="33"/>
      <c r="G460" s="35">
        <f t="shared" si="82"/>
        <v>0</v>
      </c>
      <c r="H460" s="33">
        <f t="shared" si="83"/>
        <v>0</v>
      </c>
      <c r="I460" s="49" t="e">
        <f t="shared" si="84"/>
        <v>#DIV/0!</v>
      </c>
      <c r="J460" s="33">
        <f t="shared" si="85"/>
        <v>0</v>
      </c>
    </row>
    <row r="461" spans="1:10" x14ac:dyDescent="0.35">
      <c r="A461" s="32"/>
      <c r="B461" s="33"/>
      <c r="C461" s="34"/>
      <c r="D461" s="33">
        <f t="shared" si="81"/>
        <v>0</v>
      </c>
      <c r="E461" s="33"/>
      <c r="F461" s="33"/>
      <c r="G461" s="35">
        <f t="shared" si="82"/>
        <v>0</v>
      </c>
      <c r="H461" s="33">
        <f t="shared" si="83"/>
        <v>0</v>
      </c>
      <c r="I461" s="49" t="e">
        <f t="shared" si="84"/>
        <v>#DIV/0!</v>
      </c>
      <c r="J461" s="33">
        <f t="shared" si="85"/>
        <v>0</v>
      </c>
    </row>
    <row r="462" spans="1:10" x14ac:dyDescent="0.35">
      <c r="A462" s="32"/>
      <c r="B462" s="33"/>
      <c r="C462" s="34"/>
      <c r="D462" s="33">
        <f t="shared" si="81"/>
        <v>0</v>
      </c>
      <c r="E462" s="33"/>
      <c r="F462" s="33"/>
      <c r="G462" s="35">
        <f t="shared" si="82"/>
        <v>0</v>
      </c>
      <c r="H462" s="33">
        <f t="shared" si="83"/>
        <v>0</v>
      </c>
      <c r="I462" s="49" t="e">
        <f t="shared" si="84"/>
        <v>#DIV/0!</v>
      </c>
      <c r="J462" s="33">
        <f t="shared" si="85"/>
        <v>0</v>
      </c>
    </row>
    <row r="463" spans="1:10" x14ac:dyDescent="0.35">
      <c r="A463" s="32"/>
      <c r="B463" s="33"/>
      <c r="C463" s="34"/>
      <c r="D463" s="33">
        <f t="shared" si="81"/>
        <v>0</v>
      </c>
      <c r="E463" s="33"/>
      <c r="F463" s="33"/>
      <c r="G463" s="35">
        <f t="shared" si="82"/>
        <v>0</v>
      </c>
      <c r="H463" s="33">
        <f t="shared" si="83"/>
        <v>0</v>
      </c>
      <c r="I463" s="49" t="e">
        <f t="shared" si="84"/>
        <v>#DIV/0!</v>
      </c>
      <c r="J463" s="33">
        <f t="shared" si="85"/>
        <v>0</v>
      </c>
    </row>
    <row r="464" spans="1:10" x14ac:dyDescent="0.35">
      <c r="A464" s="32"/>
      <c r="B464" s="33"/>
      <c r="C464" s="34"/>
      <c r="D464" s="33">
        <f t="shared" si="81"/>
        <v>0</v>
      </c>
      <c r="E464" s="33"/>
      <c r="F464" s="33"/>
      <c r="G464" s="35">
        <f t="shared" si="82"/>
        <v>0</v>
      </c>
      <c r="H464" s="33">
        <f t="shared" si="83"/>
        <v>0</v>
      </c>
      <c r="I464" s="49" t="e">
        <f t="shared" si="84"/>
        <v>#DIV/0!</v>
      </c>
      <c r="J464" s="33">
        <f t="shared" si="85"/>
        <v>0</v>
      </c>
    </row>
    <row r="465" spans="1:10" x14ac:dyDescent="0.35">
      <c r="A465" s="32"/>
      <c r="B465" s="33"/>
      <c r="C465" s="34"/>
      <c r="D465" s="33">
        <f t="shared" si="81"/>
        <v>0</v>
      </c>
      <c r="E465" s="33"/>
      <c r="F465" s="33"/>
      <c r="G465" s="35">
        <f t="shared" si="82"/>
        <v>0</v>
      </c>
      <c r="H465" s="33">
        <f t="shared" si="83"/>
        <v>0</v>
      </c>
      <c r="I465" s="49" t="e">
        <f t="shared" si="84"/>
        <v>#DIV/0!</v>
      </c>
      <c r="J465" s="33">
        <f t="shared" si="85"/>
        <v>0</v>
      </c>
    </row>
    <row r="466" spans="1:10" x14ac:dyDescent="0.35">
      <c r="A466" s="32"/>
      <c r="B466" s="33"/>
      <c r="C466" s="34"/>
      <c r="D466" s="33">
        <f t="shared" si="81"/>
        <v>0</v>
      </c>
      <c r="E466" s="33"/>
      <c r="F466" s="33"/>
      <c r="G466" s="35">
        <f t="shared" si="82"/>
        <v>0</v>
      </c>
      <c r="H466" s="33">
        <f t="shared" si="83"/>
        <v>0</v>
      </c>
      <c r="I466" s="49" t="e">
        <f t="shared" si="84"/>
        <v>#DIV/0!</v>
      </c>
      <c r="J466" s="33">
        <f t="shared" si="85"/>
        <v>0</v>
      </c>
    </row>
    <row r="467" spans="1:10" x14ac:dyDescent="0.35">
      <c r="A467" s="32"/>
      <c r="B467" s="33"/>
      <c r="C467" s="34"/>
      <c r="D467" s="33">
        <f t="shared" si="81"/>
        <v>0</v>
      </c>
      <c r="E467" s="33"/>
      <c r="F467" s="33"/>
      <c r="G467" s="35">
        <f t="shared" si="82"/>
        <v>0</v>
      </c>
      <c r="H467" s="33">
        <f t="shared" si="83"/>
        <v>0</v>
      </c>
      <c r="I467" s="49" t="e">
        <f t="shared" si="84"/>
        <v>#DIV/0!</v>
      </c>
      <c r="J467" s="33">
        <f t="shared" si="85"/>
        <v>0</v>
      </c>
    </row>
    <row r="468" spans="1:10" x14ac:dyDescent="0.35">
      <c r="A468" s="32"/>
      <c r="B468" s="33"/>
      <c r="C468" s="34"/>
      <c r="D468" s="33">
        <f t="shared" si="81"/>
        <v>0</v>
      </c>
      <c r="E468" s="33"/>
      <c r="F468" s="33"/>
      <c r="G468" s="35">
        <f t="shared" si="82"/>
        <v>0</v>
      </c>
      <c r="H468" s="33">
        <f t="shared" si="83"/>
        <v>0</v>
      </c>
      <c r="I468" s="49" t="e">
        <f t="shared" si="84"/>
        <v>#DIV/0!</v>
      </c>
      <c r="J468" s="33">
        <f t="shared" si="85"/>
        <v>0</v>
      </c>
    </row>
    <row r="469" spans="1:10" x14ac:dyDescent="0.35">
      <c r="A469" s="32"/>
      <c r="B469" s="33"/>
      <c r="C469" s="34"/>
      <c r="D469" s="33">
        <f t="shared" si="81"/>
        <v>0</v>
      </c>
      <c r="E469" s="33"/>
      <c r="F469" s="33"/>
      <c r="G469" s="35">
        <f t="shared" si="82"/>
        <v>0</v>
      </c>
      <c r="H469" s="33">
        <f t="shared" si="83"/>
        <v>0</v>
      </c>
      <c r="I469" s="49" t="e">
        <f t="shared" si="84"/>
        <v>#DIV/0!</v>
      </c>
      <c r="J469" s="33">
        <f t="shared" si="85"/>
        <v>0</v>
      </c>
    </row>
    <row r="470" spans="1:10" x14ac:dyDescent="0.35">
      <c r="A470" s="32"/>
      <c r="B470" s="33"/>
      <c r="C470" s="34"/>
      <c r="D470" s="33">
        <f t="shared" si="81"/>
        <v>0</v>
      </c>
      <c r="E470" s="33"/>
      <c r="F470" s="33"/>
      <c r="G470" s="35">
        <f t="shared" si="82"/>
        <v>0</v>
      </c>
      <c r="H470" s="33">
        <f t="shared" si="83"/>
        <v>0</v>
      </c>
      <c r="I470" s="49" t="e">
        <f t="shared" si="84"/>
        <v>#DIV/0!</v>
      </c>
      <c r="J470" s="33">
        <f t="shared" si="85"/>
        <v>0</v>
      </c>
    </row>
    <row r="471" spans="1:10" x14ac:dyDescent="0.35">
      <c r="A471" s="32"/>
      <c r="B471" s="33"/>
      <c r="C471" s="34"/>
      <c r="D471" s="33">
        <f t="shared" si="81"/>
        <v>0</v>
      </c>
      <c r="E471" s="33"/>
      <c r="F471" s="33"/>
      <c r="G471" s="35">
        <f t="shared" si="82"/>
        <v>0</v>
      </c>
      <c r="H471" s="33">
        <f t="shared" si="83"/>
        <v>0</v>
      </c>
      <c r="I471" s="49" t="e">
        <f t="shared" si="84"/>
        <v>#DIV/0!</v>
      </c>
      <c r="J471" s="33">
        <f t="shared" si="85"/>
        <v>0</v>
      </c>
    </row>
    <row r="472" spans="1:10" x14ac:dyDescent="0.35">
      <c r="A472" s="32"/>
      <c r="B472" s="33"/>
      <c r="C472" s="34"/>
      <c r="D472" s="33">
        <f t="shared" si="81"/>
        <v>0</v>
      </c>
      <c r="E472" s="33"/>
      <c r="F472" s="33"/>
      <c r="G472" s="35">
        <f t="shared" si="82"/>
        <v>0</v>
      </c>
      <c r="H472" s="33">
        <f t="shared" si="83"/>
        <v>0</v>
      </c>
      <c r="I472" s="49" t="e">
        <f t="shared" si="84"/>
        <v>#DIV/0!</v>
      </c>
      <c r="J472" s="33">
        <f t="shared" si="85"/>
        <v>0</v>
      </c>
    </row>
    <row r="473" spans="1:10" x14ac:dyDescent="0.35">
      <c r="A473" s="32"/>
      <c r="B473" s="33"/>
      <c r="C473" s="34"/>
      <c r="D473" s="33">
        <f t="shared" si="81"/>
        <v>0</v>
      </c>
      <c r="E473" s="33"/>
      <c r="F473" s="33"/>
      <c r="G473" s="35">
        <f t="shared" si="82"/>
        <v>0</v>
      </c>
      <c r="H473" s="33">
        <f t="shared" si="83"/>
        <v>0</v>
      </c>
      <c r="I473" s="49" t="e">
        <f t="shared" si="84"/>
        <v>#DIV/0!</v>
      </c>
      <c r="J473" s="33">
        <f t="shared" si="85"/>
        <v>0</v>
      </c>
    </row>
    <row r="474" spans="1:10" x14ac:dyDescent="0.35">
      <c r="A474" s="32"/>
      <c r="B474" s="33"/>
      <c r="C474" s="34"/>
      <c r="D474" s="33">
        <f t="shared" si="81"/>
        <v>0</v>
      </c>
      <c r="E474" s="33"/>
      <c r="F474" s="33"/>
      <c r="G474" s="35">
        <f t="shared" si="82"/>
        <v>0</v>
      </c>
      <c r="H474" s="33">
        <f t="shared" si="83"/>
        <v>0</v>
      </c>
      <c r="I474" s="49" t="e">
        <f t="shared" si="84"/>
        <v>#DIV/0!</v>
      </c>
      <c r="J474" s="33">
        <f t="shared" si="85"/>
        <v>0</v>
      </c>
    </row>
    <row r="475" spans="1:10" ht="15" thickBot="1" x14ac:dyDescent="0.4">
      <c r="A475" s="41"/>
      <c r="B475" s="42"/>
      <c r="C475" s="43"/>
      <c r="D475" s="42">
        <f t="shared" si="81"/>
        <v>0</v>
      </c>
      <c r="E475" s="42"/>
      <c r="F475" s="42"/>
      <c r="G475" s="44">
        <f t="shared" si="82"/>
        <v>0</v>
      </c>
      <c r="H475" s="42">
        <f t="shared" si="83"/>
        <v>0</v>
      </c>
      <c r="I475" s="50" t="e">
        <f t="shared" si="84"/>
        <v>#DIV/0!</v>
      </c>
      <c r="J475" s="42">
        <f t="shared" si="85"/>
        <v>0</v>
      </c>
    </row>
    <row r="477" spans="1:10" ht="21.5" thickBot="1" x14ac:dyDescent="0.55000000000000004">
      <c r="A477" s="51" t="s">
        <v>164</v>
      </c>
      <c r="B477" s="51" t="s">
        <v>168</v>
      </c>
      <c r="C477" s="52"/>
      <c r="D477" s="52"/>
    </row>
    <row r="478" spans="1:10" x14ac:dyDescent="0.35">
      <c r="A478" s="28" t="s">
        <v>53</v>
      </c>
      <c r="B478" s="29" t="s">
        <v>121</v>
      </c>
      <c r="C478" s="29" t="s">
        <v>55</v>
      </c>
      <c r="D478" s="29" t="s">
        <v>122</v>
      </c>
      <c r="E478" s="29" t="s">
        <v>123</v>
      </c>
      <c r="F478" s="29" t="s">
        <v>54</v>
      </c>
      <c r="G478" s="29" t="s">
        <v>124</v>
      </c>
      <c r="H478" s="29" t="s">
        <v>125</v>
      </c>
      <c r="I478" s="48" t="s">
        <v>19</v>
      </c>
      <c r="J478" s="29" t="s">
        <v>126</v>
      </c>
    </row>
    <row r="479" spans="1:10" x14ac:dyDescent="0.35">
      <c r="A479" s="32"/>
      <c r="B479" s="33"/>
      <c r="C479" s="34"/>
      <c r="D479" s="33">
        <f>C479*86400</f>
        <v>0</v>
      </c>
      <c r="E479" s="33"/>
      <c r="F479" s="33"/>
      <c r="G479" s="35">
        <f>F480*86400</f>
        <v>0</v>
      </c>
      <c r="H479" s="33">
        <f>E479-(B479)</f>
        <v>0</v>
      </c>
      <c r="I479" s="49" t="e">
        <f>(E479-B479)/(G479-D479)</f>
        <v>#DIV/0!</v>
      </c>
      <c r="J479" s="33">
        <f>G479-D479</f>
        <v>0</v>
      </c>
    </row>
    <row r="480" spans="1:10" x14ac:dyDescent="0.35">
      <c r="A480" s="32"/>
      <c r="B480" s="33"/>
      <c r="C480" s="34"/>
      <c r="D480" s="33">
        <f t="shared" ref="D480:D501" si="86">C480*86400</f>
        <v>0</v>
      </c>
      <c r="E480" s="33"/>
      <c r="F480" s="33"/>
      <c r="G480" s="35">
        <f t="shared" ref="G480:G501" si="87">F481*86400</f>
        <v>0</v>
      </c>
      <c r="H480" s="33">
        <f t="shared" ref="H480:H501" si="88">E480-(B480)</f>
        <v>0</v>
      </c>
      <c r="I480" s="49" t="e">
        <f t="shared" ref="I480:I501" si="89">(E480-B480)/(G480-D480)</f>
        <v>#DIV/0!</v>
      </c>
      <c r="J480" s="33">
        <f t="shared" ref="J480:J501" si="90">G480-D480</f>
        <v>0</v>
      </c>
    </row>
    <row r="481" spans="1:10" x14ac:dyDescent="0.35">
      <c r="A481" s="32"/>
      <c r="B481" s="33"/>
      <c r="C481" s="34"/>
      <c r="D481" s="33">
        <f t="shared" si="86"/>
        <v>0</v>
      </c>
      <c r="E481" s="33"/>
      <c r="F481" s="33"/>
      <c r="G481" s="35">
        <f t="shared" si="87"/>
        <v>0</v>
      </c>
      <c r="H481" s="33">
        <f t="shared" si="88"/>
        <v>0</v>
      </c>
      <c r="I481" s="49" t="e">
        <f t="shared" si="89"/>
        <v>#DIV/0!</v>
      </c>
      <c r="J481" s="33">
        <f t="shared" si="90"/>
        <v>0</v>
      </c>
    </row>
    <row r="482" spans="1:10" x14ac:dyDescent="0.35">
      <c r="A482" s="32"/>
      <c r="B482" s="33"/>
      <c r="C482" s="34"/>
      <c r="D482" s="33">
        <f t="shared" si="86"/>
        <v>0</v>
      </c>
      <c r="E482" s="33"/>
      <c r="F482" s="33"/>
      <c r="G482" s="35">
        <f t="shared" si="87"/>
        <v>0</v>
      </c>
      <c r="H482" s="33">
        <f t="shared" si="88"/>
        <v>0</v>
      </c>
      <c r="I482" s="49" t="e">
        <f t="shared" si="89"/>
        <v>#DIV/0!</v>
      </c>
      <c r="J482" s="33">
        <f t="shared" si="90"/>
        <v>0</v>
      </c>
    </row>
    <row r="483" spans="1:10" x14ac:dyDescent="0.35">
      <c r="A483" s="32"/>
      <c r="B483" s="33"/>
      <c r="C483" s="34"/>
      <c r="D483" s="33">
        <f t="shared" si="86"/>
        <v>0</v>
      </c>
      <c r="E483" s="33"/>
      <c r="F483" s="33"/>
      <c r="G483" s="35">
        <f t="shared" si="87"/>
        <v>0</v>
      </c>
      <c r="H483" s="33">
        <f t="shared" si="88"/>
        <v>0</v>
      </c>
      <c r="I483" s="49" t="e">
        <f t="shared" si="89"/>
        <v>#DIV/0!</v>
      </c>
      <c r="J483" s="33">
        <f t="shared" si="90"/>
        <v>0</v>
      </c>
    </row>
    <row r="484" spans="1:10" x14ac:dyDescent="0.35">
      <c r="A484" s="32"/>
      <c r="B484" s="33"/>
      <c r="C484" s="34"/>
      <c r="D484" s="33">
        <f t="shared" si="86"/>
        <v>0</v>
      </c>
      <c r="E484" s="33"/>
      <c r="F484" s="33"/>
      <c r="G484" s="35">
        <f t="shared" si="87"/>
        <v>0</v>
      </c>
      <c r="H484" s="33">
        <f t="shared" si="88"/>
        <v>0</v>
      </c>
      <c r="I484" s="49" t="e">
        <f t="shared" si="89"/>
        <v>#DIV/0!</v>
      </c>
      <c r="J484" s="33">
        <f t="shared" si="90"/>
        <v>0</v>
      </c>
    </row>
    <row r="485" spans="1:10" x14ac:dyDescent="0.35">
      <c r="A485" s="32"/>
      <c r="B485" s="33"/>
      <c r="C485" s="34"/>
      <c r="D485" s="33">
        <f t="shared" si="86"/>
        <v>0</v>
      </c>
      <c r="E485" s="33"/>
      <c r="F485" s="33"/>
      <c r="G485" s="35">
        <f t="shared" si="87"/>
        <v>0</v>
      </c>
      <c r="H485" s="33">
        <f t="shared" si="88"/>
        <v>0</v>
      </c>
      <c r="I485" s="49" t="e">
        <f t="shared" si="89"/>
        <v>#DIV/0!</v>
      </c>
      <c r="J485" s="33">
        <f t="shared" si="90"/>
        <v>0</v>
      </c>
    </row>
    <row r="486" spans="1:10" x14ac:dyDescent="0.35">
      <c r="A486" s="32"/>
      <c r="B486" s="33"/>
      <c r="C486" s="34"/>
      <c r="D486" s="33">
        <f t="shared" si="86"/>
        <v>0</v>
      </c>
      <c r="E486" s="33"/>
      <c r="F486" s="33"/>
      <c r="G486" s="35">
        <f t="shared" si="87"/>
        <v>0</v>
      </c>
      <c r="H486" s="33">
        <f t="shared" si="88"/>
        <v>0</v>
      </c>
      <c r="I486" s="49" t="e">
        <f t="shared" si="89"/>
        <v>#DIV/0!</v>
      </c>
      <c r="J486" s="33">
        <f t="shared" si="90"/>
        <v>0</v>
      </c>
    </row>
    <row r="487" spans="1:10" x14ac:dyDescent="0.35">
      <c r="A487" s="32"/>
      <c r="B487" s="33"/>
      <c r="C487" s="34"/>
      <c r="D487" s="33">
        <f t="shared" si="86"/>
        <v>0</v>
      </c>
      <c r="E487" s="33"/>
      <c r="F487" s="33"/>
      <c r="G487" s="35">
        <f t="shared" si="87"/>
        <v>0</v>
      </c>
      <c r="H487" s="33">
        <f t="shared" si="88"/>
        <v>0</v>
      </c>
      <c r="I487" s="49" t="e">
        <f t="shared" si="89"/>
        <v>#DIV/0!</v>
      </c>
      <c r="J487" s="33">
        <f t="shared" si="90"/>
        <v>0</v>
      </c>
    </row>
    <row r="488" spans="1:10" x14ac:dyDescent="0.35">
      <c r="A488" s="32"/>
      <c r="B488" s="33"/>
      <c r="C488" s="34"/>
      <c r="D488" s="33">
        <f t="shared" si="86"/>
        <v>0</v>
      </c>
      <c r="E488" s="33"/>
      <c r="F488" s="33"/>
      <c r="G488" s="35">
        <f t="shared" si="87"/>
        <v>0</v>
      </c>
      <c r="H488" s="33">
        <f t="shared" si="88"/>
        <v>0</v>
      </c>
      <c r="I488" s="49" t="e">
        <f t="shared" si="89"/>
        <v>#DIV/0!</v>
      </c>
      <c r="J488" s="33">
        <f t="shared" si="90"/>
        <v>0</v>
      </c>
    </row>
    <row r="489" spans="1:10" x14ac:dyDescent="0.35">
      <c r="A489" s="32"/>
      <c r="B489" s="33"/>
      <c r="C489" s="34"/>
      <c r="D489" s="33">
        <f t="shared" si="86"/>
        <v>0</v>
      </c>
      <c r="E489" s="33"/>
      <c r="F489" s="33"/>
      <c r="G489" s="35">
        <f t="shared" si="87"/>
        <v>0</v>
      </c>
      <c r="H489" s="33">
        <f t="shared" si="88"/>
        <v>0</v>
      </c>
      <c r="I489" s="49" t="e">
        <f t="shared" si="89"/>
        <v>#DIV/0!</v>
      </c>
      <c r="J489" s="33">
        <f t="shared" si="90"/>
        <v>0</v>
      </c>
    </row>
    <row r="490" spans="1:10" x14ac:dyDescent="0.35">
      <c r="A490" s="32"/>
      <c r="B490" s="33"/>
      <c r="C490" s="34"/>
      <c r="D490" s="33">
        <f t="shared" si="86"/>
        <v>0</v>
      </c>
      <c r="E490" s="33"/>
      <c r="F490" s="33"/>
      <c r="G490" s="35">
        <f t="shared" si="87"/>
        <v>0</v>
      </c>
      <c r="H490" s="33">
        <f t="shared" si="88"/>
        <v>0</v>
      </c>
      <c r="I490" s="49" t="e">
        <f t="shared" si="89"/>
        <v>#DIV/0!</v>
      </c>
      <c r="J490" s="33">
        <f t="shared" si="90"/>
        <v>0</v>
      </c>
    </row>
    <row r="491" spans="1:10" x14ac:dyDescent="0.35">
      <c r="A491" s="32"/>
      <c r="B491" s="33"/>
      <c r="C491" s="34"/>
      <c r="D491" s="33">
        <f t="shared" si="86"/>
        <v>0</v>
      </c>
      <c r="E491" s="33"/>
      <c r="F491" s="33"/>
      <c r="G491" s="35">
        <f t="shared" si="87"/>
        <v>0</v>
      </c>
      <c r="H491" s="33">
        <f t="shared" si="88"/>
        <v>0</v>
      </c>
      <c r="I491" s="49" t="e">
        <f t="shared" si="89"/>
        <v>#DIV/0!</v>
      </c>
      <c r="J491" s="33">
        <f t="shared" si="90"/>
        <v>0</v>
      </c>
    </row>
    <row r="492" spans="1:10" x14ac:dyDescent="0.35">
      <c r="A492" s="32"/>
      <c r="B492" s="33"/>
      <c r="C492" s="34"/>
      <c r="D492" s="33">
        <f t="shared" si="86"/>
        <v>0</v>
      </c>
      <c r="E492" s="33"/>
      <c r="F492" s="33"/>
      <c r="G492" s="35">
        <f t="shared" si="87"/>
        <v>0</v>
      </c>
      <c r="H492" s="33">
        <f t="shared" si="88"/>
        <v>0</v>
      </c>
      <c r="I492" s="49" t="e">
        <f t="shared" si="89"/>
        <v>#DIV/0!</v>
      </c>
      <c r="J492" s="33">
        <f t="shared" si="90"/>
        <v>0</v>
      </c>
    </row>
    <row r="493" spans="1:10" x14ac:dyDescent="0.35">
      <c r="A493" s="32"/>
      <c r="B493" s="33"/>
      <c r="C493" s="34"/>
      <c r="D493" s="33">
        <f t="shared" si="86"/>
        <v>0</v>
      </c>
      <c r="E493" s="33"/>
      <c r="F493" s="33"/>
      <c r="G493" s="35">
        <f t="shared" si="87"/>
        <v>0</v>
      </c>
      <c r="H493" s="33">
        <f t="shared" si="88"/>
        <v>0</v>
      </c>
      <c r="I493" s="49" t="e">
        <f t="shared" si="89"/>
        <v>#DIV/0!</v>
      </c>
      <c r="J493" s="33">
        <f t="shared" si="90"/>
        <v>0</v>
      </c>
    </row>
    <row r="494" spans="1:10" x14ac:dyDescent="0.35">
      <c r="A494" s="32"/>
      <c r="B494" s="33"/>
      <c r="C494" s="34"/>
      <c r="D494" s="33">
        <f t="shared" si="86"/>
        <v>0</v>
      </c>
      <c r="E494" s="33"/>
      <c r="F494" s="33"/>
      <c r="G494" s="35">
        <f t="shared" si="87"/>
        <v>0</v>
      </c>
      <c r="H494" s="33">
        <f t="shared" si="88"/>
        <v>0</v>
      </c>
      <c r="I494" s="49" t="e">
        <f t="shared" si="89"/>
        <v>#DIV/0!</v>
      </c>
      <c r="J494" s="33">
        <f t="shared" si="90"/>
        <v>0</v>
      </c>
    </row>
    <row r="495" spans="1:10" x14ac:dyDescent="0.35">
      <c r="A495" s="32"/>
      <c r="B495" s="33"/>
      <c r="C495" s="34"/>
      <c r="D495" s="33">
        <f t="shared" si="86"/>
        <v>0</v>
      </c>
      <c r="E495" s="33"/>
      <c r="F495" s="33"/>
      <c r="G495" s="35">
        <f t="shared" si="87"/>
        <v>0</v>
      </c>
      <c r="H495" s="33">
        <f t="shared" si="88"/>
        <v>0</v>
      </c>
      <c r="I495" s="49" t="e">
        <f t="shared" si="89"/>
        <v>#DIV/0!</v>
      </c>
      <c r="J495" s="33">
        <f t="shared" si="90"/>
        <v>0</v>
      </c>
    </row>
    <row r="496" spans="1:10" x14ac:dyDescent="0.35">
      <c r="A496" s="32"/>
      <c r="B496" s="33"/>
      <c r="C496" s="34"/>
      <c r="D496" s="33">
        <f t="shared" si="86"/>
        <v>0</v>
      </c>
      <c r="E496" s="33"/>
      <c r="F496" s="33"/>
      <c r="G496" s="35">
        <f t="shared" si="87"/>
        <v>0</v>
      </c>
      <c r="H496" s="33">
        <f t="shared" si="88"/>
        <v>0</v>
      </c>
      <c r="I496" s="49" t="e">
        <f t="shared" si="89"/>
        <v>#DIV/0!</v>
      </c>
      <c r="J496" s="33">
        <f t="shared" si="90"/>
        <v>0</v>
      </c>
    </row>
    <row r="497" spans="1:10" x14ac:dyDescent="0.35">
      <c r="A497" s="32"/>
      <c r="B497" s="33"/>
      <c r="C497" s="34"/>
      <c r="D497" s="33">
        <f t="shared" si="86"/>
        <v>0</v>
      </c>
      <c r="E497" s="33"/>
      <c r="F497" s="33"/>
      <c r="G497" s="35">
        <f t="shared" si="87"/>
        <v>0</v>
      </c>
      <c r="H497" s="33">
        <f t="shared" si="88"/>
        <v>0</v>
      </c>
      <c r="I497" s="49" t="e">
        <f t="shared" si="89"/>
        <v>#DIV/0!</v>
      </c>
      <c r="J497" s="33">
        <f t="shared" si="90"/>
        <v>0</v>
      </c>
    </row>
    <row r="498" spans="1:10" x14ac:dyDescent="0.35">
      <c r="A498" s="32"/>
      <c r="B498" s="33"/>
      <c r="C498" s="34"/>
      <c r="D498" s="33">
        <f t="shared" si="86"/>
        <v>0</v>
      </c>
      <c r="E498" s="33"/>
      <c r="F498" s="33"/>
      <c r="G498" s="35">
        <f t="shared" si="87"/>
        <v>0</v>
      </c>
      <c r="H498" s="33">
        <f t="shared" si="88"/>
        <v>0</v>
      </c>
      <c r="I498" s="49" t="e">
        <f t="shared" si="89"/>
        <v>#DIV/0!</v>
      </c>
      <c r="J498" s="33">
        <f t="shared" si="90"/>
        <v>0</v>
      </c>
    </row>
    <row r="499" spans="1:10" x14ac:dyDescent="0.35">
      <c r="A499" s="32"/>
      <c r="B499" s="33"/>
      <c r="C499" s="34"/>
      <c r="D499" s="33">
        <f t="shared" si="86"/>
        <v>0</v>
      </c>
      <c r="E499" s="33"/>
      <c r="F499" s="33"/>
      <c r="G499" s="35">
        <f t="shared" si="87"/>
        <v>0</v>
      </c>
      <c r="H499" s="33">
        <f t="shared" si="88"/>
        <v>0</v>
      </c>
      <c r="I499" s="49" t="e">
        <f t="shared" si="89"/>
        <v>#DIV/0!</v>
      </c>
      <c r="J499" s="33">
        <f t="shared" si="90"/>
        <v>0</v>
      </c>
    </row>
    <row r="500" spans="1:10" x14ac:dyDescent="0.35">
      <c r="A500" s="32"/>
      <c r="B500" s="33"/>
      <c r="C500" s="34"/>
      <c r="D500" s="33">
        <f t="shared" si="86"/>
        <v>0</v>
      </c>
      <c r="E500" s="33"/>
      <c r="F500" s="33"/>
      <c r="G500" s="35">
        <f t="shared" si="87"/>
        <v>0</v>
      </c>
      <c r="H500" s="33">
        <f t="shared" si="88"/>
        <v>0</v>
      </c>
      <c r="I500" s="49" t="e">
        <f t="shared" si="89"/>
        <v>#DIV/0!</v>
      </c>
      <c r="J500" s="33">
        <f t="shared" si="90"/>
        <v>0</v>
      </c>
    </row>
    <row r="501" spans="1:10" ht="15" thickBot="1" x14ac:dyDescent="0.4">
      <c r="A501" s="41"/>
      <c r="B501" s="42"/>
      <c r="C501" s="43"/>
      <c r="D501" s="42">
        <f t="shared" si="86"/>
        <v>0</v>
      </c>
      <c r="E501" s="42"/>
      <c r="F501" s="42"/>
      <c r="G501" s="44">
        <f t="shared" si="87"/>
        <v>0</v>
      </c>
      <c r="H501" s="42">
        <f t="shared" si="88"/>
        <v>0</v>
      </c>
      <c r="I501" s="50" t="e">
        <f t="shared" si="89"/>
        <v>#DIV/0!</v>
      </c>
      <c r="J501" s="42">
        <f t="shared" si="90"/>
        <v>0</v>
      </c>
    </row>
    <row r="503" spans="1:10" ht="21.5" thickBot="1" x14ac:dyDescent="0.55000000000000004">
      <c r="A503" s="51" t="s">
        <v>166</v>
      </c>
      <c r="B503" s="51" t="s">
        <v>169</v>
      </c>
      <c r="C503" s="52"/>
      <c r="D503" s="52"/>
    </row>
    <row r="504" spans="1:10" x14ac:dyDescent="0.35">
      <c r="A504" s="28" t="s">
        <v>53</v>
      </c>
      <c r="B504" s="29" t="s">
        <v>121</v>
      </c>
      <c r="C504" s="29" t="s">
        <v>55</v>
      </c>
      <c r="D504" s="29" t="s">
        <v>122</v>
      </c>
      <c r="E504" s="29" t="s">
        <v>123</v>
      </c>
      <c r="F504" s="29" t="s">
        <v>54</v>
      </c>
      <c r="G504" s="29" t="s">
        <v>124</v>
      </c>
      <c r="H504" s="29" t="s">
        <v>125</v>
      </c>
      <c r="I504" s="48" t="s">
        <v>19</v>
      </c>
      <c r="J504" s="29" t="s">
        <v>126</v>
      </c>
    </row>
    <row r="505" spans="1:10" x14ac:dyDescent="0.35">
      <c r="A505" s="32"/>
      <c r="B505" s="33"/>
      <c r="C505" s="34"/>
      <c r="D505" s="33">
        <f>C505*86400</f>
        <v>0</v>
      </c>
      <c r="E505" s="33"/>
      <c r="F505" s="33"/>
      <c r="G505" s="35">
        <f>F506*86400</f>
        <v>0</v>
      </c>
      <c r="H505" s="33">
        <f>E505-(B505)</f>
        <v>0</v>
      </c>
      <c r="I505" s="49" t="e">
        <f>(E505-B505)/(G505-D505)</f>
        <v>#DIV/0!</v>
      </c>
      <c r="J505" s="33">
        <f>G505-D505</f>
        <v>0</v>
      </c>
    </row>
    <row r="506" spans="1:10" x14ac:dyDescent="0.35">
      <c r="A506" s="32"/>
      <c r="B506" s="33"/>
      <c r="C506" s="34"/>
      <c r="D506" s="33">
        <f t="shared" ref="D506:D527" si="91">C506*86400</f>
        <v>0</v>
      </c>
      <c r="E506" s="33"/>
      <c r="F506" s="33"/>
      <c r="G506" s="35">
        <f t="shared" ref="G506:G527" si="92">F507*86400</f>
        <v>0</v>
      </c>
      <c r="H506" s="33">
        <f t="shared" ref="H506:H527" si="93">E506-(B506)</f>
        <v>0</v>
      </c>
      <c r="I506" s="49" t="e">
        <f t="shared" ref="I506:I527" si="94">(E506-B506)/(G506-D506)</f>
        <v>#DIV/0!</v>
      </c>
      <c r="J506" s="33">
        <f t="shared" ref="J506:J527" si="95">G506-D506</f>
        <v>0</v>
      </c>
    </row>
    <row r="507" spans="1:10" x14ac:dyDescent="0.35">
      <c r="A507" s="32"/>
      <c r="B507" s="33"/>
      <c r="C507" s="34"/>
      <c r="D507" s="33">
        <f t="shared" si="91"/>
        <v>0</v>
      </c>
      <c r="E507" s="33"/>
      <c r="F507" s="33"/>
      <c r="G507" s="35">
        <f t="shared" si="92"/>
        <v>0</v>
      </c>
      <c r="H507" s="33">
        <f t="shared" si="93"/>
        <v>0</v>
      </c>
      <c r="I507" s="49" t="e">
        <f t="shared" si="94"/>
        <v>#DIV/0!</v>
      </c>
      <c r="J507" s="33">
        <f t="shared" si="95"/>
        <v>0</v>
      </c>
    </row>
    <row r="508" spans="1:10" x14ac:dyDescent="0.35">
      <c r="A508" s="32"/>
      <c r="B508" s="33"/>
      <c r="C508" s="34"/>
      <c r="D508" s="33">
        <f t="shared" si="91"/>
        <v>0</v>
      </c>
      <c r="E508" s="33"/>
      <c r="F508" s="33"/>
      <c r="G508" s="35">
        <f t="shared" si="92"/>
        <v>0</v>
      </c>
      <c r="H508" s="33">
        <f t="shared" si="93"/>
        <v>0</v>
      </c>
      <c r="I508" s="49" t="e">
        <f t="shared" si="94"/>
        <v>#DIV/0!</v>
      </c>
      <c r="J508" s="33">
        <f t="shared" si="95"/>
        <v>0</v>
      </c>
    </row>
    <row r="509" spans="1:10" x14ac:dyDescent="0.35">
      <c r="A509" s="32"/>
      <c r="B509" s="33"/>
      <c r="C509" s="34"/>
      <c r="D509" s="33">
        <f t="shared" si="91"/>
        <v>0</v>
      </c>
      <c r="E509" s="33"/>
      <c r="F509" s="33"/>
      <c r="G509" s="35">
        <f t="shared" si="92"/>
        <v>0</v>
      </c>
      <c r="H509" s="33">
        <f t="shared" si="93"/>
        <v>0</v>
      </c>
      <c r="I509" s="49" t="e">
        <f t="shared" si="94"/>
        <v>#DIV/0!</v>
      </c>
      <c r="J509" s="33">
        <f t="shared" si="95"/>
        <v>0</v>
      </c>
    </row>
    <row r="510" spans="1:10" x14ac:dyDescent="0.35">
      <c r="A510" s="32"/>
      <c r="B510" s="33"/>
      <c r="C510" s="34"/>
      <c r="D510" s="33">
        <f t="shared" si="91"/>
        <v>0</v>
      </c>
      <c r="E510" s="33"/>
      <c r="F510" s="33"/>
      <c r="G510" s="35">
        <f t="shared" si="92"/>
        <v>0</v>
      </c>
      <c r="H510" s="33">
        <f t="shared" si="93"/>
        <v>0</v>
      </c>
      <c r="I510" s="49" t="e">
        <f t="shared" si="94"/>
        <v>#DIV/0!</v>
      </c>
      <c r="J510" s="33">
        <f t="shared" si="95"/>
        <v>0</v>
      </c>
    </row>
    <row r="511" spans="1:10" x14ac:dyDescent="0.35">
      <c r="A511" s="32"/>
      <c r="B511" s="33"/>
      <c r="C511" s="34"/>
      <c r="D511" s="33">
        <f t="shared" si="91"/>
        <v>0</v>
      </c>
      <c r="E511" s="33"/>
      <c r="F511" s="33"/>
      <c r="G511" s="35">
        <f t="shared" si="92"/>
        <v>0</v>
      </c>
      <c r="H511" s="33">
        <f t="shared" si="93"/>
        <v>0</v>
      </c>
      <c r="I511" s="49" t="e">
        <f t="shared" si="94"/>
        <v>#DIV/0!</v>
      </c>
      <c r="J511" s="33">
        <f t="shared" si="95"/>
        <v>0</v>
      </c>
    </row>
    <row r="512" spans="1:10" x14ac:dyDescent="0.35">
      <c r="A512" s="32"/>
      <c r="B512" s="33"/>
      <c r="C512" s="34"/>
      <c r="D512" s="33">
        <f t="shared" si="91"/>
        <v>0</v>
      </c>
      <c r="E512" s="33"/>
      <c r="F512" s="33"/>
      <c r="G512" s="35">
        <f t="shared" si="92"/>
        <v>0</v>
      </c>
      <c r="H512" s="33">
        <f t="shared" si="93"/>
        <v>0</v>
      </c>
      <c r="I512" s="49" t="e">
        <f t="shared" si="94"/>
        <v>#DIV/0!</v>
      </c>
      <c r="J512" s="33">
        <f t="shared" si="95"/>
        <v>0</v>
      </c>
    </row>
    <row r="513" spans="1:10" x14ac:dyDescent="0.35">
      <c r="A513" s="32"/>
      <c r="B513" s="33"/>
      <c r="C513" s="34"/>
      <c r="D513" s="33">
        <f t="shared" si="91"/>
        <v>0</v>
      </c>
      <c r="E513" s="33"/>
      <c r="F513" s="33"/>
      <c r="G513" s="35">
        <f t="shared" si="92"/>
        <v>0</v>
      </c>
      <c r="H513" s="33">
        <f t="shared" si="93"/>
        <v>0</v>
      </c>
      <c r="I513" s="49" t="e">
        <f t="shared" si="94"/>
        <v>#DIV/0!</v>
      </c>
      <c r="J513" s="33">
        <f t="shared" si="95"/>
        <v>0</v>
      </c>
    </row>
    <row r="514" spans="1:10" x14ac:dyDescent="0.35">
      <c r="A514" s="32"/>
      <c r="B514" s="33"/>
      <c r="C514" s="34"/>
      <c r="D514" s="33">
        <f t="shared" si="91"/>
        <v>0</v>
      </c>
      <c r="E514" s="33"/>
      <c r="F514" s="33"/>
      <c r="G514" s="35">
        <f t="shared" si="92"/>
        <v>0</v>
      </c>
      <c r="H514" s="33">
        <f t="shared" si="93"/>
        <v>0</v>
      </c>
      <c r="I514" s="49" t="e">
        <f t="shared" si="94"/>
        <v>#DIV/0!</v>
      </c>
      <c r="J514" s="33">
        <f t="shared" si="95"/>
        <v>0</v>
      </c>
    </row>
    <row r="515" spans="1:10" x14ac:dyDescent="0.35">
      <c r="A515" s="32"/>
      <c r="B515" s="33"/>
      <c r="C515" s="34"/>
      <c r="D515" s="33">
        <f t="shared" si="91"/>
        <v>0</v>
      </c>
      <c r="E515" s="33"/>
      <c r="F515" s="33"/>
      <c r="G515" s="35">
        <f t="shared" si="92"/>
        <v>0</v>
      </c>
      <c r="H515" s="33">
        <f t="shared" si="93"/>
        <v>0</v>
      </c>
      <c r="I515" s="49" t="e">
        <f t="shared" si="94"/>
        <v>#DIV/0!</v>
      </c>
      <c r="J515" s="33">
        <f t="shared" si="95"/>
        <v>0</v>
      </c>
    </row>
    <row r="516" spans="1:10" x14ac:dyDescent="0.35">
      <c r="A516" s="32"/>
      <c r="B516" s="33"/>
      <c r="C516" s="34"/>
      <c r="D516" s="33">
        <f t="shared" si="91"/>
        <v>0</v>
      </c>
      <c r="E516" s="33"/>
      <c r="F516" s="33"/>
      <c r="G516" s="35">
        <f t="shared" si="92"/>
        <v>0</v>
      </c>
      <c r="H516" s="33">
        <f t="shared" si="93"/>
        <v>0</v>
      </c>
      <c r="I516" s="49" t="e">
        <f t="shared" si="94"/>
        <v>#DIV/0!</v>
      </c>
      <c r="J516" s="33">
        <f t="shared" si="95"/>
        <v>0</v>
      </c>
    </row>
    <row r="517" spans="1:10" x14ac:dyDescent="0.35">
      <c r="A517" s="32"/>
      <c r="B517" s="33"/>
      <c r="C517" s="34"/>
      <c r="D517" s="33">
        <f t="shared" si="91"/>
        <v>0</v>
      </c>
      <c r="E517" s="33"/>
      <c r="F517" s="33"/>
      <c r="G517" s="35">
        <f t="shared" si="92"/>
        <v>0</v>
      </c>
      <c r="H517" s="33">
        <f t="shared" si="93"/>
        <v>0</v>
      </c>
      <c r="I517" s="49" t="e">
        <f t="shared" si="94"/>
        <v>#DIV/0!</v>
      </c>
      <c r="J517" s="33">
        <f t="shared" si="95"/>
        <v>0</v>
      </c>
    </row>
    <row r="518" spans="1:10" x14ac:dyDescent="0.35">
      <c r="A518" s="32"/>
      <c r="B518" s="33"/>
      <c r="C518" s="34"/>
      <c r="D518" s="33">
        <f t="shared" si="91"/>
        <v>0</v>
      </c>
      <c r="E518" s="33"/>
      <c r="F518" s="33"/>
      <c r="G518" s="35">
        <f t="shared" si="92"/>
        <v>0</v>
      </c>
      <c r="H518" s="33">
        <f t="shared" si="93"/>
        <v>0</v>
      </c>
      <c r="I518" s="49" t="e">
        <f t="shared" si="94"/>
        <v>#DIV/0!</v>
      </c>
      <c r="J518" s="33">
        <f t="shared" si="95"/>
        <v>0</v>
      </c>
    </row>
    <row r="519" spans="1:10" x14ac:dyDescent="0.35">
      <c r="A519" s="32"/>
      <c r="B519" s="33"/>
      <c r="C519" s="34"/>
      <c r="D519" s="33">
        <f t="shared" si="91"/>
        <v>0</v>
      </c>
      <c r="E519" s="33"/>
      <c r="F519" s="33"/>
      <c r="G519" s="35">
        <f t="shared" si="92"/>
        <v>0</v>
      </c>
      <c r="H519" s="33">
        <f t="shared" si="93"/>
        <v>0</v>
      </c>
      <c r="I519" s="49" t="e">
        <f t="shared" si="94"/>
        <v>#DIV/0!</v>
      </c>
      <c r="J519" s="33">
        <f t="shared" si="95"/>
        <v>0</v>
      </c>
    </row>
    <row r="520" spans="1:10" x14ac:dyDescent="0.35">
      <c r="A520" s="32"/>
      <c r="B520" s="33"/>
      <c r="C520" s="34"/>
      <c r="D520" s="33">
        <f t="shared" si="91"/>
        <v>0</v>
      </c>
      <c r="E520" s="33"/>
      <c r="F520" s="33"/>
      <c r="G520" s="35">
        <f t="shared" si="92"/>
        <v>0</v>
      </c>
      <c r="H520" s="33">
        <f t="shared" si="93"/>
        <v>0</v>
      </c>
      <c r="I520" s="49" t="e">
        <f t="shared" si="94"/>
        <v>#DIV/0!</v>
      </c>
      <c r="J520" s="33">
        <f t="shared" si="95"/>
        <v>0</v>
      </c>
    </row>
    <row r="521" spans="1:10" x14ac:dyDescent="0.35">
      <c r="A521" s="32"/>
      <c r="B521" s="33"/>
      <c r="C521" s="34"/>
      <c r="D521" s="33">
        <f t="shared" si="91"/>
        <v>0</v>
      </c>
      <c r="E521" s="33"/>
      <c r="F521" s="33"/>
      <c r="G521" s="35">
        <f t="shared" si="92"/>
        <v>0</v>
      </c>
      <c r="H521" s="33">
        <f t="shared" si="93"/>
        <v>0</v>
      </c>
      <c r="I521" s="49" t="e">
        <f t="shared" si="94"/>
        <v>#DIV/0!</v>
      </c>
      <c r="J521" s="33">
        <f t="shared" si="95"/>
        <v>0</v>
      </c>
    </row>
    <row r="522" spans="1:10" x14ac:dyDescent="0.35">
      <c r="A522" s="32"/>
      <c r="B522" s="33"/>
      <c r="C522" s="34"/>
      <c r="D522" s="33">
        <f t="shared" si="91"/>
        <v>0</v>
      </c>
      <c r="E522" s="33"/>
      <c r="F522" s="33"/>
      <c r="G522" s="35">
        <f t="shared" si="92"/>
        <v>0</v>
      </c>
      <c r="H522" s="33">
        <f t="shared" si="93"/>
        <v>0</v>
      </c>
      <c r="I522" s="49" t="e">
        <f t="shared" si="94"/>
        <v>#DIV/0!</v>
      </c>
      <c r="J522" s="33">
        <f t="shared" si="95"/>
        <v>0</v>
      </c>
    </row>
    <row r="523" spans="1:10" x14ac:dyDescent="0.35">
      <c r="A523" s="32"/>
      <c r="B523" s="33"/>
      <c r="C523" s="34"/>
      <c r="D523" s="33">
        <f t="shared" si="91"/>
        <v>0</v>
      </c>
      <c r="E523" s="33"/>
      <c r="F523" s="33"/>
      <c r="G523" s="35">
        <f t="shared" si="92"/>
        <v>0</v>
      </c>
      <c r="H523" s="33">
        <f t="shared" si="93"/>
        <v>0</v>
      </c>
      <c r="I523" s="49" t="e">
        <f t="shared" si="94"/>
        <v>#DIV/0!</v>
      </c>
      <c r="J523" s="33">
        <f t="shared" si="95"/>
        <v>0</v>
      </c>
    </row>
    <row r="524" spans="1:10" x14ac:dyDescent="0.35">
      <c r="A524" s="32"/>
      <c r="B524" s="33"/>
      <c r="C524" s="34"/>
      <c r="D524" s="33">
        <f t="shared" si="91"/>
        <v>0</v>
      </c>
      <c r="E524" s="33"/>
      <c r="F524" s="33"/>
      <c r="G524" s="35">
        <f t="shared" si="92"/>
        <v>0</v>
      </c>
      <c r="H524" s="33">
        <f t="shared" si="93"/>
        <v>0</v>
      </c>
      <c r="I524" s="49" t="e">
        <f t="shared" si="94"/>
        <v>#DIV/0!</v>
      </c>
      <c r="J524" s="33">
        <f t="shared" si="95"/>
        <v>0</v>
      </c>
    </row>
    <row r="525" spans="1:10" x14ac:dyDescent="0.35">
      <c r="A525" s="32"/>
      <c r="B525" s="33"/>
      <c r="C525" s="34"/>
      <c r="D525" s="33">
        <f t="shared" si="91"/>
        <v>0</v>
      </c>
      <c r="E525" s="33"/>
      <c r="F525" s="33"/>
      <c r="G525" s="35">
        <f t="shared" si="92"/>
        <v>0</v>
      </c>
      <c r="H525" s="33">
        <f t="shared" si="93"/>
        <v>0</v>
      </c>
      <c r="I525" s="49" t="e">
        <f t="shared" si="94"/>
        <v>#DIV/0!</v>
      </c>
      <c r="J525" s="33">
        <f t="shared" si="95"/>
        <v>0</v>
      </c>
    </row>
    <row r="526" spans="1:10" x14ac:dyDescent="0.35">
      <c r="A526" s="32"/>
      <c r="B526" s="33"/>
      <c r="C526" s="34"/>
      <c r="D526" s="33">
        <f t="shared" si="91"/>
        <v>0</v>
      </c>
      <c r="E526" s="33"/>
      <c r="F526" s="33"/>
      <c r="G526" s="35">
        <f t="shared" si="92"/>
        <v>0</v>
      </c>
      <c r="H526" s="33">
        <f t="shared" si="93"/>
        <v>0</v>
      </c>
      <c r="I526" s="49" t="e">
        <f t="shared" si="94"/>
        <v>#DIV/0!</v>
      </c>
      <c r="J526" s="33">
        <f t="shared" si="95"/>
        <v>0</v>
      </c>
    </row>
    <row r="527" spans="1:10" ht="15" thickBot="1" x14ac:dyDescent="0.4">
      <c r="A527" s="41"/>
      <c r="B527" s="42"/>
      <c r="C527" s="43"/>
      <c r="D527" s="42">
        <f t="shared" si="91"/>
        <v>0</v>
      </c>
      <c r="E527" s="42"/>
      <c r="F527" s="42"/>
      <c r="G527" s="44">
        <f t="shared" si="92"/>
        <v>0</v>
      </c>
      <c r="H527" s="42">
        <f t="shared" si="93"/>
        <v>0</v>
      </c>
      <c r="I527" s="50" t="e">
        <f t="shared" si="94"/>
        <v>#DIV/0!</v>
      </c>
      <c r="J527" s="42">
        <f t="shared" si="95"/>
        <v>0</v>
      </c>
    </row>
    <row r="529" spans="1:10" ht="21.5" thickBot="1" x14ac:dyDescent="0.55000000000000004">
      <c r="A529" s="27" t="s">
        <v>170</v>
      </c>
      <c r="B529" s="27" t="s">
        <v>171</v>
      </c>
    </row>
    <row r="530" spans="1:10" x14ac:dyDescent="0.35">
      <c r="A530" s="28" t="s">
        <v>53</v>
      </c>
      <c r="B530" s="29" t="s">
        <v>121</v>
      </c>
      <c r="C530" s="29" t="s">
        <v>55</v>
      </c>
      <c r="D530" s="29" t="s">
        <v>122</v>
      </c>
      <c r="E530" s="29" t="s">
        <v>123</v>
      </c>
      <c r="F530" s="29" t="s">
        <v>54</v>
      </c>
      <c r="G530" s="29" t="s">
        <v>124</v>
      </c>
      <c r="H530" s="29" t="s">
        <v>125</v>
      </c>
      <c r="I530" s="48" t="s">
        <v>19</v>
      </c>
      <c r="J530" s="29" t="s">
        <v>126</v>
      </c>
    </row>
    <row r="531" spans="1:10" x14ac:dyDescent="0.35">
      <c r="A531" s="32"/>
      <c r="B531" s="33"/>
      <c r="C531" s="34"/>
      <c r="D531" s="33">
        <f>C531*86400</f>
        <v>0</v>
      </c>
      <c r="E531" s="33"/>
      <c r="F531" s="33"/>
      <c r="G531" s="35">
        <f>F532*86400</f>
        <v>0</v>
      </c>
      <c r="H531" s="33">
        <f>E531-(B531)</f>
        <v>0</v>
      </c>
      <c r="I531" s="49" t="e">
        <f>(E531-B531)/(G531-D531)</f>
        <v>#DIV/0!</v>
      </c>
      <c r="J531" s="33">
        <f>G531-D531</f>
        <v>0</v>
      </c>
    </row>
    <row r="532" spans="1:10" x14ac:dyDescent="0.35">
      <c r="A532" s="32"/>
      <c r="B532" s="33"/>
      <c r="C532" s="34"/>
      <c r="D532" s="33">
        <f t="shared" ref="D532:D553" si="96">C532*86400</f>
        <v>0</v>
      </c>
      <c r="E532" s="33"/>
      <c r="F532" s="33"/>
      <c r="G532" s="35">
        <f t="shared" ref="G532:G553" si="97">F533*86400</f>
        <v>0</v>
      </c>
      <c r="H532" s="33">
        <f t="shared" ref="H532:H553" si="98">E532-(B532)</f>
        <v>0</v>
      </c>
      <c r="I532" s="49" t="e">
        <f t="shared" ref="I532:I553" si="99">(E532-B532)/(G532-D532)</f>
        <v>#DIV/0!</v>
      </c>
      <c r="J532" s="33">
        <f t="shared" ref="J532:J553" si="100">G532-D532</f>
        <v>0</v>
      </c>
    </row>
    <row r="533" spans="1:10" x14ac:dyDescent="0.35">
      <c r="A533" s="32"/>
      <c r="B533" s="33"/>
      <c r="C533" s="34"/>
      <c r="D533" s="33">
        <f t="shared" si="96"/>
        <v>0</v>
      </c>
      <c r="E533" s="33"/>
      <c r="F533" s="33"/>
      <c r="G533" s="35">
        <f t="shared" si="97"/>
        <v>0</v>
      </c>
      <c r="H533" s="33">
        <f t="shared" si="98"/>
        <v>0</v>
      </c>
      <c r="I533" s="49" t="e">
        <f t="shared" si="99"/>
        <v>#DIV/0!</v>
      </c>
      <c r="J533" s="33">
        <f t="shared" si="100"/>
        <v>0</v>
      </c>
    </row>
    <row r="534" spans="1:10" x14ac:dyDescent="0.35">
      <c r="A534" s="32"/>
      <c r="B534" s="33"/>
      <c r="C534" s="34"/>
      <c r="D534" s="33">
        <f t="shared" si="96"/>
        <v>0</v>
      </c>
      <c r="E534" s="33"/>
      <c r="F534" s="33"/>
      <c r="G534" s="35">
        <f t="shared" si="97"/>
        <v>0</v>
      </c>
      <c r="H534" s="33">
        <f t="shared" si="98"/>
        <v>0</v>
      </c>
      <c r="I534" s="49" t="e">
        <f t="shared" si="99"/>
        <v>#DIV/0!</v>
      </c>
      <c r="J534" s="33">
        <f t="shared" si="100"/>
        <v>0</v>
      </c>
    </row>
    <row r="535" spans="1:10" x14ac:dyDescent="0.35">
      <c r="A535" s="32"/>
      <c r="B535" s="33"/>
      <c r="C535" s="34"/>
      <c r="D535" s="33">
        <f t="shared" si="96"/>
        <v>0</v>
      </c>
      <c r="E535" s="33"/>
      <c r="F535" s="33"/>
      <c r="G535" s="35">
        <f t="shared" si="97"/>
        <v>0</v>
      </c>
      <c r="H535" s="33">
        <f t="shared" si="98"/>
        <v>0</v>
      </c>
      <c r="I535" s="49" t="e">
        <f t="shared" si="99"/>
        <v>#DIV/0!</v>
      </c>
      <c r="J535" s="33">
        <f t="shared" si="100"/>
        <v>0</v>
      </c>
    </row>
    <row r="536" spans="1:10" x14ac:dyDescent="0.35">
      <c r="A536" s="32"/>
      <c r="B536" s="33"/>
      <c r="C536" s="34"/>
      <c r="D536" s="33">
        <f t="shared" si="96"/>
        <v>0</v>
      </c>
      <c r="E536" s="33"/>
      <c r="F536" s="33"/>
      <c r="G536" s="35">
        <f t="shared" si="97"/>
        <v>0</v>
      </c>
      <c r="H536" s="33">
        <f t="shared" si="98"/>
        <v>0</v>
      </c>
      <c r="I536" s="49" t="e">
        <f t="shared" si="99"/>
        <v>#DIV/0!</v>
      </c>
      <c r="J536" s="33">
        <f t="shared" si="100"/>
        <v>0</v>
      </c>
    </row>
    <row r="537" spans="1:10" x14ac:dyDescent="0.35">
      <c r="A537" s="32"/>
      <c r="B537" s="33"/>
      <c r="C537" s="34"/>
      <c r="D537" s="33">
        <f t="shared" si="96"/>
        <v>0</v>
      </c>
      <c r="E537" s="33"/>
      <c r="F537" s="33"/>
      <c r="G537" s="35">
        <f t="shared" si="97"/>
        <v>0</v>
      </c>
      <c r="H537" s="33">
        <f t="shared" si="98"/>
        <v>0</v>
      </c>
      <c r="I537" s="49" t="e">
        <f t="shared" si="99"/>
        <v>#DIV/0!</v>
      </c>
      <c r="J537" s="33">
        <f t="shared" si="100"/>
        <v>0</v>
      </c>
    </row>
    <row r="538" spans="1:10" x14ac:dyDescent="0.35">
      <c r="A538" s="32"/>
      <c r="B538" s="33"/>
      <c r="C538" s="34"/>
      <c r="D538" s="33">
        <f t="shared" si="96"/>
        <v>0</v>
      </c>
      <c r="E538" s="33"/>
      <c r="F538" s="33"/>
      <c r="G538" s="35">
        <f t="shared" si="97"/>
        <v>0</v>
      </c>
      <c r="H538" s="33">
        <f t="shared" si="98"/>
        <v>0</v>
      </c>
      <c r="I538" s="49" t="e">
        <f t="shared" si="99"/>
        <v>#DIV/0!</v>
      </c>
      <c r="J538" s="33">
        <f t="shared" si="100"/>
        <v>0</v>
      </c>
    </row>
    <row r="539" spans="1:10" x14ac:dyDescent="0.35">
      <c r="A539" s="32"/>
      <c r="B539" s="33"/>
      <c r="C539" s="34"/>
      <c r="D539" s="33">
        <f t="shared" si="96"/>
        <v>0</v>
      </c>
      <c r="E539" s="33"/>
      <c r="F539" s="33"/>
      <c r="G539" s="35">
        <f t="shared" si="97"/>
        <v>0</v>
      </c>
      <c r="H539" s="33">
        <f t="shared" si="98"/>
        <v>0</v>
      </c>
      <c r="I539" s="49" t="e">
        <f t="shared" si="99"/>
        <v>#DIV/0!</v>
      </c>
      <c r="J539" s="33">
        <f t="shared" si="100"/>
        <v>0</v>
      </c>
    </row>
    <row r="540" spans="1:10" x14ac:dyDescent="0.35">
      <c r="A540" s="32"/>
      <c r="B540" s="33"/>
      <c r="C540" s="34"/>
      <c r="D540" s="33">
        <f t="shared" si="96"/>
        <v>0</v>
      </c>
      <c r="E540" s="33"/>
      <c r="F540" s="33"/>
      <c r="G540" s="35">
        <f t="shared" si="97"/>
        <v>0</v>
      </c>
      <c r="H540" s="33">
        <f t="shared" si="98"/>
        <v>0</v>
      </c>
      <c r="I540" s="49" t="e">
        <f t="shared" si="99"/>
        <v>#DIV/0!</v>
      </c>
      <c r="J540" s="33">
        <f t="shared" si="100"/>
        <v>0</v>
      </c>
    </row>
    <row r="541" spans="1:10" x14ac:dyDescent="0.35">
      <c r="A541" s="32"/>
      <c r="B541" s="33"/>
      <c r="C541" s="34"/>
      <c r="D541" s="33">
        <f t="shared" si="96"/>
        <v>0</v>
      </c>
      <c r="E541" s="33"/>
      <c r="F541" s="33"/>
      <c r="G541" s="35">
        <f t="shared" si="97"/>
        <v>0</v>
      </c>
      <c r="H541" s="33">
        <f t="shared" si="98"/>
        <v>0</v>
      </c>
      <c r="I541" s="49" t="e">
        <f t="shared" si="99"/>
        <v>#DIV/0!</v>
      </c>
      <c r="J541" s="33">
        <f t="shared" si="100"/>
        <v>0</v>
      </c>
    </row>
    <row r="542" spans="1:10" x14ac:dyDescent="0.35">
      <c r="A542" s="32"/>
      <c r="B542" s="33"/>
      <c r="C542" s="34"/>
      <c r="D542" s="33">
        <f t="shared" si="96"/>
        <v>0</v>
      </c>
      <c r="E542" s="33"/>
      <c r="F542" s="33"/>
      <c r="G542" s="35">
        <f t="shared" si="97"/>
        <v>0</v>
      </c>
      <c r="H542" s="33">
        <f t="shared" si="98"/>
        <v>0</v>
      </c>
      <c r="I542" s="49" t="e">
        <f t="shared" si="99"/>
        <v>#DIV/0!</v>
      </c>
      <c r="J542" s="33">
        <f t="shared" si="100"/>
        <v>0</v>
      </c>
    </row>
    <row r="543" spans="1:10" x14ac:dyDescent="0.35">
      <c r="A543" s="32"/>
      <c r="B543" s="33"/>
      <c r="C543" s="34"/>
      <c r="D543" s="33">
        <f t="shared" si="96"/>
        <v>0</v>
      </c>
      <c r="E543" s="33"/>
      <c r="F543" s="33"/>
      <c r="G543" s="35">
        <f t="shared" si="97"/>
        <v>0</v>
      </c>
      <c r="H543" s="33">
        <f t="shared" si="98"/>
        <v>0</v>
      </c>
      <c r="I543" s="49" t="e">
        <f t="shared" si="99"/>
        <v>#DIV/0!</v>
      </c>
      <c r="J543" s="33">
        <f t="shared" si="100"/>
        <v>0</v>
      </c>
    </row>
    <row r="544" spans="1:10" x14ac:dyDescent="0.35">
      <c r="A544" s="32"/>
      <c r="B544" s="33"/>
      <c r="C544" s="34"/>
      <c r="D544" s="33">
        <f t="shared" si="96"/>
        <v>0</v>
      </c>
      <c r="E544" s="33"/>
      <c r="F544" s="33"/>
      <c r="G544" s="35">
        <f t="shared" si="97"/>
        <v>0</v>
      </c>
      <c r="H544" s="33">
        <f t="shared" si="98"/>
        <v>0</v>
      </c>
      <c r="I544" s="49" t="e">
        <f t="shared" si="99"/>
        <v>#DIV/0!</v>
      </c>
      <c r="J544" s="33">
        <f t="shared" si="100"/>
        <v>0</v>
      </c>
    </row>
    <row r="545" spans="1:10" x14ac:dyDescent="0.35">
      <c r="A545" s="32"/>
      <c r="B545" s="33"/>
      <c r="C545" s="34"/>
      <c r="D545" s="33">
        <f t="shared" si="96"/>
        <v>0</v>
      </c>
      <c r="E545" s="33"/>
      <c r="F545" s="33"/>
      <c r="G545" s="35">
        <f t="shared" si="97"/>
        <v>0</v>
      </c>
      <c r="H545" s="33">
        <f t="shared" si="98"/>
        <v>0</v>
      </c>
      <c r="I545" s="49" t="e">
        <f t="shared" si="99"/>
        <v>#DIV/0!</v>
      </c>
      <c r="J545" s="33">
        <f t="shared" si="100"/>
        <v>0</v>
      </c>
    </row>
    <row r="546" spans="1:10" x14ac:dyDescent="0.35">
      <c r="A546" s="32"/>
      <c r="B546" s="33"/>
      <c r="C546" s="34"/>
      <c r="D546" s="33">
        <f t="shared" si="96"/>
        <v>0</v>
      </c>
      <c r="E546" s="33"/>
      <c r="F546" s="33"/>
      <c r="G546" s="35">
        <f t="shared" si="97"/>
        <v>0</v>
      </c>
      <c r="H546" s="33">
        <f t="shared" si="98"/>
        <v>0</v>
      </c>
      <c r="I546" s="49" t="e">
        <f t="shared" si="99"/>
        <v>#DIV/0!</v>
      </c>
      <c r="J546" s="33">
        <f t="shared" si="100"/>
        <v>0</v>
      </c>
    </row>
    <row r="547" spans="1:10" x14ac:dyDescent="0.35">
      <c r="A547" s="32"/>
      <c r="B547" s="33"/>
      <c r="C547" s="34"/>
      <c r="D547" s="33">
        <f t="shared" si="96"/>
        <v>0</v>
      </c>
      <c r="E547" s="33"/>
      <c r="F547" s="33"/>
      <c r="G547" s="35">
        <f t="shared" si="97"/>
        <v>0</v>
      </c>
      <c r="H547" s="33">
        <f t="shared" si="98"/>
        <v>0</v>
      </c>
      <c r="I547" s="49" t="e">
        <f t="shared" si="99"/>
        <v>#DIV/0!</v>
      </c>
      <c r="J547" s="33">
        <f t="shared" si="100"/>
        <v>0</v>
      </c>
    </row>
    <row r="548" spans="1:10" x14ac:dyDescent="0.35">
      <c r="A548" s="32"/>
      <c r="B548" s="33"/>
      <c r="C548" s="34"/>
      <c r="D548" s="33">
        <f t="shared" si="96"/>
        <v>0</v>
      </c>
      <c r="E548" s="33"/>
      <c r="F548" s="33"/>
      <c r="G548" s="35">
        <f t="shared" si="97"/>
        <v>0</v>
      </c>
      <c r="H548" s="33">
        <f t="shared" si="98"/>
        <v>0</v>
      </c>
      <c r="I548" s="49" t="e">
        <f t="shared" si="99"/>
        <v>#DIV/0!</v>
      </c>
      <c r="J548" s="33">
        <f t="shared" si="100"/>
        <v>0</v>
      </c>
    </row>
    <row r="549" spans="1:10" x14ac:dyDescent="0.35">
      <c r="A549" s="32"/>
      <c r="B549" s="33"/>
      <c r="C549" s="34"/>
      <c r="D549" s="33">
        <f t="shared" si="96"/>
        <v>0</v>
      </c>
      <c r="E549" s="33"/>
      <c r="F549" s="33"/>
      <c r="G549" s="35">
        <f t="shared" si="97"/>
        <v>0</v>
      </c>
      <c r="H549" s="33">
        <f t="shared" si="98"/>
        <v>0</v>
      </c>
      <c r="I549" s="49" t="e">
        <f t="shared" si="99"/>
        <v>#DIV/0!</v>
      </c>
      <c r="J549" s="33">
        <f t="shared" si="100"/>
        <v>0</v>
      </c>
    </row>
    <row r="550" spans="1:10" x14ac:dyDescent="0.35">
      <c r="A550" s="32"/>
      <c r="B550" s="33"/>
      <c r="C550" s="34"/>
      <c r="D550" s="33">
        <f t="shared" si="96"/>
        <v>0</v>
      </c>
      <c r="E550" s="33"/>
      <c r="F550" s="33"/>
      <c r="G550" s="35">
        <f t="shared" si="97"/>
        <v>0</v>
      </c>
      <c r="H550" s="33">
        <f t="shared" si="98"/>
        <v>0</v>
      </c>
      <c r="I550" s="49" t="e">
        <f t="shared" si="99"/>
        <v>#DIV/0!</v>
      </c>
      <c r="J550" s="33">
        <f t="shared" si="100"/>
        <v>0</v>
      </c>
    </row>
    <row r="551" spans="1:10" x14ac:dyDescent="0.35">
      <c r="A551" s="32"/>
      <c r="B551" s="33"/>
      <c r="C551" s="34"/>
      <c r="D551" s="33">
        <f t="shared" si="96"/>
        <v>0</v>
      </c>
      <c r="E551" s="33"/>
      <c r="F551" s="33"/>
      <c r="G551" s="35">
        <f t="shared" si="97"/>
        <v>0</v>
      </c>
      <c r="H551" s="33">
        <f t="shared" si="98"/>
        <v>0</v>
      </c>
      <c r="I551" s="49" t="e">
        <f t="shared" si="99"/>
        <v>#DIV/0!</v>
      </c>
      <c r="J551" s="33">
        <f t="shared" si="100"/>
        <v>0</v>
      </c>
    </row>
    <row r="552" spans="1:10" x14ac:dyDescent="0.35">
      <c r="A552" s="32"/>
      <c r="B552" s="33"/>
      <c r="C552" s="34"/>
      <c r="D552" s="33">
        <f t="shared" si="96"/>
        <v>0</v>
      </c>
      <c r="E552" s="33"/>
      <c r="F552" s="33"/>
      <c r="G552" s="35">
        <f t="shared" si="97"/>
        <v>0</v>
      </c>
      <c r="H552" s="33">
        <f t="shared" si="98"/>
        <v>0</v>
      </c>
      <c r="I552" s="49" t="e">
        <f t="shared" si="99"/>
        <v>#DIV/0!</v>
      </c>
      <c r="J552" s="33">
        <f t="shared" si="100"/>
        <v>0</v>
      </c>
    </row>
    <row r="553" spans="1:10" ht="15" thickBot="1" x14ac:dyDescent="0.4">
      <c r="A553" s="41"/>
      <c r="B553" s="42"/>
      <c r="C553" s="43"/>
      <c r="D553" s="42">
        <f t="shared" si="96"/>
        <v>0</v>
      </c>
      <c r="E553" s="42"/>
      <c r="F553" s="42"/>
      <c r="G553" s="44">
        <f t="shared" si="97"/>
        <v>0</v>
      </c>
      <c r="H553" s="42">
        <f t="shared" si="98"/>
        <v>0</v>
      </c>
      <c r="I553" s="50" t="e">
        <f t="shared" si="99"/>
        <v>#DIV/0!</v>
      </c>
      <c r="J553" s="42">
        <f t="shared" si="100"/>
        <v>0</v>
      </c>
    </row>
    <row r="555" spans="1:10" ht="21.5" thickBot="1" x14ac:dyDescent="0.55000000000000004">
      <c r="A555" s="27" t="s">
        <v>170</v>
      </c>
      <c r="B555" s="27" t="s">
        <v>171</v>
      </c>
    </row>
    <row r="556" spans="1:10" x14ac:dyDescent="0.35">
      <c r="A556" s="28" t="s">
        <v>53</v>
      </c>
      <c r="B556" s="29" t="s">
        <v>121</v>
      </c>
      <c r="C556" s="29" t="s">
        <v>55</v>
      </c>
      <c r="D556" s="29" t="s">
        <v>122</v>
      </c>
      <c r="E556" s="29" t="s">
        <v>123</v>
      </c>
      <c r="F556" s="29" t="s">
        <v>54</v>
      </c>
      <c r="G556" s="29" t="s">
        <v>124</v>
      </c>
      <c r="H556" s="29" t="s">
        <v>125</v>
      </c>
      <c r="I556" s="48" t="s">
        <v>19</v>
      </c>
      <c r="J556" s="29" t="s">
        <v>126</v>
      </c>
    </row>
    <row r="557" spans="1:10" x14ac:dyDescent="0.35">
      <c r="A557" s="32"/>
      <c r="B557" s="33"/>
      <c r="C557" s="34"/>
      <c r="D557" s="33">
        <f>C557*86400</f>
        <v>0</v>
      </c>
      <c r="E557" s="33"/>
      <c r="F557" s="33"/>
      <c r="G557" s="35">
        <f>F558*86400</f>
        <v>0</v>
      </c>
      <c r="H557" s="33">
        <f>E557-(B557)</f>
        <v>0</v>
      </c>
      <c r="I557" s="49" t="e">
        <f>(E557-B557)/(G557-D557)</f>
        <v>#DIV/0!</v>
      </c>
      <c r="J557" s="33">
        <f>G557-D557</f>
        <v>0</v>
      </c>
    </row>
    <row r="558" spans="1:10" x14ac:dyDescent="0.35">
      <c r="A558" s="32"/>
      <c r="B558" s="33"/>
      <c r="C558" s="34"/>
      <c r="D558" s="33">
        <f t="shared" ref="D558:D579" si="101">C558*86400</f>
        <v>0</v>
      </c>
      <c r="E558" s="33"/>
      <c r="F558" s="33"/>
      <c r="G558" s="35">
        <f t="shared" ref="G558:G579" si="102">F559*86400</f>
        <v>0</v>
      </c>
      <c r="H558" s="33">
        <f t="shared" ref="H558:H579" si="103">E558-(B558)</f>
        <v>0</v>
      </c>
      <c r="I558" s="49" t="e">
        <f t="shared" ref="I558:I579" si="104">(E558-B558)/(G558-D558)</f>
        <v>#DIV/0!</v>
      </c>
      <c r="J558" s="33">
        <f t="shared" ref="J558:J579" si="105">G558-D558</f>
        <v>0</v>
      </c>
    </row>
    <row r="559" spans="1:10" x14ac:dyDescent="0.35">
      <c r="A559" s="32"/>
      <c r="B559" s="33"/>
      <c r="C559" s="34"/>
      <c r="D559" s="33">
        <f t="shared" si="101"/>
        <v>0</v>
      </c>
      <c r="E559" s="33"/>
      <c r="F559" s="33"/>
      <c r="G559" s="35">
        <f t="shared" si="102"/>
        <v>0</v>
      </c>
      <c r="H559" s="33">
        <f t="shared" si="103"/>
        <v>0</v>
      </c>
      <c r="I559" s="49" t="e">
        <f t="shared" si="104"/>
        <v>#DIV/0!</v>
      </c>
      <c r="J559" s="33">
        <f t="shared" si="105"/>
        <v>0</v>
      </c>
    </row>
    <row r="560" spans="1:10" x14ac:dyDescent="0.35">
      <c r="A560" s="32"/>
      <c r="B560" s="33"/>
      <c r="C560" s="34"/>
      <c r="D560" s="33">
        <f t="shared" si="101"/>
        <v>0</v>
      </c>
      <c r="E560" s="33"/>
      <c r="F560" s="33"/>
      <c r="G560" s="35">
        <f t="shared" si="102"/>
        <v>0</v>
      </c>
      <c r="H560" s="33">
        <f t="shared" si="103"/>
        <v>0</v>
      </c>
      <c r="I560" s="49" t="e">
        <f t="shared" si="104"/>
        <v>#DIV/0!</v>
      </c>
      <c r="J560" s="33">
        <f t="shared" si="105"/>
        <v>0</v>
      </c>
    </row>
    <row r="561" spans="1:10" x14ac:dyDescent="0.35">
      <c r="A561" s="32"/>
      <c r="B561" s="33"/>
      <c r="C561" s="34"/>
      <c r="D561" s="33">
        <f t="shared" si="101"/>
        <v>0</v>
      </c>
      <c r="E561" s="33"/>
      <c r="F561" s="33"/>
      <c r="G561" s="35">
        <f t="shared" si="102"/>
        <v>0</v>
      </c>
      <c r="H561" s="33">
        <f t="shared" si="103"/>
        <v>0</v>
      </c>
      <c r="I561" s="49" t="e">
        <f t="shared" si="104"/>
        <v>#DIV/0!</v>
      </c>
      <c r="J561" s="33">
        <f t="shared" si="105"/>
        <v>0</v>
      </c>
    </row>
    <row r="562" spans="1:10" x14ac:dyDescent="0.35">
      <c r="A562" s="32"/>
      <c r="B562" s="33"/>
      <c r="C562" s="34"/>
      <c r="D562" s="33">
        <f t="shared" si="101"/>
        <v>0</v>
      </c>
      <c r="E562" s="33"/>
      <c r="F562" s="33"/>
      <c r="G562" s="35">
        <f t="shared" si="102"/>
        <v>0</v>
      </c>
      <c r="H562" s="33">
        <f t="shared" si="103"/>
        <v>0</v>
      </c>
      <c r="I562" s="49" t="e">
        <f t="shared" si="104"/>
        <v>#DIV/0!</v>
      </c>
      <c r="J562" s="33">
        <f t="shared" si="105"/>
        <v>0</v>
      </c>
    </row>
    <row r="563" spans="1:10" x14ac:dyDescent="0.35">
      <c r="A563" s="32"/>
      <c r="B563" s="33"/>
      <c r="C563" s="34"/>
      <c r="D563" s="33">
        <f t="shared" si="101"/>
        <v>0</v>
      </c>
      <c r="E563" s="33"/>
      <c r="F563" s="33"/>
      <c r="G563" s="35">
        <f t="shared" si="102"/>
        <v>0</v>
      </c>
      <c r="H563" s="33">
        <f t="shared" si="103"/>
        <v>0</v>
      </c>
      <c r="I563" s="49" t="e">
        <f t="shared" si="104"/>
        <v>#DIV/0!</v>
      </c>
      <c r="J563" s="33">
        <f t="shared" si="105"/>
        <v>0</v>
      </c>
    </row>
    <row r="564" spans="1:10" x14ac:dyDescent="0.35">
      <c r="A564" s="32"/>
      <c r="B564" s="33"/>
      <c r="C564" s="34"/>
      <c r="D564" s="33">
        <f t="shared" si="101"/>
        <v>0</v>
      </c>
      <c r="E564" s="33"/>
      <c r="F564" s="33"/>
      <c r="G564" s="35">
        <f t="shared" si="102"/>
        <v>0</v>
      </c>
      <c r="H564" s="33">
        <f t="shared" si="103"/>
        <v>0</v>
      </c>
      <c r="I564" s="49" t="e">
        <f t="shared" si="104"/>
        <v>#DIV/0!</v>
      </c>
      <c r="J564" s="33">
        <f t="shared" si="105"/>
        <v>0</v>
      </c>
    </row>
    <row r="565" spans="1:10" x14ac:dyDescent="0.35">
      <c r="A565" s="32"/>
      <c r="B565" s="33"/>
      <c r="C565" s="34"/>
      <c r="D565" s="33">
        <f t="shared" si="101"/>
        <v>0</v>
      </c>
      <c r="E565" s="33"/>
      <c r="F565" s="33"/>
      <c r="G565" s="35">
        <f t="shared" si="102"/>
        <v>0</v>
      </c>
      <c r="H565" s="33">
        <f t="shared" si="103"/>
        <v>0</v>
      </c>
      <c r="I565" s="49" t="e">
        <f t="shared" si="104"/>
        <v>#DIV/0!</v>
      </c>
      <c r="J565" s="33">
        <f t="shared" si="105"/>
        <v>0</v>
      </c>
    </row>
    <row r="566" spans="1:10" x14ac:dyDescent="0.35">
      <c r="A566" s="32"/>
      <c r="B566" s="33"/>
      <c r="C566" s="34"/>
      <c r="D566" s="33">
        <f t="shared" si="101"/>
        <v>0</v>
      </c>
      <c r="E566" s="33"/>
      <c r="F566" s="33"/>
      <c r="G566" s="35">
        <f t="shared" si="102"/>
        <v>0</v>
      </c>
      <c r="H566" s="33">
        <f t="shared" si="103"/>
        <v>0</v>
      </c>
      <c r="I566" s="49" t="e">
        <f t="shared" si="104"/>
        <v>#DIV/0!</v>
      </c>
      <c r="J566" s="33">
        <f t="shared" si="105"/>
        <v>0</v>
      </c>
    </row>
    <row r="567" spans="1:10" x14ac:dyDescent="0.35">
      <c r="A567" s="32"/>
      <c r="B567" s="33"/>
      <c r="C567" s="34"/>
      <c r="D567" s="33">
        <f t="shared" si="101"/>
        <v>0</v>
      </c>
      <c r="E567" s="33"/>
      <c r="F567" s="33"/>
      <c r="G567" s="35">
        <f t="shared" si="102"/>
        <v>0</v>
      </c>
      <c r="H567" s="33">
        <f t="shared" si="103"/>
        <v>0</v>
      </c>
      <c r="I567" s="49" t="e">
        <f t="shared" si="104"/>
        <v>#DIV/0!</v>
      </c>
      <c r="J567" s="33">
        <f t="shared" si="105"/>
        <v>0</v>
      </c>
    </row>
    <row r="568" spans="1:10" x14ac:dyDescent="0.35">
      <c r="A568" s="32"/>
      <c r="B568" s="33"/>
      <c r="C568" s="34"/>
      <c r="D568" s="33">
        <f t="shared" si="101"/>
        <v>0</v>
      </c>
      <c r="E568" s="33"/>
      <c r="F568" s="33"/>
      <c r="G568" s="35">
        <f t="shared" si="102"/>
        <v>0</v>
      </c>
      <c r="H568" s="33">
        <f t="shared" si="103"/>
        <v>0</v>
      </c>
      <c r="I568" s="49" t="e">
        <f t="shared" si="104"/>
        <v>#DIV/0!</v>
      </c>
      <c r="J568" s="33">
        <f t="shared" si="105"/>
        <v>0</v>
      </c>
    </row>
    <row r="569" spans="1:10" x14ac:dyDescent="0.35">
      <c r="A569" s="32"/>
      <c r="B569" s="33"/>
      <c r="C569" s="34"/>
      <c r="D569" s="33">
        <f t="shared" si="101"/>
        <v>0</v>
      </c>
      <c r="E569" s="33"/>
      <c r="F569" s="33"/>
      <c r="G569" s="35">
        <f t="shared" si="102"/>
        <v>0</v>
      </c>
      <c r="H569" s="33">
        <f t="shared" si="103"/>
        <v>0</v>
      </c>
      <c r="I569" s="49" t="e">
        <f t="shared" si="104"/>
        <v>#DIV/0!</v>
      </c>
      <c r="J569" s="33">
        <f t="shared" si="105"/>
        <v>0</v>
      </c>
    </row>
    <row r="570" spans="1:10" x14ac:dyDescent="0.35">
      <c r="A570" s="32"/>
      <c r="B570" s="33"/>
      <c r="C570" s="34"/>
      <c r="D570" s="33">
        <f t="shared" si="101"/>
        <v>0</v>
      </c>
      <c r="E570" s="33"/>
      <c r="F570" s="33"/>
      <c r="G570" s="35">
        <f t="shared" si="102"/>
        <v>0</v>
      </c>
      <c r="H570" s="33">
        <f t="shared" si="103"/>
        <v>0</v>
      </c>
      <c r="I570" s="49" t="e">
        <f t="shared" si="104"/>
        <v>#DIV/0!</v>
      </c>
      <c r="J570" s="33">
        <f t="shared" si="105"/>
        <v>0</v>
      </c>
    </row>
    <row r="571" spans="1:10" x14ac:dyDescent="0.35">
      <c r="A571" s="32"/>
      <c r="B571" s="33"/>
      <c r="C571" s="34"/>
      <c r="D571" s="33">
        <f t="shared" si="101"/>
        <v>0</v>
      </c>
      <c r="E571" s="33"/>
      <c r="F571" s="33"/>
      <c r="G571" s="35">
        <f t="shared" si="102"/>
        <v>0</v>
      </c>
      <c r="H571" s="33">
        <f t="shared" si="103"/>
        <v>0</v>
      </c>
      <c r="I571" s="49" t="e">
        <f t="shared" si="104"/>
        <v>#DIV/0!</v>
      </c>
      <c r="J571" s="33">
        <f t="shared" si="105"/>
        <v>0</v>
      </c>
    </row>
    <row r="572" spans="1:10" x14ac:dyDescent="0.35">
      <c r="A572" s="32"/>
      <c r="B572" s="33"/>
      <c r="C572" s="34"/>
      <c r="D572" s="33">
        <f t="shared" si="101"/>
        <v>0</v>
      </c>
      <c r="E572" s="33"/>
      <c r="F572" s="33"/>
      <c r="G572" s="35">
        <f t="shared" si="102"/>
        <v>0</v>
      </c>
      <c r="H572" s="33">
        <f t="shared" si="103"/>
        <v>0</v>
      </c>
      <c r="I572" s="49" t="e">
        <f t="shared" si="104"/>
        <v>#DIV/0!</v>
      </c>
      <c r="J572" s="33">
        <f t="shared" si="105"/>
        <v>0</v>
      </c>
    </row>
    <row r="573" spans="1:10" x14ac:dyDescent="0.35">
      <c r="A573" s="32"/>
      <c r="B573" s="33"/>
      <c r="C573" s="34"/>
      <c r="D573" s="33">
        <f t="shared" si="101"/>
        <v>0</v>
      </c>
      <c r="E573" s="33"/>
      <c r="F573" s="33"/>
      <c r="G573" s="35">
        <f t="shared" si="102"/>
        <v>0</v>
      </c>
      <c r="H573" s="33">
        <f t="shared" si="103"/>
        <v>0</v>
      </c>
      <c r="I573" s="49" t="e">
        <f t="shared" si="104"/>
        <v>#DIV/0!</v>
      </c>
      <c r="J573" s="33">
        <f t="shared" si="105"/>
        <v>0</v>
      </c>
    </row>
    <row r="574" spans="1:10" x14ac:dyDescent="0.35">
      <c r="A574" s="32"/>
      <c r="B574" s="33"/>
      <c r="C574" s="34"/>
      <c r="D574" s="33">
        <f t="shared" si="101"/>
        <v>0</v>
      </c>
      <c r="E574" s="33"/>
      <c r="F574" s="33"/>
      <c r="G574" s="35">
        <f t="shared" si="102"/>
        <v>0</v>
      </c>
      <c r="H574" s="33">
        <f t="shared" si="103"/>
        <v>0</v>
      </c>
      <c r="I574" s="49" t="e">
        <f t="shared" si="104"/>
        <v>#DIV/0!</v>
      </c>
      <c r="J574" s="33">
        <f t="shared" si="105"/>
        <v>0</v>
      </c>
    </row>
    <row r="575" spans="1:10" x14ac:dyDescent="0.35">
      <c r="A575" s="32"/>
      <c r="B575" s="33"/>
      <c r="C575" s="34"/>
      <c r="D575" s="33">
        <f t="shared" si="101"/>
        <v>0</v>
      </c>
      <c r="E575" s="33"/>
      <c r="F575" s="33"/>
      <c r="G575" s="35">
        <f t="shared" si="102"/>
        <v>0</v>
      </c>
      <c r="H575" s="33">
        <f t="shared" si="103"/>
        <v>0</v>
      </c>
      <c r="I575" s="49" t="e">
        <f t="shared" si="104"/>
        <v>#DIV/0!</v>
      </c>
      <c r="J575" s="33">
        <f t="shared" si="105"/>
        <v>0</v>
      </c>
    </row>
    <row r="576" spans="1:10" x14ac:dyDescent="0.35">
      <c r="A576" s="32"/>
      <c r="B576" s="33"/>
      <c r="C576" s="34"/>
      <c r="D576" s="33">
        <f t="shared" si="101"/>
        <v>0</v>
      </c>
      <c r="E576" s="33"/>
      <c r="F576" s="33"/>
      <c r="G576" s="35">
        <f t="shared" si="102"/>
        <v>0</v>
      </c>
      <c r="H576" s="33">
        <f t="shared" si="103"/>
        <v>0</v>
      </c>
      <c r="I576" s="49" t="e">
        <f t="shared" si="104"/>
        <v>#DIV/0!</v>
      </c>
      <c r="J576" s="33">
        <f t="shared" si="105"/>
        <v>0</v>
      </c>
    </row>
    <row r="577" spans="1:10" x14ac:dyDescent="0.35">
      <c r="A577" s="32"/>
      <c r="B577" s="33"/>
      <c r="C577" s="34"/>
      <c r="D577" s="33">
        <f t="shared" si="101"/>
        <v>0</v>
      </c>
      <c r="E577" s="33"/>
      <c r="F577" s="33"/>
      <c r="G577" s="35">
        <f t="shared" si="102"/>
        <v>0</v>
      </c>
      <c r="H577" s="33">
        <f t="shared" si="103"/>
        <v>0</v>
      </c>
      <c r="I577" s="49" t="e">
        <f t="shared" si="104"/>
        <v>#DIV/0!</v>
      </c>
      <c r="J577" s="33">
        <f t="shared" si="105"/>
        <v>0</v>
      </c>
    </row>
    <row r="578" spans="1:10" x14ac:dyDescent="0.35">
      <c r="A578" s="32"/>
      <c r="B578" s="33"/>
      <c r="C578" s="34"/>
      <c r="D578" s="33">
        <f t="shared" si="101"/>
        <v>0</v>
      </c>
      <c r="E578" s="33"/>
      <c r="F578" s="33"/>
      <c r="G578" s="35">
        <f t="shared" si="102"/>
        <v>0</v>
      </c>
      <c r="H578" s="33">
        <f t="shared" si="103"/>
        <v>0</v>
      </c>
      <c r="I578" s="49" t="e">
        <f t="shared" si="104"/>
        <v>#DIV/0!</v>
      </c>
      <c r="J578" s="33">
        <f t="shared" si="105"/>
        <v>0</v>
      </c>
    </row>
    <row r="579" spans="1:10" ht="15" thickBot="1" x14ac:dyDescent="0.4">
      <c r="A579" s="41"/>
      <c r="B579" s="42"/>
      <c r="C579" s="43"/>
      <c r="D579" s="42">
        <f t="shared" si="101"/>
        <v>0</v>
      </c>
      <c r="E579" s="42"/>
      <c r="F579" s="42"/>
      <c r="G579" s="44">
        <f t="shared" si="102"/>
        <v>0</v>
      </c>
      <c r="H579" s="42">
        <f t="shared" si="103"/>
        <v>0</v>
      </c>
      <c r="I579" s="50" t="e">
        <f t="shared" si="104"/>
        <v>#DIV/0!</v>
      </c>
      <c r="J579" s="42">
        <f t="shared" si="105"/>
        <v>0</v>
      </c>
    </row>
    <row r="581" spans="1:10" ht="21.5" thickBot="1" x14ac:dyDescent="0.55000000000000004">
      <c r="A581" s="27" t="s">
        <v>170</v>
      </c>
      <c r="B581" s="27" t="s">
        <v>171</v>
      </c>
    </row>
    <row r="582" spans="1:10" x14ac:dyDescent="0.35">
      <c r="A582" s="28" t="s">
        <v>53</v>
      </c>
      <c r="B582" s="29" t="s">
        <v>121</v>
      </c>
      <c r="C582" s="29" t="s">
        <v>55</v>
      </c>
      <c r="D582" s="29" t="s">
        <v>122</v>
      </c>
      <c r="E582" s="29" t="s">
        <v>123</v>
      </c>
      <c r="F582" s="29" t="s">
        <v>54</v>
      </c>
      <c r="G582" s="29" t="s">
        <v>124</v>
      </c>
      <c r="H582" s="29" t="s">
        <v>125</v>
      </c>
      <c r="I582" s="48" t="s">
        <v>19</v>
      </c>
      <c r="J582" s="29" t="s">
        <v>126</v>
      </c>
    </row>
    <row r="583" spans="1:10" x14ac:dyDescent="0.35">
      <c r="A583" s="32"/>
      <c r="B583" s="33"/>
      <c r="C583" s="34"/>
      <c r="D583" s="33">
        <f>C583*86400</f>
        <v>0</v>
      </c>
      <c r="E583" s="33"/>
      <c r="F583" s="33"/>
      <c r="G583" s="35">
        <f>F584*86400</f>
        <v>0</v>
      </c>
      <c r="H583" s="33">
        <f>E583-(B583)</f>
        <v>0</v>
      </c>
      <c r="I583" s="49" t="e">
        <f>(E583-B583)/(G583-D583)</f>
        <v>#DIV/0!</v>
      </c>
      <c r="J583" s="33">
        <f>G583-D583</f>
        <v>0</v>
      </c>
    </row>
    <row r="584" spans="1:10" x14ac:dyDescent="0.35">
      <c r="A584" s="32"/>
      <c r="B584" s="33"/>
      <c r="C584" s="34"/>
      <c r="D584" s="33">
        <f t="shared" ref="D584:D605" si="106">C584*86400</f>
        <v>0</v>
      </c>
      <c r="E584" s="33"/>
      <c r="F584" s="33"/>
      <c r="G584" s="35">
        <f t="shared" ref="G584:G605" si="107">F585*86400</f>
        <v>0</v>
      </c>
      <c r="H584" s="33">
        <f t="shared" ref="H584:H605" si="108">E584-(B584)</f>
        <v>0</v>
      </c>
      <c r="I584" s="49" t="e">
        <f t="shared" ref="I584:I605" si="109">(E584-B584)/(G584-D584)</f>
        <v>#DIV/0!</v>
      </c>
      <c r="J584" s="33">
        <f t="shared" ref="J584:J605" si="110">G584-D584</f>
        <v>0</v>
      </c>
    </row>
    <row r="585" spans="1:10" x14ac:dyDescent="0.35">
      <c r="A585" s="32"/>
      <c r="B585" s="33"/>
      <c r="C585" s="34"/>
      <c r="D585" s="33">
        <f t="shared" si="106"/>
        <v>0</v>
      </c>
      <c r="E585" s="33"/>
      <c r="F585" s="33"/>
      <c r="G585" s="35">
        <f t="shared" si="107"/>
        <v>0</v>
      </c>
      <c r="H585" s="33">
        <f t="shared" si="108"/>
        <v>0</v>
      </c>
      <c r="I585" s="49" t="e">
        <f t="shared" si="109"/>
        <v>#DIV/0!</v>
      </c>
      <c r="J585" s="33">
        <f t="shared" si="110"/>
        <v>0</v>
      </c>
    </row>
    <row r="586" spans="1:10" x14ac:dyDescent="0.35">
      <c r="A586" s="32"/>
      <c r="B586" s="33"/>
      <c r="C586" s="34"/>
      <c r="D586" s="33">
        <f t="shared" si="106"/>
        <v>0</v>
      </c>
      <c r="E586" s="33"/>
      <c r="F586" s="33"/>
      <c r="G586" s="35">
        <f t="shared" si="107"/>
        <v>0</v>
      </c>
      <c r="H586" s="33">
        <f t="shared" si="108"/>
        <v>0</v>
      </c>
      <c r="I586" s="49" t="e">
        <f t="shared" si="109"/>
        <v>#DIV/0!</v>
      </c>
      <c r="J586" s="33">
        <f t="shared" si="110"/>
        <v>0</v>
      </c>
    </row>
    <row r="587" spans="1:10" x14ac:dyDescent="0.35">
      <c r="A587" s="32"/>
      <c r="B587" s="33"/>
      <c r="C587" s="34"/>
      <c r="D587" s="33">
        <f t="shared" si="106"/>
        <v>0</v>
      </c>
      <c r="E587" s="33"/>
      <c r="F587" s="33"/>
      <c r="G587" s="35">
        <f t="shared" si="107"/>
        <v>0</v>
      </c>
      <c r="H587" s="33">
        <f t="shared" si="108"/>
        <v>0</v>
      </c>
      <c r="I587" s="49" t="e">
        <f t="shared" si="109"/>
        <v>#DIV/0!</v>
      </c>
      <c r="J587" s="33">
        <f t="shared" si="110"/>
        <v>0</v>
      </c>
    </row>
    <row r="588" spans="1:10" x14ac:dyDescent="0.35">
      <c r="A588" s="32"/>
      <c r="B588" s="33"/>
      <c r="C588" s="34"/>
      <c r="D588" s="33">
        <f t="shared" si="106"/>
        <v>0</v>
      </c>
      <c r="E588" s="33"/>
      <c r="F588" s="33"/>
      <c r="G588" s="35">
        <f t="shared" si="107"/>
        <v>0</v>
      </c>
      <c r="H588" s="33">
        <f t="shared" si="108"/>
        <v>0</v>
      </c>
      <c r="I588" s="49" t="e">
        <f t="shared" si="109"/>
        <v>#DIV/0!</v>
      </c>
      <c r="J588" s="33">
        <f t="shared" si="110"/>
        <v>0</v>
      </c>
    </row>
    <row r="589" spans="1:10" x14ac:dyDescent="0.35">
      <c r="A589" s="32"/>
      <c r="B589" s="33"/>
      <c r="C589" s="34"/>
      <c r="D589" s="33">
        <f t="shared" si="106"/>
        <v>0</v>
      </c>
      <c r="E589" s="33"/>
      <c r="F589" s="33"/>
      <c r="G589" s="35">
        <f t="shared" si="107"/>
        <v>0</v>
      </c>
      <c r="H589" s="33">
        <f t="shared" si="108"/>
        <v>0</v>
      </c>
      <c r="I589" s="49" t="e">
        <f t="shared" si="109"/>
        <v>#DIV/0!</v>
      </c>
      <c r="J589" s="33">
        <f t="shared" si="110"/>
        <v>0</v>
      </c>
    </row>
    <row r="590" spans="1:10" x14ac:dyDescent="0.35">
      <c r="A590" s="32"/>
      <c r="B590" s="33"/>
      <c r="C590" s="34"/>
      <c r="D590" s="33">
        <f t="shared" si="106"/>
        <v>0</v>
      </c>
      <c r="E590" s="33"/>
      <c r="F590" s="33"/>
      <c r="G590" s="35">
        <f t="shared" si="107"/>
        <v>0</v>
      </c>
      <c r="H590" s="33">
        <f t="shared" si="108"/>
        <v>0</v>
      </c>
      <c r="I590" s="49" t="e">
        <f t="shared" si="109"/>
        <v>#DIV/0!</v>
      </c>
      <c r="J590" s="33">
        <f t="shared" si="110"/>
        <v>0</v>
      </c>
    </row>
    <row r="591" spans="1:10" x14ac:dyDescent="0.35">
      <c r="A591" s="32"/>
      <c r="B591" s="33"/>
      <c r="C591" s="34"/>
      <c r="D591" s="33">
        <f t="shared" si="106"/>
        <v>0</v>
      </c>
      <c r="E591" s="33"/>
      <c r="F591" s="33"/>
      <c r="G591" s="35">
        <f t="shared" si="107"/>
        <v>0</v>
      </c>
      <c r="H591" s="33">
        <f t="shared" si="108"/>
        <v>0</v>
      </c>
      <c r="I591" s="49" t="e">
        <f t="shared" si="109"/>
        <v>#DIV/0!</v>
      </c>
      <c r="J591" s="33">
        <f t="shared" si="110"/>
        <v>0</v>
      </c>
    </row>
    <row r="592" spans="1:10" x14ac:dyDescent="0.35">
      <c r="A592" s="32"/>
      <c r="B592" s="33"/>
      <c r="C592" s="34"/>
      <c r="D592" s="33">
        <f t="shared" si="106"/>
        <v>0</v>
      </c>
      <c r="E592" s="33"/>
      <c r="F592" s="33"/>
      <c r="G592" s="35">
        <f t="shared" si="107"/>
        <v>0</v>
      </c>
      <c r="H592" s="33">
        <f t="shared" si="108"/>
        <v>0</v>
      </c>
      <c r="I592" s="49" t="e">
        <f t="shared" si="109"/>
        <v>#DIV/0!</v>
      </c>
      <c r="J592" s="33">
        <f t="shared" si="110"/>
        <v>0</v>
      </c>
    </row>
    <row r="593" spans="1:10" x14ac:dyDescent="0.35">
      <c r="A593" s="32"/>
      <c r="B593" s="33"/>
      <c r="C593" s="34"/>
      <c r="D593" s="33">
        <f t="shared" si="106"/>
        <v>0</v>
      </c>
      <c r="E593" s="33"/>
      <c r="F593" s="33"/>
      <c r="G593" s="35">
        <f t="shared" si="107"/>
        <v>0</v>
      </c>
      <c r="H593" s="33">
        <f t="shared" si="108"/>
        <v>0</v>
      </c>
      <c r="I593" s="49" t="e">
        <f t="shared" si="109"/>
        <v>#DIV/0!</v>
      </c>
      <c r="J593" s="33">
        <f t="shared" si="110"/>
        <v>0</v>
      </c>
    </row>
    <row r="594" spans="1:10" x14ac:dyDescent="0.35">
      <c r="A594" s="32"/>
      <c r="B594" s="33"/>
      <c r="C594" s="34"/>
      <c r="D594" s="33">
        <f t="shared" si="106"/>
        <v>0</v>
      </c>
      <c r="E594" s="33"/>
      <c r="F594" s="33"/>
      <c r="G594" s="35">
        <f t="shared" si="107"/>
        <v>0</v>
      </c>
      <c r="H594" s="33">
        <f t="shared" si="108"/>
        <v>0</v>
      </c>
      <c r="I594" s="49" t="e">
        <f t="shared" si="109"/>
        <v>#DIV/0!</v>
      </c>
      <c r="J594" s="33">
        <f t="shared" si="110"/>
        <v>0</v>
      </c>
    </row>
    <row r="595" spans="1:10" x14ac:dyDescent="0.35">
      <c r="A595" s="32"/>
      <c r="B595" s="33"/>
      <c r="C595" s="34"/>
      <c r="D595" s="33">
        <f t="shared" si="106"/>
        <v>0</v>
      </c>
      <c r="E595" s="33"/>
      <c r="F595" s="33"/>
      <c r="G595" s="35">
        <f t="shared" si="107"/>
        <v>0</v>
      </c>
      <c r="H595" s="33">
        <f t="shared" si="108"/>
        <v>0</v>
      </c>
      <c r="I595" s="49" t="e">
        <f t="shared" si="109"/>
        <v>#DIV/0!</v>
      </c>
      <c r="J595" s="33">
        <f t="shared" si="110"/>
        <v>0</v>
      </c>
    </row>
    <row r="596" spans="1:10" x14ac:dyDescent="0.35">
      <c r="A596" s="32"/>
      <c r="B596" s="33"/>
      <c r="C596" s="34"/>
      <c r="D596" s="33">
        <f t="shared" si="106"/>
        <v>0</v>
      </c>
      <c r="E596" s="33"/>
      <c r="F596" s="33"/>
      <c r="G596" s="35">
        <f t="shared" si="107"/>
        <v>0</v>
      </c>
      <c r="H596" s="33">
        <f t="shared" si="108"/>
        <v>0</v>
      </c>
      <c r="I596" s="49" t="e">
        <f t="shared" si="109"/>
        <v>#DIV/0!</v>
      </c>
      <c r="J596" s="33">
        <f t="shared" si="110"/>
        <v>0</v>
      </c>
    </row>
    <row r="597" spans="1:10" x14ac:dyDescent="0.35">
      <c r="A597" s="32"/>
      <c r="B597" s="33"/>
      <c r="C597" s="34"/>
      <c r="D597" s="33">
        <f t="shared" si="106"/>
        <v>0</v>
      </c>
      <c r="E597" s="33"/>
      <c r="F597" s="33"/>
      <c r="G597" s="35">
        <f t="shared" si="107"/>
        <v>0</v>
      </c>
      <c r="H597" s="33">
        <f t="shared" si="108"/>
        <v>0</v>
      </c>
      <c r="I597" s="49" t="e">
        <f t="shared" si="109"/>
        <v>#DIV/0!</v>
      </c>
      <c r="J597" s="33">
        <f t="shared" si="110"/>
        <v>0</v>
      </c>
    </row>
    <row r="598" spans="1:10" x14ac:dyDescent="0.35">
      <c r="A598" s="32"/>
      <c r="B598" s="33"/>
      <c r="C598" s="34"/>
      <c r="D598" s="33">
        <f t="shared" si="106"/>
        <v>0</v>
      </c>
      <c r="E598" s="33"/>
      <c r="F598" s="33"/>
      <c r="G598" s="35">
        <f t="shared" si="107"/>
        <v>0</v>
      </c>
      <c r="H598" s="33">
        <f t="shared" si="108"/>
        <v>0</v>
      </c>
      <c r="I598" s="49" t="e">
        <f t="shared" si="109"/>
        <v>#DIV/0!</v>
      </c>
      <c r="J598" s="33">
        <f t="shared" si="110"/>
        <v>0</v>
      </c>
    </row>
    <row r="599" spans="1:10" x14ac:dyDescent="0.35">
      <c r="A599" s="32"/>
      <c r="B599" s="33"/>
      <c r="C599" s="34"/>
      <c r="D599" s="33">
        <f t="shared" si="106"/>
        <v>0</v>
      </c>
      <c r="E599" s="33"/>
      <c r="F599" s="33"/>
      <c r="G599" s="35">
        <f t="shared" si="107"/>
        <v>0</v>
      </c>
      <c r="H599" s="33">
        <f t="shared" si="108"/>
        <v>0</v>
      </c>
      <c r="I599" s="49" t="e">
        <f t="shared" si="109"/>
        <v>#DIV/0!</v>
      </c>
      <c r="J599" s="33">
        <f t="shared" si="110"/>
        <v>0</v>
      </c>
    </row>
    <row r="600" spans="1:10" x14ac:dyDescent="0.35">
      <c r="A600" s="32"/>
      <c r="B600" s="33"/>
      <c r="C600" s="34"/>
      <c r="D600" s="33">
        <f t="shared" si="106"/>
        <v>0</v>
      </c>
      <c r="E600" s="33"/>
      <c r="F600" s="33"/>
      <c r="G600" s="35">
        <f t="shared" si="107"/>
        <v>0</v>
      </c>
      <c r="H600" s="33">
        <f t="shared" si="108"/>
        <v>0</v>
      </c>
      <c r="I600" s="49" t="e">
        <f t="shared" si="109"/>
        <v>#DIV/0!</v>
      </c>
      <c r="J600" s="33">
        <f t="shared" si="110"/>
        <v>0</v>
      </c>
    </row>
    <row r="601" spans="1:10" x14ac:dyDescent="0.35">
      <c r="A601" s="32"/>
      <c r="B601" s="33"/>
      <c r="C601" s="34"/>
      <c r="D601" s="33">
        <f t="shared" si="106"/>
        <v>0</v>
      </c>
      <c r="E601" s="33"/>
      <c r="F601" s="33"/>
      <c r="G601" s="35">
        <f t="shared" si="107"/>
        <v>0</v>
      </c>
      <c r="H601" s="33">
        <f t="shared" si="108"/>
        <v>0</v>
      </c>
      <c r="I601" s="49" t="e">
        <f t="shared" si="109"/>
        <v>#DIV/0!</v>
      </c>
      <c r="J601" s="33">
        <f t="shared" si="110"/>
        <v>0</v>
      </c>
    </row>
    <row r="602" spans="1:10" x14ac:dyDescent="0.35">
      <c r="A602" s="32"/>
      <c r="B602" s="33"/>
      <c r="C602" s="34"/>
      <c r="D602" s="33">
        <f t="shared" si="106"/>
        <v>0</v>
      </c>
      <c r="E602" s="33"/>
      <c r="F602" s="33"/>
      <c r="G602" s="35">
        <f t="shared" si="107"/>
        <v>0</v>
      </c>
      <c r="H602" s="33">
        <f t="shared" si="108"/>
        <v>0</v>
      </c>
      <c r="I602" s="49" t="e">
        <f t="shared" si="109"/>
        <v>#DIV/0!</v>
      </c>
      <c r="J602" s="33">
        <f t="shared" si="110"/>
        <v>0</v>
      </c>
    </row>
    <row r="603" spans="1:10" x14ac:dyDescent="0.35">
      <c r="A603" s="32"/>
      <c r="B603" s="33"/>
      <c r="C603" s="34"/>
      <c r="D603" s="33">
        <f t="shared" si="106"/>
        <v>0</v>
      </c>
      <c r="E603" s="33"/>
      <c r="F603" s="33"/>
      <c r="G603" s="35">
        <f t="shared" si="107"/>
        <v>0</v>
      </c>
      <c r="H603" s="33">
        <f t="shared" si="108"/>
        <v>0</v>
      </c>
      <c r="I603" s="49" t="e">
        <f t="shared" si="109"/>
        <v>#DIV/0!</v>
      </c>
      <c r="J603" s="33">
        <f t="shared" si="110"/>
        <v>0</v>
      </c>
    </row>
    <row r="604" spans="1:10" x14ac:dyDescent="0.35">
      <c r="A604" s="32"/>
      <c r="B604" s="33"/>
      <c r="C604" s="34"/>
      <c r="D604" s="33">
        <f t="shared" si="106"/>
        <v>0</v>
      </c>
      <c r="E604" s="33"/>
      <c r="F604" s="33"/>
      <c r="G604" s="35">
        <f t="shared" si="107"/>
        <v>0</v>
      </c>
      <c r="H604" s="33">
        <f t="shared" si="108"/>
        <v>0</v>
      </c>
      <c r="I604" s="49" t="e">
        <f t="shared" si="109"/>
        <v>#DIV/0!</v>
      </c>
      <c r="J604" s="33">
        <f t="shared" si="110"/>
        <v>0</v>
      </c>
    </row>
    <row r="605" spans="1:10" ht="15" thickBot="1" x14ac:dyDescent="0.4">
      <c r="A605" s="41"/>
      <c r="B605" s="42"/>
      <c r="C605" s="43"/>
      <c r="D605" s="42">
        <f t="shared" si="106"/>
        <v>0</v>
      </c>
      <c r="E605" s="42"/>
      <c r="F605" s="42"/>
      <c r="G605" s="44">
        <f t="shared" si="107"/>
        <v>0</v>
      </c>
      <c r="H605" s="42">
        <f t="shared" si="108"/>
        <v>0</v>
      </c>
      <c r="I605" s="50" t="e">
        <f t="shared" si="109"/>
        <v>#DIV/0!</v>
      </c>
      <c r="J605" s="42">
        <f t="shared" si="110"/>
        <v>0</v>
      </c>
    </row>
    <row r="607" spans="1:10" ht="21.5" thickBot="1" x14ac:dyDescent="0.55000000000000004">
      <c r="A607" s="27" t="s">
        <v>170</v>
      </c>
      <c r="B607" s="27" t="s">
        <v>171</v>
      </c>
    </row>
    <row r="608" spans="1:10" x14ac:dyDescent="0.35">
      <c r="A608" s="28" t="s">
        <v>53</v>
      </c>
      <c r="B608" s="29" t="s">
        <v>121</v>
      </c>
      <c r="C608" s="29" t="s">
        <v>55</v>
      </c>
      <c r="D608" s="29" t="s">
        <v>122</v>
      </c>
      <c r="E608" s="29" t="s">
        <v>123</v>
      </c>
      <c r="F608" s="29" t="s">
        <v>54</v>
      </c>
      <c r="G608" s="29" t="s">
        <v>124</v>
      </c>
      <c r="H608" s="29" t="s">
        <v>125</v>
      </c>
      <c r="I608" s="48" t="s">
        <v>19</v>
      </c>
      <c r="J608" s="29" t="s">
        <v>126</v>
      </c>
    </row>
    <row r="609" spans="1:10" x14ac:dyDescent="0.35">
      <c r="A609" s="32"/>
      <c r="B609" s="33"/>
      <c r="C609" s="34"/>
      <c r="D609" s="33">
        <f>C609*86400</f>
        <v>0</v>
      </c>
      <c r="E609" s="33"/>
      <c r="F609" s="33"/>
      <c r="G609" s="35">
        <f>F610*86400</f>
        <v>0</v>
      </c>
      <c r="H609" s="33">
        <f>E609-(B609)</f>
        <v>0</v>
      </c>
      <c r="I609" s="49" t="e">
        <f>(E609-B609)/(G609-D609)</f>
        <v>#DIV/0!</v>
      </c>
      <c r="J609" s="33">
        <f>G609-D609</f>
        <v>0</v>
      </c>
    </row>
    <row r="610" spans="1:10" x14ac:dyDescent="0.35">
      <c r="A610" s="32"/>
      <c r="B610" s="33"/>
      <c r="C610" s="34"/>
      <c r="D610" s="33">
        <f t="shared" ref="D610:D631" si="111">C610*86400</f>
        <v>0</v>
      </c>
      <c r="E610" s="33"/>
      <c r="F610" s="33"/>
      <c r="G610" s="35">
        <f t="shared" ref="G610:G631" si="112">F611*86400</f>
        <v>0</v>
      </c>
      <c r="H610" s="33">
        <f t="shared" ref="H610:H631" si="113">E610-(B610)</f>
        <v>0</v>
      </c>
      <c r="I610" s="49" t="e">
        <f t="shared" ref="I610:I631" si="114">(E610-B610)/(G610-D610)</f>
        <v>#DIV/0!</v>
      </c>
      <c r="J610" s="33">
        <f t="shared" ref="J610:J631" si="115">G610-D610</f>
        <v>0</v>
      </c>
    </row>
    <row r="611" spans="1:10" x14ac:dyDescent="0.35">
      <c r="A611" s="32"/>
      <c r="B611" s="33"/>
      <c r="C611" s="34"/>
      <c r="D611" s="33">
        <f t="shared" si="111"/>
        <v>0</v>
      </c>
      <c r="E611" s="33"/>
      <c r="F611" s="33"/>
      <c r="G611" s="35">
        <f t="shared" si="112"/>
        <v>0</v>
      </c>
      <c r="H611" s="33">
        <f t="shared" si="113"/>
        <v>0</v>
      </c>
      <c r="I611" s="49" t="e">
        <f t="shared" si="114"/>
        <v>#DIV/0!</v>
      </c>
      <c r="J611" s="33">
        <f t="shared" si="115"/>
        <v>0</v>
      </c>
    </row>
    <row r="612" spans="1:10" x14ac:dyDescent="0.35">
      <c r="A612" s="32"/>
      <c r="B612" s="33"/>
      <c r="C612" s="34"/>
      <c r="D612" s="33">
        <f t="shared" si="111"/>
        <v>0</v>
      </c>
      <c r="E612" s="33"/>
      <c r="F612" s="33"/>
      <c r="G612" s="35">
        <f t="shared" si="112"/>
        <v>0</v>
      </c>
      <c r="H612" s="33">
        <f t="shared" si="113"/>
        <v>0</v>
      </c>
      <c r="I612" s="49" t="e">
        <f t="shared" si="114"/>
        <v>#DIV/0!</v>
      </c>
      <c r="J612" s="33">
        <f t="shared" si="115"/>
        <v>0</v>
      </c>
    </row>
    <row r="613" spans="1:10" x14ac:dyDescent="0.35">
      <c r="A613" s="32"/>
      <c r="B613" s="33"/>
      <c r="C613" s="34"/>
      <c r="D613" s="33">
        <f t="shared" si="111"/>
        <v>0</v>
      </c>
      <c r="E613" s="33"/>
      <c r="F613" s="33"/>
      <c r="G613" s="35">
        <f t="shared" si="112"/>
        <v>0</v>
      </c>
      <c r="H613" s="33">
        <f t="shared" si="113"/>
        <v>0</v>
      </c>
      <c r="I613" s="49" t="e">
        <f t="shared" si="114"/>
        <v>#DIV/0!</v>
      </c>
      <c r="J613" s="33">
        <f t="shared" si="115"/>
        <v>0</v>
      </c>
    </row>
    <row r="614" spans="1:10" x14ac:dyDescent="0.35">
      <c r="A614" s="32"/>
      <c r="B614" s="33"/>
      <c r="C614" s="34"/>
      <c r="D614" s="33">
        <f t="shared" si="111"/>
        <v>0</v>
      </c>
      <c r="E614" s="33"/>
      <c r="F614" s="33"/>
      <c r="G614" s="35">
        <f t="shared" si="112"/>
        <v>0</v>
      </c>
      <c r="H614" s="33">
        <f t="shared" si="113"/>
        <v>0</v>
      </c>
      <c r="I614" s="49" t="e">
        <f t="shared" si="114"/>
        <v>#DIV/0!</v>
      </c>
      <c r="J614" s="33">
        <f t="shared" si="115"/>
        <v>0</v>
      </c>
    </row>
    <row r="615" spans="1:10" x14ac:dyDescent="0.35">
      <c r="A615" s="32"/>
      <c r="B615" s="33"/>
      <c r="C615" s="34"/>
      <c r="D615" s="33">
        <f t="shared" si="111"/>
        <v>0</v>
      </c>
      <c r="E615" s="33"/>
      <c r="F615" s="33"/>
      <c r="G615" s="35">
        <f t="shared" si="112"/>
        <v>0</v>
      </c>
      <c r="H615" s="33">
        <f t="shared" si="113"/>
        <v>0</v>
      </c>
      <c r="I615" s="49" t="e">
        <f t="shared" si="114"/>
        <v>#DIV/0!</v>
      </c>
      <c r="J615" s="33">
        <f t="shared" si="115"/>
        <v>0</v>
      </c>
    </row>
    <row r="616" spans="1:10" x14ac:dyDescent="0.35">
      <c r="A616" s="32"/>
      <c r="B616" s="33"/>
      <c r="C616" s="34"/>
      <c r="D616" s="33">
        <f t="shared" si="111"/>
        <v>0</v>
      </c>
      <c r="E616" s="33"/>
      <c r="F616" s="33"/>
      <c r="G616" s="35">
        <f t="shared" si="112"/>
        <v>0</v>
      </c>
      <c r="H616" s="33">
        <f t="shared" si="113"/>
        <v>0</v>
      </c>
      <c r="I616" s="49" t="e">
        <f t="shared" si="114"/>
        <v>#DIV/0!</v>
      </c>
      <c r="J616" s="33">
        <f t="shared" si="115"/>
        <v>0</v>
      </c>
    </row>
    <row r="617" spans="1:10" x14ac:dyDescent="0.35">
      <c r="A617" s="32"/>
      <c r="B617" s="33"/>
      <c r="C617" s="34"/>
      <c r="D617" s="33">
        <f t="shared" si="111"/>
        <v>0</v>
      </c>
      <c r="E617" s="33"/>
      <c r="F617" s="33"/>
      <c r="G617" s="35">
        <f t="shared" si="112"/>
        <v>0</v>
      </c>
      <c r="H617" s="33">
        <f t="shared" si="113"/>
        <v>0</v>
      </c>
      <c r="I617" s="49" t="e">
        <f t="shared" si="114"/>
        <v>#DIV/0!</v>
      </c>
      <c r="J617" s="33">
        <f t="shared" si="115"/>
        <v>0</v>
      </c>
    </row>
    <row r="618" spans="1:10" x14ac:dyDescent="0.35">
      <c r="A618" s="32"/>
      <c r="B618" s="33"/>
      <c r="C618" s="34"/>
      <c r="D618" s="33">
        <f t="shared" si="111"/>
        <v>0</v>
      </c>
      <c r="E618" s="33"/>
      <c r="F618" s="33"/>
      <c r="G618" s="35">
        <f t="shared" si="112"/>
        <v>0</v>
      </c>
      <c r="H618" s="33">
        <f t="shared" si="113"/>
        <v>0</v>
      </c>
      <c r="I618" s="49" t="e">
        <f t="shared" si="114"/>
        <v>#DIV/0!</v>
      </c>
      <c r="J618" s="33">
        <f t="shared" si="115"/>
        <v>0</v>
      </c>
    </row>
    <row r="619" spans="1:10" x14ac:dyDescent="0.35">
      <c r="A619" s="32"/>
      <c r="B619" s="33"/>
      <c r="C619" s="34"/>
      <c r="D619" s="33">
        <f t="shared" si="111"/>
        <v>0</v>
      </c>
      <c r="E619" s="33"/>
      <c r="F619" s="33"/>
      <c r="G619" s="35">
        <f t="shared" si="112"/>
        <v>0</v>
      </c>
      <c r="H619" s="33">
        <f t="shared" si="113"/>
        <v>0</v>
      </c>
      <c r="I619" s="49" t="e">
        <f t="shared" si="114"/>
        <v>#DIV/0!</v>
      </c>
      <c r="J619" s="33">
        <f t="shared" si="115"/>
        <v>0</v>
      </c>
    </row>
    <row r="620" spans="1:10" x14ac:dyDescent="0.35">
      <c r="A620" s="32"/>
      <c r="B620" s="33"/>
      <c r="C620" s="34"/>
      <c r="D620" s="33">
        <f t="shared" si="111"/>
        <v>0</v>
      </c>
      <c r="E620" s="33"/>
      <c r="F620" s="33"/>
      <c r="G620" s="35">
        <f t="shared" si="112"/>
        <v>0</v>
      </c>
      <c r="H620" s="33">
        <f t="shared" si="113"/>
        <v>0</v>
      </c>
      <c r="I620" s="49" t="e">
        <f t="shared" si="114"/>
        <v>#DIV/0!</v>
      </c>
      <c r="J620" s="33">
        <f t="shared" si="115"/>
        <v>0</v>
      </c>
    </row>
    <row r="621" spans="1:10" x14ac:dyDescent="0.35">
      <c r="A621" s="32"/>
      <c r="B621" s="33"/>
      <c r="C621" s="34"/>
      <c r="D621" s="33">
        <f t="shared" si="111"/>
        <v>0</v>
      </c>
      <c r="E621" s="33"/>
      <c r="F621" s="33"/>
      <c r="G621" s="35">
        <f t="shared" si="112"/>
        <v>0</v>
      </c>
      <c r="H621" s="33">
        <f t="shared" si="113"/>
        <v>0</v>
      </c>
      <c r="I621" s="49" t="e">
        <f t="shared" si="114"/>
        <v>#DIV/0!</v>
      </c>
      <c r="J621" s="33">
        <f t="shared" si="115"/>
        <v>0</v>
      </c>
    </row>
    <row r="622" spans="1:10" x14ac:dyDescent="0.35">
      <c r="A622" s="32"/>
      <c r="B622" s="33"/>
      <c r="C622" s="34"/>
      <c r="D622" s="33">
        <f t="shared" si="111"/>
        <v>0</v>
      </c>
      <c r="E622" s="33"/>
      <c r="F622" s="33"/>
      <c r="G622" s="35">
        <f t="shared" si="112"/>
        <v>0</v>
      </c>
      <c r="H622" s="33">
        <f t="shared" si="113"/>
        <v>0</v>
      </c>
      <c r="I622" s="49" t="e">
        <f t="shared" si="114"/>
        <v>#DIV/0!</v>
      </c>
      <c r="J622" s="33">
        <f t="shared" si="115"/>
        <v>0</v>
      </c>
    </row>
    <row r="623" spans="1:10" x14ac:dyDescent="0.35">
      <c r="A623" s="32"/>
      <c r="B623" s="33"/>
      <c r="C623" s="34"/>
      <c r="D623" s="33">
        <f t="shared" si="111"/>
        <v>0</v>
      </c>
      <c r="E623" s="33"/>
      <c r="F623" s="33"/>
      <c r="G623" s="35">
        <f t="shared" si="112"/>
        <v>0</v>
      </c>
      <c r="H623" s="33">
        <f t="shared" si="113"/>
        <v>0</v>
      </c>
      <c r="I623" s="49" t="e">
        <f t="shared" si="114"/>
        <v>#DIV/0!</v>
      </c>
      <c r="J623" s="33">
        <f t="shared" si="115"/>
        <v>0</v>
      </c>
    </row>
    <row r="624" spans="1:10" x14ac:dyDescent="0.35">
      <c r="A624" s="32"/>
      <c r="B624" s="33"/>
      <c r="C624" s="34"/>
      <c r="D624" s="33">
        <f t="shared" si="111"/>
        <v>0</v>
      </c>
      <c r="E624" s="33"/>
      <c r="F624" s="33"/>
      <c r="G624" s="35">
        <f t="shared" si="112"/>
        <v>0</v>
      </c>
      <c r="H624" s="33">
        <f t="shared" si="113"/>
        <v>0</v>
      </c>
      <c r="I624" s="49" t="e">
        <f t="shared" si="114"/>
        <v>#DIV/0!</v>
      </c>
      <c r="J624" s="33">
        <f t="shared" si="115"/>
        <v>0</v>
      </c>
    </row>
    <row r="625" spans="1:10" x14ac:dyDescent="0.35">
      <c r="A625" s="32"/>
      <c r="B625" s="33"/>
      <c r="C625" s="34"/>
      <c r="D625" s="33">
        <f t="shared" si="111"/>
        <v>0</v>
      </c>
      <c r="E625" s="33"/>
      <c r="F625" s="33"/>
      <c r="G625" s="35">
        <f t="shared" si="112"/>
        <v>0</v>
      </c>
      <c r="H625" s="33">
        <f t="shared" si="113"/>
        <v>0</v>
      </c>
      <c r="I625" s="49" t="e">
        <f t="shared" si="114"/>
        <v>#DIV/0!</v>
      </c>
      <c r="J625" s="33">
        <f t="shared" si="115"/>
        <v>0</v>
      </c>
    </row>
    <row r="626" spans="1:10" x14ac:dyDescent="0.35">
      <c r="A626" s="32"/>
      <c r="B626" s="33"/>
      <c r="C626" s="34"/>
      <c r="D626" s="33">
        <f t="shared" si="111"/>
        <v>0</v>
      </c>
      <c r="E626" s="33"/>
      <c r="F626" s="33"/>
      <c r="G626" s="35">
        <f t="shared" si="112"/>
        <v>0</v>
      </c>
      <c r="H626" s="33">
        <f t="shared" si="113"/>
        <v>0</v>
      </c>
      <c r="I626" s="49" t="e">
        <f t="shared" si="114"/>
        <v>#DIV/0!</v>
      </c>
      <c r="J626" s="33">
        <f t="shared" si="115"/>
        <v>0</v>
      </c>
    </row>
    <row r="627" spans="1:10" x14ac:dyDescent="0.35">
      <c r="A627" s="32"/>
      <c r="B627" s="33"/>
      <c r="C627" s="34"/>
      <c r="D627" s="33">
        <f t="shared" si="111"/>
        <v>0</v>
      </c>
      <c r="E627" s="33"/>
      <c r="F627" s="33"/>
      <c r="G627" s="35">
        <f t="shared" si="112"/>
        <v>0</v>
      </c>
      <c r="H627" s="33">
        <f t="shared" si="113"/>
        <v>0</v>
      </c>
      <c r="I627" s="49" t="e">
        <f t="shared" si="114"/>
        <v>#DIV/0!</v>
      </c>
      <c r="J627" s="33">
        <f t="shared" si="115"/>
        <v>0</v>
      </c>
    </row>
    <row r="628" spans="1:10" x14ac:dyDescent="0.35">
      <c r="A628" s="32"/>
      <c r="B628" s="33"/>
      <c r="C628" s="34"/>
      <c r="D628" s="33">
        <f t="shared" si="111"/>
        <v>0</v>
      </c>
      <c r="E628" s="33"/>
      <c r="F628" s="33"/>
      <c r="G628" s="35">
        <f t="shared" si="112"/>
        <v>0</v>
      </c>
      <c r="H628" s="33">
        <f t="shared" si="113"/>
        <v>0</v>
      </c>
      <c r="I628" s="49" t="e">
        <f t="shared" si="114"/>
        <v>#DIV/0!</v>
      </c>
      <c r="J628" s="33">
        <f t="shared" si="115"/>
        <v>0</v>
      </c>
    </row>
    <row r="629" spans="1:10" x14ac:dyDescent="0.35">
      <c r="A629" s="32"/>
      <c r="B629" s="33"/>
      <c r="C629" s="34"/>
      <c r="D629" s="33">
        <f t="shared" si="111"/>
        <v>0</v>
      </c>
      <c r="E629" s="33"/>
      <c r="F629" s="33"/>
      <c r="G629" s="35">
        <f t="shared" si="112"/>
        <v>0</v>
      </c>
      <c r="H629" s="33">
        <f t="shared" si="113"/>
        <v>0</v>
      </c>
      <c r="I629" s="49" t="e">
        <f t="shared" si="114"/>
        <v>#DIV/0!</v>
      </c>
      <c r="J629" s="33">
        <f t="shared" si="115"/>
        <v>0</v>
      </c>
    </row>
    <row r="630" spans="1:10" x14ac:dyDescent="0.35">
      <c r="A630" s="32"/>
      <c r="B630" s="33"/>
      <c r="C630" s="34"/>
      <c r="D630" s="33">
        <f t="shared" si="111"/>
        <v>0</v>
      </c>
      <c r="E630" s="33"/>
      <c r="F630" s="33"/>
      <c r="G630" s="35">
        <f t="shared" si="112"/>
        <v>0</v>
      </c>
      <c r="H630" s="33">
        <f t="shared" si="113"/>
        <v>0</v>
      </c>
      <c r="I630" s="49" t="e">
        <f t="shared" si="114"/>
        <v>#DIV/0!</v>
      </c>
      <c r="J630" s="33">
        <f t="shared" si="115"/>
        <v>0</v>
      </c>
    </row>
    <row r="631" spans="1:10" ht="15" thickBot="1" x14ac:dyDescent="0.4">
      <c r="A631" s="41"/>
      <c r="B631" s="42"/>
      <c r="C631" s="43"/>
      <c r="D631" s="42">
        <f t="shared" si="111"/>
        <v>0</v>
      </c>
      <c r="E631" s="42"/>
      <c r="F631" s="42"/>
      <c r="G631" s="44">
        <f t="shared" si="112"/>
        <v>0</v>
      </c>
      <c r="H631" s="42">
        <f t="shared" si="113"/>
        <v>0</v>
      </c>
      <c r="I631" s="50" t="e">
        <f t="shared" si="114"/>
        <v>#DIV/0!</v>
      </c>
      <c r="J631" s="42">
        <f t="shared" si="115"/>
        <v>0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24B34-9E1C-4412-A8ED-18D422663680}">
  <dimension ref="A1:R302"/>
  <sheetViews>
    <sheetView topLeftCell="A5" workbookViewId="0">
      <selection activeCell="L5" sqref="L5:L16"/>
    </sheetView>
  </sheetViews>
  <sheetFormatPr defaultRowHeight="14.5" x14ac:dyDescent="0.35"/>
  <cols>
    <col min="3" max="3" width="15.26953125" bestFit="1" customWidth="1"/>
    <col min="4" max="5" width="15.26953125" customWidth="1"/>
    <col min="6" max="6" width="5.90625" style="59" customWidth="1"/>
    <col min="7" max="7" width="25.90625" bestFit="1" customWidth="1"/>
    <col min="8" max="8" width="16.08984375" bestFit="1" customWidth="1"/>
    <col min="9" max="9" width="14.81640625" bestFit="1" customWidth="1"/>
    <col min="10" max="10" width="6.81640625" customWidth="1"/>
    <col min="11" max="11" width="14.453125" customWidth="1"/>
    <col min="12" max="12" width="15.08984375" bestFit="1" customWidth="1"/>
    <col min="13" max="13" width="6.6328125" bestFit="1" customWidth="1"/>
    <col min="15" max="16" width="10.7265625" customWidth="1"/>
    <col min="18" max="18" width="9.54296875" bestFit="1" customWidth="1"/>
    <col min="21" max="21" width="10.90625" bestFit="1" customWidth="1"/>
  </cols>
  <sheetData>
    <row r="1" spans="1:18" x14ac:dyDescent="0.35">
      <c r="A1" s="74" t="s">
        <v>0</v>
      </c>
      <c r="B1" s="74" t="s">
        <v>1</v>
      </c>
      <c r="C1" s="74" t="s">
        <v>2</v>
      </c>
      <c r="D1" s="74"/>
      <c r="E1" s="74"/>
      <c r="F1" s="75"/>
      <c r="G1" s="29" t="s">
        <v>106</v>
      </c>
      <c r="H1" s="29"/>
      <c r="I1" s="29" t="s">
        <v>56</v>
      </c>
      <c r="J1" s="29"/>
      <c r="K1" s="29" t="s">
        <v>173</v>
      </c>
    </row>
    <row r="2" spans="1:18" ht="16" x14ac:dyDescent="0.45">
      <c r="A2">
        <v>1000</v>
      </c>
      <c r="B2">
        <v>8.9789140000000003E-2</v>
      </c>
      <c r="E2" t="e">
        <v>#N/A</v>
      </c>
      <c r="G2" s="6" cm="1">
        <f t="array" ref="G2">IFERROR(INDEX($C$3:$C$1845, MATCH(0,COUNTIF($G$1:G1, $C$3:$C$1845), 0)),"")</f>
        <v>0</v>
      </c>
      <c r="I2" t="s">
        <v>172</v>
      </c>
    </row>
    <row r="3" spans="1:18" ht="16" x14ac:dyDescent="0.45">
      <c r="A3">
        <v>2000</v>
      </c>
      <c r="B3">
        <v>0.10945923</v>
      </c>
      <c r="E3" t="e">
        <v>#N/A</v>
      </c>
      <c r="G3" s="6" t="str" cm="1">
        <f t="array" ref="G3">IFERROR(INDEX($C$3:$C$1845, MATCH(0,COUNTIF($G$1:G2, $C$3:$C$1845), 0)),"")</f>
        <v xml:space="preserve">Right calibration </v>
      </c>
      <c r="I3" cm="1">
        <f t="array" ref="I3">_xlfn.XLOOKUP(G3,C:C,((A:A/1000)+1),FALSE)</f>
        <v>6</v>
      </c>
      <c r="J3" t="str">
        <f>_xlfn.CONCAT($I$2:I3)</f>
        <v>b6</v>
      </c>
    </row>
    <row r="4" spans="1:18" ht="16" x14ac:dyDescent="0.45">
      <c r="A4">
        <v>3000</v>
      </c>
      <c r="B4">
        <v>0.12080858</v>
      </c>
      <c r="E4" t="e">
        <v>#N/A</v>
      </c>
      <c r="G4" s="6" t="str" cm="1">
        <f t="array" ref="G4">IFERROR(INDEX($C$3:$C$1845, MATCH(0,COUNTIF($G$1:G3, $C$3:$C$1845), 0)),"")</f>
        <v xml:space="preserve">Left calibration </v>
      </c>
      <c r="I4" cm="1">
        <f t="array" ref="I4">_xlfn.XLOOKUP(G4,C:C,((A:A/1000)+1),FALSE)</f>
        <v>19</v>
      </c>
      <c r="J4" t="str">
        <f t="shared" ref="J4:J12" si="0">_xlfn.CONCAT($I$2,I4)</f>
        <v>b19</v>
      </c>
      <c r="K4" s="6" t="s">
        <v>181</v>
      </c>
    </row>
    <row r="5" spans="1:18" ht="16" x14ac:dyDescent="0.45">
      <c r="A5">
        <v>4000</v>
      </c>
      <c r="B5">
        <v>0.12686091999999999</v>
      </c>
      <c r="E5" t="e">
        <v>#N/A</v>
      </c>
      <c r="F5" s="59">
        <v>1</v>
      </c>
      <c r="G5" s="6" t="str" cm="1">
        <f t="array" ref="G5">IFERROR(INDEX($C$30:$C$1845, MATCH(0,COUNTIF($G$1:G4, $C$30:$C$1845), 0)),"")</f>
        <v>Walk</v>
      </c>
      <c r="H5" t="str">
        <f>_xlfn.CONCAT(F5,"  ",G5)</f>
        <v>1  Walk</v>
      </c>
      <c r="I5" cm="1">
        <f t="array" ref="I5">_xlfn.XLOOKUP(G5,C:C,((A:A/1000)+1),FALSE)</f>
        <v>38</v>
      </c>
      <c r="J5" t="str">
        <f t="shared" si="0"/>
        <v>b38</v>
      </c>
      <c r="K5" s="6" t="s">
        <v>182</v>
      </c>
      <c r="L5" s="6" t="str" cm="1">
        <f t="array" ref="L5">IFERROR(INDEX($D$30:$D$1845, MATCH(0,COUNTIF($G$2:L4, $D$30:$D$1845), 0)),"")</f>
        <v>1  Walk</v>
      </c>
    </row>
    <row r="6" spans="1:18" ht="16" x14ac:dyDescent="0.45">
      <c r="A6">
        <v>5000</v>
      </c>
      <c r="B6">
        <v>0.12686091999999999</v>
      </c>
      <c r="C6" t="s">
        <v>3</v>
      </c>
      <c r="E6" t="e">
        <v>#N/A</v>
      </c>
      <c r="F6" s="59">
        <v>2</v>
      </c>
      <c r="G6" s="6" t="str" cm="1">
        <f t="array" ref="G6">IFERROR(INDEX($C$30:$C$1845, MATCH(0,COUNTIF($G$1:G5, $C$30:$C$1845), 0)),"")</f>
        <v>Turn</v>
      </c>
      <c r="H6" t="str">
        <f t="shared" ref="H6:H12" si="1">_xlfn.CONCAT(F6,"  ",G6)</f>
        <v>2  Turn</v>
      </c>
      <c r="I6" cm="1">
        <f t="array" ref="I6">_xlfn.XLOOKUP(G6,C:C,((A:A/1000)+1),FALSE)</f>
        <v>67</v>
      </c>
      <c r="J6" t="str">
        <f t="shared" si="0"/>
        <v>b67</v>
      </c>
      <c r="K6" s="6" t="s">
        <v>183</v>
      </c>
      <c r="L6" s="6" t="str" cm="1">
        <f t="array" ref="L6">IFERROR(INDEX($D$30:$D$1845, MATCH(0,COUNTIF($G$2:L5, $D$30:$D$1845), 0)),"")</f>
        <v>2  Turn (1)</v>
      </c>
      <c r="O6" s="6"/>
      <c r="P6" s="6"/>
      <c r="R6" s="6"/>
    </row>
    <row r="7" spans="1:18" ht="16" x14ac:dyDescent="0.45">
      <c r="A7">
        <v>6000</v>
      </c>
      <c r="B7">
        <v>0.34020576000000002</v>
      </c>
      <c r="E7" t="e">
        <v>#N/A</v>
      </c>
      <c r="F7" s="59">
        <v>3</v>
      </c>
      <c r="G7" s="6" t="str" cm="1">
        <f t="array" ref="G7">IFERROR(INDEX($C$30:$C$1845, MATCH(0,COUNTIF($G$1:G6, $C$30:$C$1845), 0)),"")</f>
        <v>Back</v>
      </c>
      <c r="H7" t="str">
        <f t="shared" si="1"/>
        <v>3  Back</v>
      </c>
      <c r="I7" cm="1">
        <f t="array" ref="I7">_xlfn.XLOOKUP(G7,C:C,((A:A/1000)+1),FALSE)</f>
        <v>157</v>
      </c>
      <c r="J7" t="str">
        <f t="shared" si="0"/>
        <v>b157</v>
      </c>
      <c r="K7" s="6" t="s">
        <v>184</v>
      </c>
      <c r="L7" s="6" t="str" cm="1">
        <f t="array" ref="L7">IFERROR(INDEX($D$30:$D$1845, MATCH(0,COUNTIF($G$2:L6, $D$30:$D$1845), 0)),"")</f>
        <v>2  Turn (2)</v>
      </c>
      <c r="O7" s="6"/>
      <c r="P7" s="6"/>
      <c r="R7" s="6"/>
    </row>
    <row r="8" spans="1:18" ht="16" x14ac:dyDescent="0.45">
      <c r="A8">
        <v>7000</v>
      </c>
      <c r="B8">
        <v>0.57247029999999999</v>
      </c>
      <c r="E8" t="e">
        <v>#N/A</v>
      </c>
      <c r="F8" s="59">
        <v>4</v>
      </c>
      <c r="G8" s="6" t="str" cm="1">
        <f t="array" ref="G8">IFERROR(INDEX($C$30:$C$1845, MATCH(0,COUNTIF($G$1:G7, $C$30:$C$1845), 0)),"")</f>
        <v xml:space="preserve">Right extension </v>
      </c>
      <c r="H8" t="str">
        <f t="shared" si="1"/>
        <v xml:space="preserve">4  Right extension </v>
      </c>
      <c r="I8" cm="1">
        <f t="array" ref="I8">_xlfn.XLOOKUP(G8,C:C,((A:A/1000)+1),FALSE)</f>
        <v>197</v>
      </c>
      <c r="J8" t="str">
        <f t="shared" si="0"/>
        <v>b197</v>
      </c>
      <c r="K8" s="6" t="s">
        <v>185</v>
      </c>
      <c r="L8" s="6" t="str" cm="1">
        <f t="array" ref="L8">IFERROR(INDEX($D$30:$D$1845, MATCH(0,COUNTIF($G$2:L7, $D$30:$D$1845), 0)),"")</f>
        <v>2  Turn (3)</v>
      </c>
      <c r="O8" s="6"/>
      <c r="P8" s="6"/>
      <c r="R8" s="6"/>
    </row>
    <row r="9" spans="1:18" ht="16" x14ac:dyDescent="0.45">
      <c r="A9">
        <v>8000</v>
      </c>
      <c r="B9">
        <v>0.47335959999999999</v>
      </c>
      <c r="E9" t="e">
        <v>#N/A</v>
      </c>
      <c r="F9" s="59">
        <v>5</v>
      </c>
      <c r="G9" s="6" t="str" cm="1">
        <f t="array" ref="G9">IFERROR(INDEX($C$30:$C$1845, MATCH(0,COUNTIF($G$1:G8, $C$30:$C$1845), 0)),"")</f>
        <v>Right flexion</v>
      </c>
      <c r="H9" t="str">
        <f t="shared" si="1"/>
        <v>5  Right flexion</v>
      </c>
      <c r="I9" cm="1">
        <f t="array" ref="I9">_xlfn.XLOOKUP(G9,C:C,((A:A/1000)+1),FALSE)</f>
        <v>208</v>
      </c>
      <c r="J9" t="str">
        <f t="shared" si="0"/>
        <v>b208</v>
      </c>
      <c r="K9" s="6" t="s">
        <v>186</v>
      </c>
      <c r="L9" s="6" t="str" cm="1">
        <f t="array" ref="L9">IFERROR(INDEX($D$30:$D$1845, MATCH(0,COUNTIF($G$2:L8, $D$30:$D$1845), 0)),"")</f>
        <v>2  Turn (4)</v>
      </c>
      <c r="P9" s="6"/>
    </row>
    <row r="10" spans="1:18" ht="16" x14ac:dyDescent="0.45">
      <c r="A10">
        <v>9000</v>
      </c>
      <c r="B10">
        <v>0.37954840000000001</v>
      </c>
      <c r="E10" t="e">
        <v>#N/A</v>
      </c>
      <c r="F10" s="59">
        <v>6</v>
      </c>
      <c r="G10" s="6" t="str" cm="1">
        <f t="array" ref="G10">IFERROR(INDEX($C$30:$C$1845, MATCH(0,COUNTIF($G$1:G9, $C$30:$C$1845), 0)),"")</f>
        <v xml:space="preserve">Left extension </v>
      </c>
      <c r="H10" t="str">
        <f t="shared" si="1"/>
        <v xml:space="preserve">6  Left extension </v>
      </c>
      <c r="I10" cm="1">
        <f t="array" ref="I10">_xlfn.XLOOKUP(G10,C:C,((A:A/1000)+1),FALSE)</f>
        <v>224</v>
      </c>
      <c r="J10" t="str">
        <f t="shared" si="0"/>
        <v>b224</v>
      </c>
      <c r="L10" s="6" t="str" cm="1">
        <f t="array" ref="L10">IFERROR(INDEX($D$30:$D$1845, MATCH(0,COUNTIF($G$2:L9, $D$30:$D$1845), 0)),"")</f>
        <v>3 Back</v>
      </c>
      <c r="O10" s="6"/>
      <c r="P10" s="6"/>
    </row>
    <row r="11" spans="1:18" ht="16" x14ac:dyDescent="0.45">
      <c r="A11">
        <v>10000</v>
      </c>
      <c r="B11">
        <v>0.3228065</v>
      </c>
      <c r="E11" t="e">
        <v>#N/A</v>
      </c>
      <c r="F11" s="59">
        <v>7</v>
      </c>
      <c r="G11" s="6" t="str" cm="1">
        <f t="array" ref="G11">IFERROR(INDEX($C$30:$C$1845, MATCH(0,COUNTIF($G$1:G10, $C$30:$C$1845), 0)),"")</f>
        <v xml:space="preserve">Left flexion </v>
      </c>
      <c r="H11" t="str">
        <f t="shared" si="1"/>
        <v xml:space="preserve">7  Left flexion </v>
      </c>
      <c r="I11" cm="1">
        <f t="array" ref="I11">_xlfn.XLOOKUP(G11,C:C,((A:A/1000)+1),FALSE)</f>
        <v>233</v>
      </c>
      <c r="J11" t="str">
        <f t="shared" si="0"/>
        <v>b233</v>
      </c>
      <c r="K11" s="6" t="s">
        <v>181</v>
      </c>
      <c r="L11" s="6" t="str" cm="1">
        <f t="array" ref="L11">IFERROR(INDEX($D$30:$D$1845, MATCH(0,COUNTIF($G$2:L10, $D$30:$D$1845), 0)),"")</f>
        <v xml:space="preserve">4 Right extension </v>
      </c>
      <c r="O11" s="6"/>
      <c r="P11" s="6"/>
    </row>
    <row r="12" spans="1:18" ht="16" x14ac:dyDescent="0.45">
      <c r="A12">
        <v>11000</v>
      </c>
      <c r="B12">
        <v>0.30767566000000002</v>
      </c>
      <c r="E12" t="e">
        <v>#N/A</v>
      </c>
      <c r="F12" s="59">
        <v>8</v>
      </c>
      <c r="G12" s="6" t="str" cm="1">
        <f t="array" ref="G12">IFERROR(INDEX($C$30:$C$1845, MATCH(0,COUNTIF($G$1:G11, $C$30:$C$1845), 0)),"")</f>
        <v>Up and go</v>
      </c>
      <c r="H12" t="str">
        <f t="shared" si="1"/>
        <v>8  Up and go</v>
      </c>
      <c r="I12" cm="1">
        <f t="array" ref="I12">_xlfn.XLOOKUP(G12,C:C,((A:A/1000)+1),FALSE)</f>
        <v>256</v>
      </c>
      <c r="J12" t="str">
        <f t="shared" si="0"/>
        <v>b256</v>
      </c>
      <c r="K12" s="6" t="s">
        <v>182</v>
      </c>
      <c r="L12" s="6" t="str" cm="1">
        <f t="array" ref="L12">IFERROR(INDEX($D$30:$D$1845, MATCH(0,COUNTIF($G$2:L11, $D$30:$D$1845), 0)),"")</f>
        <v>5 Right flexion</v>
      </c>
      <c r="O12" s="6"/>
      <c r="P12" s="6"/>
    </row>
    <row r="13" spans="1:18" ht="16" x14ac:dyDescent="0.45">
      <c r="A13">
        <v>12000</v>
      </c>
      <c r="B13">
        <v>0.30011025000000002</v>
      </c>
      <c r="E13" t="e">
        <v>#N/A</v>
      </c>
      <c r="G13" s="6" t="str">
        <f t="array" ref="G13">IFERROR(INDEX($C$30:$C$1845, MATCH(0,COUNTIF($G$1:G12, $C$30:$C$1845), 0)),"")</f>
        <v/>
      </c>
      <c r="K13" s="6"/>
      <c r="L13" s="6" t="str" cm="1">
        <f t="array" ref="L13">IFERROR(INDEX($D$30:$D$1845, MATCH(0,COUNTIF($G$2:L12, $D$30:$D$1845), 0)),"")</f>
        <v xml:space="preserve">6 Left extension </v>
      </c>
      <c r="O13" s="6"/>
      <c r="P13" s="6"/>
    </row>
    <row r="14" spans="1:18" ht="16" x14ac:dyDescent="0.45">
      <c r="A14">
        <v>13000</v>
      </c>
      <c r="B14">
        <v>0.29708410000000002</v>
      </c>
      <c r="E14" t="e">
        <v>#N/A</v>
      </c>
      <c r="G14" s="6" t="str" cm="1">
        <f t="array" ref="G14">IFERROR(INDEX($C$30:$C$1845, MATCH(0,COUNTIF($G$1:G13, $C$30:$C$1845), 0)),"")</f>
        <v/>
      </c>
      <c r="K14" s="6"/>
      <c r="L14" s="6" t="str" cm="1">
        <f t="array" ref="L14">IFERROR(INDEX($D$30:$D$1845, MATCH(0,COUNTIF($G$2:L13, $D$30:$D$1845), 0)),"")</f>
        <v xml:space="preserve">7 Left flexion </v>
      </c>
      <c r="O14" s="6"/>
      <c r="P14" s="6"/>
    </row>
    <row r="15" spans="1:18" ht="16" x14ac:dyDescent="0.45">
      <c r="A15">
        <v>14000</v>
      </c>
      <c r="B15">
        <v>0.27363005000000001</v>
      </c>
      <c r="E15" t="e">
        <v>#N/A</v>
      </c>
      <c r="G15" s="6" t="str" cm="1">
        <f t="array" ref="G15">IFERROR(INDEX($C$30:$C$1845, MATCH(0,COUNTIF($G$1:G14, $C$30:$C$1845), 0)),"")</f>
        <v/>
      </c>
      <c r="K15" s="6"/>
      <c r="L15" s="6" t="str" cm="1">
        <f t="array" ref="L15">IFERROR(INDEX($D$30:$D$1845, MATCH(0,COUNTIF($G$2:L14, $D$30:$D$1845), 0)),"")</f>
        <v>8 Up and go</v>
      </c>
    </row>
    <row r="16" spans="1:18" ht="16" x14ac:dyDescent="0.45">
      <c r="A16">
        <v>15000</v>
      </c>
      <c r="B16">
        <v>0.26001469999999999</v>
      </c>
      <c r="E16" t="e">
        <v>#N/A</v>
      </c>
      <c r="G16" s="6" t="str">
        <f t="array" ref="G16">IFERROR(INDEX($C$3:$C$1845, MATCH(0,COUNTIF($G$1:G15, $C$3:$C$1845), 0)),"")</f>
        <v/>
      </c>
      <c r="L16" s="6" t="str" cm="1">
        <f t="array" ref="L16">IFERROR(INDEX($D$30:$D$1845, MATCH(0,COUNTIF($G$2:L15, $D$30:$D$1845), 0)),"")</f>
        <v>9 Back</v>
      </c>
    </row>
    <row r="17" spans="1:12" ht="16" x14ac:dyDescent="0.45">
      <c r="A17">
        <v>16000</v>
      </c>
      <c r="B17">
        <v>0.25093623999999998</v>
      </c>
      <c r="E17" t="e">
        <v>#N/A</v>
      </c>
      <c r="G17" s="6" t="str">
        <f t="array" ref="G17">IFERROR(INDEX($C$3:$C$1845, MATCH(0,COUNTIF($G$1:G16, $C$3:$C$1845), 0)),"")</f>
        <v/>
      </c>
      <c r="L17" s="6" t="str" cm="1">
        <f t="array" ref="L17">IFERROR(INDEX($C$30:$C$1845, MATCH(0,COUNTIF($G$1:L16, $C$30:$C$1845), 0)),"")</f>
        <v/>
      </c>
    </row>
    <row r="18" spans="1:12" ht="16" x14ac:dyDescent="0.45">
      <c r="A18">
        <v>17000</v>
      </c>
      <c r="B18">
        <v>0.24034222999999999</v>
      </c>
      <c r="E18" t="e">
        <v>#N/A</v>
      </c>
      <c r="G18" s="6" t="str">
        <f t="array" ref="G18">IFERROR(INDEX($C$3:$C$1845, MATCH(0,COUNTIF($G$1:G17, $C$3:$C$1845), 0)),"")</f>
        <v/>
      </c>
    </row>
    <row r="19" spans="1:12" ht="16" x14ac:dyDescent="0.45">
      <c r="A19">
        <v>18000</v>
      </c>
      <c r="B19">
        <v>0.21915904999999999</v>
      </c>
      <c r="C19" t="s">
        <v>4</v>
      </c>
      <c r="E19" t="e">
        <v>#N/A</v>
      </c>
      <c r="G19" s="6" t="str">
        <f t="array" ref="G19">IFERROR(INDEX($C$3:$C$1845, MATCH(0,COUNTIF($G$1:G18, $C$3:$C$1845), 0)),"")</f>
        <v/>
      </c>
    </row>
    <row r="20" spans="1:12" ht="16" x14ac:dyDescent="0.45">
      <c r="A20">
        <v>19000</v>
      </c>
      <c r="B20">
        <v>-0.34598643000000001</v>
      </c>
      <c r="E20" t="e">
        <v>#N/A</v>
      </c>
      <c r="G20" s="6" t="str">
        <f t="array" ref="G20">IFERROR(INDEX($C$3:$C$1845, MATCH(0,COUNTIF($G$1:G19, $C$3:$C$1845), 0)),"")</f>
        <v/>
      </c>
    </row>
    <row r="21" spans="1:12" ht="16" x14ac:dyDescent="0.45">
      <c r="A21">
        <v>20000</v>
      </c>
      <c r="B21">
        <v>-0.30664623000000002</v>
      </c>
      <c r="E21" t="e">
        <v>#N/A</v>
      </c>
      <c r="G21" s="6" t="str">
        <f t="array" ref="G21">IFERROR(INDEX($C$3:$C$1845, MATCH(0,COUNTIF($G$1:G20, $C$3:$C$1845), 0)),"")</f>
        <v/>
      </c>
    </row>
    <row r="22" spans="1:12" ht="16" x14ac:dyDescent="0.45">
      <c r="A22">
        <v>21000</v>
      </c>
      <c r="B22">
        <v>-0.17878695999999999</v>
      </c>
      <c r="E22" t="e">
        <v>#N/A</v>
      </c>
      <c r="G22" s="6" t="str">
        <f t="array" ref="G22">IFERROR(INDEX($C$3:$C$1845, MATCH(0,COUNTIF($G$1:G21, $C$3:$C$1845), 0)),"")</f>
        <v/>
      </c>
    </row>
    <row r="23" spans="1:12" ht="16" x14ac:dyDescent="0.45">
      <c r="A23">
        <v>22000</v>
      </c>
      <c r="B23">
        <v>-7.060023E-2</v>
      </c>
      <c r="E23" t="e">
        <v>#N/A</v>
      </c>
      <c r="G23" s="6" t="str">
        <f t="array" ref="G23">IFERROR(INDEX($C$3:$C$1845, MATCH(0,COUNTIF($G$1:G22, $C$3:$C$1845), 0)),"")</f>
        <v/>
      </c>
    </row>
    <row r="24" spans="1:12" ht="16" x14ac:dyDescent="0.45">
      <c r="A24">
        <v>23000</v>
      </c>
      <c r="B24">
        <v>1.2619412E-2</v>
      </c>
      <c r="E24" t="e">
        <v>#N/A</v>
      </c>
      <c r="G24" s="6" t="str">
        <f t="array" ref="G24">IFERROR(INDEX($C$3:$C$1845, MATCH(0,COUNTIF($G$1:G23, $C$3:$C$1845), 0)),"")</f>
        <v/>
      </c>
    </row>
    <row r="25" spans="1:12" ht="16" x14ac:dyDescent="0.45">
      <c r="A25">
        <v>24000</v>
      </c>
      <c r="B25">
        <v>6.0285195999999999E-2</v>
      </c>
      <c r="E25" t="e">
        <v>#N/A</v>
      </c>
      <c r="G25" s="6" t="str">
        <f t="array" ref="G25">IFERROR(INDEX($C$3:$C$1845, MATCH(0,COUNTIF($G$1:G24, $C$3:$C$1845), 0)),"")</f>
        <v/>
      </c>
    </row>
    <row r="26" spans="1:12" ht="16" x14ac:dyDescent="0.45">
      <c r="A26">
        <v>25000</v>
      </c>
      <c r="B26">
        <v>8.5249885999999997E-2</v>
      </c>
      <c r="E26" t="e">
        <v>#N/A</v>
      </c>
      <c r="G26" s="6" t="str">
        <f t="array" ref="G26">IFERROR(INDEX($C$3:$C$1845, MATCH(0,COUNTIF($G$1:G25, $C$3:$C$1845), 0)),"")</f>
        <v/>
      </c>
    </row>
    <row r="27" spans="1:12" ht="16" x14ac:dyDescent="0.45">
      <c r="A27">
        <v>26000</v>
      </c>
      <c r="B27">
        <v>9.6599229999999994E-2</v>
      </c>
      <c r="E27" t="e">
        <v>#N/A</v>
      </c>
      <c r="G27" s="6" t="str">
        <f t="array" ref="G27">IFERROR(INDEX($C$3:$C$1845, MATCH(0,COUNTIF($G$1:G26, $C$3:$C$1845), 0)),"")</f>
        <v/>
      </c>
    </row>
    <row r="28" spans="1:12" ht="16" x14ac:dyDescent="0.45">
      <c r="A28">
        <v>27000</v>
      </c>
      <c r="B28">
        <v>0.10189381</v>
      </c>
      <c r="E28" t="e">
        <v>#N/A</v>
      </c>
      <c r="G28" s="6" t="str">
        <f t="array" ref="G28">IFERROR(INDEX($C$3:$C$1845, MATCH(0,COUNTIF($G$1:G27, $C$3:$C$1845), 0)),"")</f>
        <v/>
      </c>
    </row>
    <row r="29" spans="1:12" ht="16" x14ac:dyDescent="0.45">
      <c r="A29">
        <v>28000</v>
      </c>
      <c r="B29">
        <v>0.10945923</v>
      </c>
      <c r="E29" t="e">
        <v>#N/A</v>
      </c>
      <c r="G29" s="6" t="str">
        <f t="array" ref="G29">IFERROR(INDEX($C$3:$C$1845, MATCH(0,COUNTIF($G$1:G28, $C$3:$C$1845), 0)),"")</f>
        <v/>
      </c>
    </row>
    <row r="30" spans="1:12" ht="16" x14ac:dyDescent="0.45">
      <c r="A30">
        <v>29000</v>
      </c>
      <c r="B30">
        <v>0.113240734</v>
      </c>
      <c r="E30" t="e">
        <v>#N/A</v>
      </c>
      <c r="G30" s="6" t="str">
        <f t="array" ref="G30">IFERROR(INDEX($C$3:$C$1845, MATCH(0,COUNTIF($G$1:G29, $C$3:$C$1845), 0)),"")</f>
        <v/>
      </c>
    </row>
    <row r="31" spans="1:12" ht="16" x14ac:dyDescent="0.45">
      <c r="A31">
        <v>30000</v>
      </c>
      <c r="B31">
        <v>0.120050825</v>
      </c>
      <c r="E31" t="e">
        <v>#N/A</v>
      </c>
      <c r="G31" s="6" t="str">
        <f t="array" ref="G31">IFERROR(INDEX($C$3:$C$1845, MATCH(0,COUNTIF($G$1:G30, $C$3:$C$1845), 0)),"")</f>
        <v/>
      </c>
    </row>
    <row r="32" spans="1:12" ht="16" x14ac:dyDescent="0.45">
      <c r="A32">
        <v>31000</v>
      </c>
      <c r="B32">
        <v>0.123834744</v>
      </c>
      <c r="E32" t="e">
        <v>#N/A</v>
      </c>
      <c r="G32" s="6" t="str">
        <f t="array" ref="G32">IFERROR(INDEX($C$3:$C$1845, MATCH(0,COUNTIF($G$1:G31, $C$3:$C$1845), 0)),"")</f>
        <v/>
      </c>
    </row>
    <row r="33" spans="1:7" ht="16" x14ac:dyDescent="0.45">
      <c r="A33">
        <v>32000</v>
      </c>
      <c r="B33">
        <v>0.12459008000000001</v>
      </c>
      <c r="E33" t="e">
        <v>#N/A</v>
      </c>
      <c r="G33" s="6" t="str">
        <f t="array" ref="G33">IFERROR(INDEX($C$3:$C$1845, MATCH(0,COUNTIF($G$1:G32, $C$3:$C$1845), 0)),"")</f>
        <v/>
      </c>
    </row>
    <row r="34" spans="1:7" ht="16" x14ac:dyDescent="0.45">
      <c r="A34">
        <v>33000</v>
      </c>
      <c r="B34">
        <v>0.123834744</v>
      </c>
      <c r="E34" t="e">
        <v>#N/A</v>
      </c>
      <c r="G34" s="6" t="str">
        <f t="array" ref="G34">IFERROR(INDEX($C$3:$C$1845, MATCH(0,COUNTIF($G$1:G33, $C$3:$C$1845), 0)),"")</f>
        <v/>
      </c>
    </row>
    <row r="35" spans="1:7" ht="16" x14ac:dyDescent="0.45">
      <c r="A35">
        <v>34000</v>
      </c>
      <c r="B35">
        <v>0.12534540999999999</v>
      </c>
      <c r="E35" t="e">
        <v>#N/A</v>
      </c>
      <c r="G35" s="6" t="str">
        <f t="array" ref="G35">IFERROR(INDEX($C$3:$C$1845, MATCH(0,COUNTIF($G$1:G34, $C$3:$C$1845), 0)),"")</f>
        <v/>
      </c>
    </row>
    <row r="36" spans="1:7" ht="16" x14ac:dyDescent="0.45">
      <c r="A36">
        <v>35000</v>
      </c>
      <c r="B36">
        <v>0.10340689</v>
      </c>
      <c r="E36" t="e">
        <v>#N/A</v>
      </c>
      <c r="G36" s="6" t="str">
        <f t="array" ref="G36">IFERROR(INDEX($C$3:$C$1845, MATCH(0,COUNTIF($G$1:G35, $C$3:$C$1845), 0)),"")</f>
        <v/>
      </c>
    </row>
    <row r="37" spans="1:7" ht="16" x14ac:dyDescent="0.45">
      <c r="A37">
        <v>36000</v>
      </c>
      <c r="B37">
        <v>0.102651566</v>
      </c>
      <c r="E37" t="e">
        <v>#N/A</v>
      </c>
      <c r="G37" s="6" t="str">
        <f t="array" ref="G37">IFERROR(INDEX($C$3:$C$1845, MATCH(0,COUNTIF($G$1:G36, $C$3:$C$1845), 0)),"")</f>
        <v/>
      </c>
    </row>
    <row r="38" spans="1:7" ht="16" x14ac:dyDescent="0.45">
      <c r="A38">
        <v>37000</v>
      </c>
      <c r="B38">
        <v>0.13064240999999999</v>
      </c>
      <c r="C38" t="s">
        <v>6</v>
      </c>
      <c r="D38" t="s">
        <v>210</v>
      </c>
      <c r="E38" t="s">
        <v>210</v>
      </c>
      <c r="G38" s="6" t="str">
        <f t="array" ref="G38">IFERROR(INDEX($C$3:$C$1845, MATCH(0,COUNTIF($G$1:G37, $C$3:$C$1845), 0)),"")</f>
        <v/>
      </c>
    </row>
    <row r="39" spans="1:7" ht="16" x14ac:dyDescent="0.45">
      <c r="A39">
        <v>38000</v>
      </c>
      <c r="B39">
        <v>0.15031251000000001</v>
      </c>
      <c r="E39" t="e">
        <v>#N/A</v>
      </c>
      <c r="G39" s="6" t="str">
        <f t="array" ref="G39">IFERROR(INDEX($C$3:$C$1845, MATCH(0,COUNTIF($G$1:G38, $C$3:$C$1845), 0)),"")</f>
        <v/>
      </c>
    </row>
    <row r="40" spans="1:7" ht="16" x14ac:dyDescent="0.45">
      <c r="A40">
        <v>39000</v>
      </c>
      <c r="B40">
        <v>0.16695644000000001</v>
      </c>
      <c r="E40" t="e">
        <v>#N/A</v>
      </c>
      <c r="G40" s="6" t="str">
        <f t="array" ref="G40">IFERROR(INDEX($C$3:$C$1845, MATCH(0,COUNTIF($G$1:G39, $C$3:$C$1845), 0)),"")</f>
        <v/>
      </c>
    </row>
    <row r="41" spans="1:7" ht="16" x14ac:dyDescent="0.45">
      <c r="A41">
        <v>40000</v>
      </c>
      <c r="B41">
        <v>0.16317493999999999</v>
      </c>
      <c r="E41" t="e">
        <v>#N/A</v>
      </c>
      <c r="G41" s="6" t="str">
        <f t="array" ref="G41">IFERROR(INDEX($C$3:$C$1845, MATCH(0,COUNTIF($G$1:G40, $C$3:$C$1845), 0)),"")</f>
        <v/>
      </c>
    </row>
    <row r="42" spans="1:7" ht="16" x14ac:dyDescent="0.45">
      <c r="A42">
        <v>41000</v>
      </c>
      <c r="B42">
        <v>0.16317493999999999</v>
      </c>
      <c r="E42" t="e">
        <v>#N/A</v>
      </c>
      <c r="G42" s="6" t="str">
        <f t="array" ref="G42">IFERROR(INDEX($C$3:$C$1845, MATCH(0,COUNTIF($G$1:G41, $C$3:$C$1845), 0)),"")</f>
        <v/>
      </c>
    </row>
    <row r="43" spans="1:7" ht="16" x14ac:dyDescent="0.45">
      <c r="A43">
        <v>42000</v>
      </c>
      <c r="B43">
        <v>0.17225344000000001</v>
      </c>
      <c r="E43" t="e">
        <v>#N/A</v>
      </c>
      <c r="G43" s="6" t="str">
        <f t="array" ref="G43">IFERROR(INDEX($C$3:$C$1845, MATCH(0,COUNTIF($G$1:G42, $C$3:$C$1845), 0)),"")</f>
        <v/>
      </c>
    </row>
    <row r="44" spans="1:7" ht="16" x14ac:dyDescent="0.45">
      <c r="A44">
        <v>43000</v>
      </c>
      <c r="B44">
        <v>0.17527962</v>
      </c>
      <c r="E44" t="e">
        <v>#N/A</v>
      </c>
      <c r="G44" s="6" t="str">
        <f t="array" ref="G44">IFERROR(INDEX($C$3:$C$1845, MATCH(0,COUNTIF($G$1:G43, $C$3:$C$1845), 0)),"")</f>
        <v/>
      </c>
    </row>
    <row r="45" spans="1:7" ht="16" x14ac:dyDescent="0.45">
      <c r="A45">
        <v>44000</v>
      </c>
      <c r="B45">
        <v>0.17754802</v>
      </c>
      <c r="E45" t="e">
        <v>#N/A</v>
      </c>
      <c r="G45" s="6" t="str">
        <f t="array" ref="G45">IFERROR(INDEX($C$3:$C$1845, MATCH(0,COUNTIF($G$1:G44, $C$3:$C$1845), 0)),"")</f>
        <v/>
      </c>
    </row>
    <row r="46" spans="1:7" ht="16" x14ac:dyDescent="0.45">
      <c r="A46">
        <v>45000</v>
      </c>
      <c r="B46">
        <v>0.18813962000000001</v>
      </c>
      <c r="E46" t="e">
        <v>#N/A</v>
      </c>
      <c r="G46" s="6" t="str">
        <f t="array" ref="G46">IFERROR(INDEX($C$3:$C$1845, MATCH(0,COUNTIF($G$1:G45, $C$3:$C$1845), 0)),"")</f>
        <v/>
      </c>
    </row>
    <row r="47" spans="1:7" ht="16" x14ac:dyDescent="0.45">
      <c r="A47">
        <v>46000</v>
      </c>
      <c r="B47">
        <v>0.19948896999999999</v>
      </c>
      <c r="E47" t="e">
        <v>#N/A</v>
      </c>
      <c r="G47" s="6" t="str">
        <f t="array" ref="G47">IFERROR(INDEX($C$3:$C$1845, MATCH(0,COUNTIF($G$1:G46, $C$3:$C$1845), 0)),"")</f>
        <v/>
      </c>
    </row>
    <row r="48" spans="1:7" ht="16" x14ac:dyDescent="0.45">
      <c r="A48">
        <v>47000</v>
      </c>
      <c r="B48">
        <v>0.20024429999999999</v>
      </c>
      <c r="E48" t="e">
        <v>#N/A</v>
      </c>
      <c r="G48" s="6" t="str">
        <f t="array" ref="G48">IFERROR(INDEX($C$3:$C$1845, MATCH(0,COUNTIF($G$1:G47, $C$3:$C$1845), 0)),"")</f>
        <v/>
      </c>
    </row>
    <row r="49" spans="1:7" ht="16" x14ac:dyDescent="0.45">
      <c r="A49">
        <v>48000</v>
      </c>
      <c r="B49">
        <v>0.20478353999999999</v>
      </c>
      <c r="E49" t="e">
        <v>#N/A</v>
      </c>
      <c r="G49" s="6" t="str">
        <f t="array" ref="G49">IFERROR(INDEX($C$3:$C$1845, MATCH(0,COUNTIF($G$1:G48, $C$3:$C$1845), 0)),"")</f>
        <v/>
      </c>
    </row>
    <row r="50" spans="1:7" ht="16" x14ac:dyDescent="0.45">
      <c r="A50">
        <v>49000</v>
      </c>
      <c r="B50">
        <v>0.20781213000000001</v>
      </c>
      <c r="E50" t="e">
        <v>#N/A</v>
      </c>
      <c r="G50" s="6" t="str">
        <f t="array" ref="G50">IFERROR(INDEX($C$3:$C$1845, MATCH(0,COUNTIF($G$1:G49, $C$3:$C$1845), 0)),"")</f>
        <v/>
      </c>
    </row>
    <row r="51" spans="1:7" ht="16" x14ac:dyDescent="0.45">
      <c r="A51">
        <v>50000</v>
      </c>
      <c r="B51">
        <v>0.21159606</v>
      </c>
      <c r="E51" t="e">
        <v>#N/A</v>
      </c>
      <c r="G51" s="6" t="str">
        <f t="array" ref="G51">IFERROR(INDEX($C$3:$C$1845, MATCH(0,COUNTIF($G$1:G50, $C$3:$C$1845), 0)),"")</f>
        <v/>
      </c>
    </row>
    <row r="52" spans="1:7" ht="16" x14ac:dyDescent="0.45">
      <c r="A52">
        <v>51000</v>
      </c>
      <c r="B52">
        <v>0.22521140000000001</v>
      </c>
      <c r="E52" t="e">
        <v>#N/A</v>
      </c>
      <c r="G52" s="6" t="str">
        <f t="array" ref="G52">IFERROR(INDEX($C$3:$C$1845, MATCH(0,COUNTIF($G$1:G51, $C$3:$C$1845), 0)),"")</f>
        <v/>
      </c>
    </row>
    <row r="53" spans="1:7" ht="16" x14ac:dyDescent="0.45">
      <c r="A53">
        <v>52000</v>
      </c>
      <c r="B53">
        <v>0.24488391000000001</v>
      </c>
      <c r="E53" t="e">
        <v>#N/A</v>
      </c>
      <c r="G53" s="6" t="str">
        <f t="array" ref="G53">IFERROR(INDEX($C$3:$C$1845, MATCH(0,COUNTIF($G$1:G52, $C$3:$C$1845), 0)),"")</f>
        <v/>
      </c>
    </row>
    <row r="54" spans="1:7" ht="16" x14ac:dyDescent="0.45">
      <c r="A54">
        <v>53000</v>
      </c>
      <c r="B54">
        <v>0.25849923000000002</v>
      </c>
      <c r="E54" t="e">
        <v>#N/A</v>
      </c>
      <c r="G54" s="6" t="str">
        <f t="array" ref="G54">IFERROR(INDEX($C$3:$C$1845, MATCH(0,COUNTIF($G$1:G53, $C$3:$C$1845), 0)),"")</f>
        <v/>
      </c>
    </row>
    <row r="55" spans="1:7" x14ac:dyDescent="0.35">
      <c r="A55">
        <v>54000</v>
      </c>
      <c r="B55">
        <v>0.26152540000000002</v>
      </c>
      <c r="E55" t="e">
        <v>#N/A</v>
      </c>
    </row>
    <row r="56" spans="1:7" x14ac:dyDescent="0.35">
      <c r="A56">
        <v>55000</v>
      </c>
      <c r="B56">
        <v>0.25774390000000003</v>
      </c>
      <c r="E56" t="e">
        <v>#N/A</v>
      </c>
    </row>
    <row r="57" spans="1:7" x14ac:dyDescent="0.35">
      <c r="A57">
        <v>56000</v>
      </c>
      <c r="B57">
        <v>0.24639457000000001</v>
      </c>
      <c r="E57" t="e">
        <v>#N/A</v>
      </c>
    </row>
    <row r="58" spans="1:7" x14ac:dyDescent="0.35">
      <c r="A58">
        <v>57000</v>
      </c>
      <c r="B58">
        <v>0.23353457</v>
      </c>
      <c r="E58" t="e">
        <v>#N/A</v>
      </c>
    </row>
    <row r="59" spans="1:7" x14ac:dyDescent="0.35">
      <c r="A59">
        <v>58000</v>
      </c>
      <c r="B59">
        <v>0.22521140000000001</v>
      </c>
      <c r="E59" t="e">
        <v>#N/A</v>
      </c>
    </row>
    <row r="60" spans="1:7" x14ac:dyDescent="0.35">
      <c r="A60">
        <v>59000</v>
      </c>
      <c r="B60">
        <v>0.22370072999999999</v>
      </c>
      <c r="E60" t="e">
        <v>#N/A</v>
      </c>
    </row>
    <row r="61" spans="1:7" x14ac:dyDescent="0.35">
      <c r="A61">
        <v>60000</v>
      </c>
      <c r="B61">
        <v>0.23126373</v>
      </c>
      <c r="E61" t="e">
        <v>#N/A</v>
      </c>
    </row>
    <row r="62" spans="1:7" x14ac:dyDescent="0.35">
      <c r="A62">
        <v>61000</v>
      </c>
      <c r="B62">
        <v>0.23353457</v>
      </c>
      <c r="E62" t="e">
        <v>#N/A</v>
      </c>
    </row>
    <row r="63" spans="1:7" x14ac:dyDescent="0.35">
      <c r="A63">
        <v>62000</v>
      </c>
      <c r="B63">
        <v>0.23807382999999999</v>
      </c>
      <c r="E63" t="e">
        <v>#N/A</v>
      </c>
    </row>
    <row r="64" spans="1:7" x14ac:dyDescent="0.35">
      <c r="A64">
        <v>63000</v>
      </c>
      <c r="B64">
        <v>0.24412616000000001</v>
      </c>
      <c r="E64" t="e">
        <v>#N/A</v>
      </c>
    </row>
    <row r="65" spans="1:5" x14ac:dyDescent="0.35">
      <c r="A65">
        <v>64000</v>
      </c>
      <c r="B65">
        <v>0.25320463999999998</v>
      </c>
      <c r="E65" t="e">
        <v>#N/A</v>
      </c>
    </row>
    <row r="66" spans="1:5" x14ac:dyDescent="0.35">
      <c r="A66">
        <v>65000</v>
      </c>
      <c r="B66">
        <v>0.26152540000000002</v>
      </c>
      <c r="E66" t="e">
        <v>#N/A</v>
      </c>
    </row>
    <row r="67" spans="1:5" x14ac:dyDescent="0.35">
      <c r="A67">
        <v>66000</v>
      </c>
      <c r="B67">
        <v>0.2683355</v>
      </c>
      <c r="C67" t="s">
        <v>20</v>
      </c>
      <c r="D67" t="s">
        <v>322</v>
      </c>
      <c r="E67" t="s">
        <v>322</v>
      </c>
    </row>
    <row r="68" spans="1:5" x14ac:dyDescent="0.35">
      <c r="A68">
        <v>67000</v>
      </c>
      <c r="B68">
        <v>0.26152540000000002</v>
      </c>
      <c r="E68" t="e">
        <v>#N/A</v>
      </c>
    </row>
    <row r="69" spans="1:5" x14ac:dyDescent="0.35">
      <c r="A69">
        <v>68000</v>
      </c>
      <c r="B69">
        <v>0.26228315000000002</v>
      </c>
      <c r="E69" t="e">
        <v>#N/A</v>
      </c>
    </row>
    <row r="70" spans="1:5" x14ac:dyDescent="0.35">
      <c r="A70">
        <v>69000</v>
      </c>
      <c r="B70">
        <v>0.25017850000000003</v>
      </c>
      <c r="E70" t="e">
        <v>#N/A</v>
      </c>
    </row>
    <row r="71" spans="1:5" x14ac:dyDescent="0.35">
      <c r="A71">
        <v>70000</v>
      </c>
      <c r="B71">
        <v>0.24715233</v>
      </c>
      <c r="E71" t="e">
        <v>#N/A</v>
      </c>
    </row>
    <row r="72" spans="1:5" x14ac:dyDescent="0.35">
      <c r="A72">
        <v>71000</v>
      </c>
      <c r="B72">
        <v>0.23126373</v>
      </c>
      <c r="E72" t="e">
        <v>#N/A</v>
      </c>
    </row>
    <row r="73" spans="1:5" x14ac:dyDescent="0.35">
      <c r="A73">
        <v>72000</v>
      </c>
      <c r="B73">
        <v>0.22294298000000001</v>
      </c>
      <c r="E73" t="e">
        <v>#N/A</v>
      </c>
    </row>
    <row r="74" spans="1:5" x14ac:dyDescent="0.35">
      <c r="A74">
        <v>73000</v>
      </c>
      <c r="B74">
        <v>0.22445606000000001</v>
      </c>
      <c r="E74" t="e">
        <v>#N/A</v>
      </c>
    </row>
    <row r="75" spans="1:5" x14ac:dyDescent="0.35">
      <c r="A75">
        <v>74000</v>
      </c>
      <c r="B75">
        <v>0.23126373</v>
      </c>
      <c r="E75" t="e">
        <v>#N/A</v>
      </c>
    </row>
    <row r="76" spans="1:5" x14ac:dyDescent="0.35">
      <c r="A76">
        <v>75000</v>
      </c>
      <c r="B76">
        <v>0.23504765</v>
      </c>
      <c r="E76" t="e">
        <v>#N/A</v>
      </c>
    </row>
    <row r="77" spans="1:5" x14ac:dyDescent="0.35">
      <c r="A77">
        <v>76000</v>
      </c>
      <c r="B77">
        <v>0.24715233</v>
      </c>
      <c r="E77" t="e">
        <v>#N/A</v>
      </c>
    </row>
    <row r="78" spans="1:5" x14ac:dyDescent="0.35">
      <c r="A78">
        <v>77000</v>
      </c>
      <c r="B78">
        <v>0.24942075</v>
      </c>
      <c r="E78" t="e">
        <v>#N/A</v>
      </c>
    </row>
    <row r="79" spans="1:5" x14ac:dyDescent="0.35">
      <c r="A79">
        <v>78000</v>
      </c>
      <c r="B79">
        <v>0.24261308000000001</v>
      </c>
      <c r="E79" t="e">
        <v>#N/A</v>
      </c>
    </row>
    <row r="80" spans="1:5" x14ac:dyDescent="0.35">
      <c r="A80">
        <v>79000</v>
      </c>
      <c r="B80">
        <v>0.23731606999999999</v>
      </c>
      <c r="E80" t="e">
        <v>#N/A</v>
      </c>
    </row>
    <row r="81" spans="1:5" x14ac:dyDescent="0.35">
      <c r="A81">
        <v>80000</v>
      </c>
      <c r="B81">
        <v>0.24563925</v>
      </c>
      <c r="E81" t="e">
        <v>#N/A</v>
      </c>
    </row>
    <row r="82" spans="1:5" x14ac:dyDescent="0.35">
      <c r="A82">
        <v>81000</v>
      </c>
      <c r="B82">
        <v>0.25017850000000003</v>
      </c>
      <c r="E82" t="e">
        <v>#N/A</v>
      </c>
    </row>
    <row r="83" spans="1:5" x14ac:dyDescent="0.35">
      <c r="A83">
        <v>82000</v>
      </c>
      <c r="B83">
        <v>0.24109997999999999</v>
      </c>
      <c r="C83" t="s">
        <v>20</v>
      </c>
      <c r="D83" t="s">
        <v>323</v>
      </c>
      <c r="E83" t="s">
        <v>323</v>
      </c>
    </row>
    <row r="84" spans="1:5" x14ac:dyDescent="0.35">
      <c r="A84">
        <v>83000</v>
      </c>
      <c r="B84">
        <v>0.24261308000000001</v>
      </c>
      <c r="E84" t="e">
        <v>#N/A</v>
      </c>
    </row>
    <row r="85" spans="1:5" x14ac:dyDescent="0.35">
      <c r="A85">
        <v>84000</v>
      </c>
      <c r="B85">
        <v>0.24791008</v>
      </c>
      <c r="E85" t="e">
        <v>#N/A</v>
      </c>
    </row>
    <row r="86" spans="1:5" x14ac:dyDescent="0.35">
      <c r="A86">
        <v>85000</v>
      </c>
      <c r="B86">
        <v>0.25623083000000002</v>
      </c>
      <c r="E86" t="e">
        <v>#N/A</v>
      </c>
    </row>
    <row r="87" spans="1:5" x14ac:dyDescent="0.35">
      <c r="A87">
        <v>86000</v>
      </c>
      <c r="B87">
        <v>0.26455155000000002</v>
      </c>
      <c r="E87" t="e">
        <v>#N/A</v>
      </c>
    </row>
    <row r="88" spans="1:5" x14ac:dyDescent="0.35">
      <c r="A88">
        <v>87000</v>
      </c>
      <c r="B88">
        <v>0.27060390000000001</v>
      </c>
      <c r="E88" t="e">
        <v>#N/A</v>
      </c>
    </row>
    <row r="89" spans="1:5" x14ac:dyDescent="0.35">
      <c r="A89">
        <v>88000</v>
      </c>
      <c r="B89">
        <v>0.27136165000000001</v>
      </c>
      <c r="E89" t="e">
        <v>#N/A</v>
      </c>
    </row>
    <row r="90" spans="1:5" x14ac:dyDescent="0.35">
      <c r="A90">
        <v>89000</v>
      </c>
      <c r="B90">
        <v>0.26984856000000002</v>
      </c>
      <c r="E90" t="e">
        <v>#N/A</v>
      </c>
    </row>
    <row r="91" spans="1:5" x14ac:dyDescent="0.35">
      <c r="A91">
        <v>90000</v>
      </c>
      <c r="B91">
        <v>0.2683355</v>
      </c>
      <c r="E91" t="e">
        <v>#N/A</v>
      </c>
    </row>
    <row r="92" spans="1:5" x14ac:dyDescent="0.35">
      <c r="A92">
        <v>91000</v>
      </c>
      <c r="B92">
        <v>0.26304090000000002</v>
      </c>
      <c r="E92" t="e">
        <v>#N/A</v>
      </c>
    </row>
    <row r="93" spans="1:5" x14ac:dyDescent="0.35">
      <c r="A93">
        <v>92000</v>
      </c>
      <c r="B93">
        <v>0.25849923000000002</v>
      </c>
      <c r="E93" t="e">
        <v>#N/A</v>
      </c>
    </row>
    <row r="94" spans="1:5" x14ac:dyDescent="0.35">
      <c r="A94">
        <v>93000</v>
      </c>
      <c r="B94">
        <v>0.25396239999999998</v>
      </c>
      <c r="E94" t="e">
        <v>#N/A</v>
      </c>
    </row>
    <row r="95" spans="1:5" x14ac:dyDescent="0.35">
      <c r="A95">
        <v>94000</v>
      </c>
      <c r="B95">
        <v>0.25849923000000002</v>
      </c>
      <c r="E95" t="e">
        <v>#N/A</v>
      </c>
    </row>
    <row r="96" spans="1:5" x14ac:dyDescent="0.35">
      <c r="A96">
        <v>95000</v>
      </c>
      <c r="B96">
        <v>0.26379624000000002</v>
      </c>
      <c r="E96" t="e">
        <v>#N/A</v>
      </c>
    </row>
    <row r="97" spans="1:5" x14ac:dyDescent="0.35">
      <c r="A97">
        <v>96000</v>
      </c>
      <c r="B97">
        <v>0.25698858000000002</v>
      </c>
      <c r="C97" t="s">
        <v>20</v>
      </c>
      <c r="D97" t="s">
        <v>324</v>
      </c>
      <c r="E97" t="s">
        <v>324</v>
      </c>
    </row>
    <row r="98" spans="1:5" x14ac:dyDescent="0.35">
      <c r="A98">
        <v>97000</v>
      </c>
      <c r="B98">
        <v>0.25017850000000003</v>
      </c>
      <c r="E98" t="e">
        <v>#N/A</v>
      </c>
    </row>
    <row r="99" spans="1:5" x14ac:dyDescent="0.35">
      <c r="A99">
        <v>98000</v>
      </c>
      <c r="B99">
        <v>0.24942075</v>
      </c>
      <c r="E99" t="e">
        <v>#N/A</v>
      </c>
    </row>
    <row r="100" spans="1:5" x14ac:dyDescent="0.35">
      <c r="A100">
        <v>99000</v>
      </c>
      <c r="B100">
        <v>0.25169158000000003</v>
      </c>
      <c r="E100" t="e">
        <v>#N/A</v>
      </c>
    </row>
    <row r="101" spans="1:5" x14ac:dyDescent="0.35">
      <c r="A101">
        <v>100000</v>
      </c>
      <c r="B101">
        <v>0.26455155000000002</v>
      </c>
      <c r="E101" t="e">
        <v>#N/A</v>
      </c>
    </row>
    <row r="102" spans="1:5" x14ac:dyDescent="0.35">
      <c r="A102">
        <v>101000</v>
      </c>
      <c r="B102">
        <v>0.27211940000000001</v>
      </c>
      <c r="E102" t="e">
        <v>#N/A</v>
      </c>
    </row>
    <row r="103" spans="1:5" x14ac:dyDescent="0.35">
      <c r="A103">
        <v>102000</v>
      </c>
      <c r="B103">
        <v>0.2811979</v>
      </c>
      <c r="E103" t="e">
        <v>#N/A</v>
      </c>
    </row>
    <row r="104" spans="1:5" x14ac:dyDescent="0.35">
      <c r="A104">
        <v>103000</v>
      </c>
      <c r="B104">
        <v>0.2759009</v>
      </c>
      <c r="E104" t="e">
        <v>#N/A</v>
      </c>
    </row>
    <row r="105" spans="1:5" x14ac:dyDescent="0.35">
      <c r="A105">
        <v>104000</v>
      </c>
      <c r="B105">
        <v>0.2759009</v>
      </c>
      <c r="E105" t="e">
        <v>#N/A</v>
      </c>
    </row>
    <row r="106" spans="1:5" x14ac:dyDescent="0.35">
      <c r="A106">
        <v>105000</v>
      </c>
      <c r="B106">
        <v>0.27892706</v>
      </c>
      <c r="E106" t="e">
        <v>#N/A</v>
      </c>
    </row>
    <row r="107" spans="1:5" x14ac:dyDescent="0.35">
      <c r="A107">
        <v>106000</v>
      </c>
      <c r="B107">
        <v>0.28044015</v>
      </c>
      <c r="E107" t="e">
        <v>#N/A</v>
      </c>
    </row>
    <row r="108" spans="1:5" x14ac:dyDescent="0.35">
      <c r="A108">
        <v>107000</v>
      </c>
      <c r="B108">
        <v>0.27514556000000001</v>
      </c>
      <c r="E108" t="e">
        <v>#N/A</v>
      </c>
    </row>
    <row r="109" spans="1:5" x14ac:dyDescent="0.35">
      <c r="A109">
        <v>108000</v>
      </c>
      <c r="B109">
        <v>0.27363005000000001</v>
      </c>
      <c r="E109" t="e">
        <v>#N/A</v>
      </c>
    </row>
    <row r="110" spans="1:5" x14ac:dyDescent="0.35">
      <c r="A110">
        <v>109000</v>
      </c>
      <c r="B110">
        <v>0.26984856000000002</v>
      </c>
      <c r="E110" t="e">
        <v>#N/A</v>
      </c>
    </row>
    <row r="111" spans="1:5" x14ac:dyDescent="0.35">
      <c r="A111">
        <v>110000</v>
      </c>
      <c r="B111">
        <v>0.27438780000000002</v>
      </c>
      <c r="E111" t="e">
        <v>#N/A</v>
      </c>
    </row>
    <row r="112" spans="1:5" x14ac:dyDescent="0.35">
      <c r="A112">
        <v>111000</v>
      </c>
      <c r="B112">
        <v>0.28044015</v>
      </c>
      <c r="E112" t="e">
        <v>#N/A</v>
      </c>
    </row>
    <row r="113" spans="1:5" x14ac:dyDescent="0.35">
      <c r="A113">
        <v>112000</v>
      </c>
      <c r="B113">
        <v>0.28649249999999998</v>
      </c>
      <c r="E113" t="e">
        <v>#N/A</v>
      </c>
    </row>
    <row r="114" spans="1:5" x14ac:dyDescent="0.35">
      <c r="A114">
        <v>113000</v>
      </c>
      <c r="B114">
        <v>0.30464950000000002</v>
      </c>
      <c r="C114" t="s">
        <v>20</v>
      </c>
      <c r="D114" t="s">
        <v>325</v>
      </c>
      <c r="E114" t="s">
        <v>325</v>
      </c>
    </row>
    <row r="115" spans="1:5" x14ac:dyDescent="0.35">
      <c r="A115">
        <v>114000</v>
      </c>
      <c r="B115">
        <v>0.31221490000000002</v>
      </c>
      <c r="E115" t="e">
        <v>#N/A</v>
      </c>
    </row>
    <row r="116" spans="1:5" x14ac:dyDescent="0.35">
      <c r="A116">
        <v>115000</v>
      </c>
      <c r="B116">
        <v>0.32507493999999998</v>
      </c>
      <c r="E116" t="e">
        <v>#N/A</v>
      </c>
    </row>
    <row r="117" spans="1:5" x14ac:dyDescent="0.35">
      <c r="A117">
        <v>116000</v>
      </c>
      <c r="B117">
        <v>0.3114596</v>
      </c>
      <c r="E117" t="e">
        <v>#N/A</v>
      </c>
    </row>
    <row r="118" spans="1:5" x14ac:dyDescent="0.35">
      <c r="A118">
        <v>117000</v>
      </c>
      <c r="B118">
        <v>0.28876089999999999</v>
      </c>
      <c r="E118" t="e">
        <v>#N/A</v>
      </c>
    </row>
    <row r="119" spans="1:5" x14ac:dyDescent="0.35">
      <c r="A119">
        <v>118000</v>
      </c>
      <c r="B119">
        <v>0.2834663</v>
      </c>
      <c r="E119" t="e">
        <v>#N/A</v>
      </c>
    </row>
    <row r="120" spans="1:5" x14ac:dyDescent="0.35">
      <c r="A120">
        <v>119000</v>
      </c>
      <c r="B120">
        <v>0.2811979</v>
      </c>
      <c r="E120" t="e">
        <v>#N/A</v>
      </c>
    </row>
    <row r="121" spans="1:5" x14ac:dyDescent="0.35">
      <c r="A121">
        <v>120000</v>
      </c>
      <c r="B121">
        <v>0.26682240000000002</v>
      </c>
      <c r="E121" t="e">
        <v>#N/A</v>
      </c>
    </row>
    <row r="122" spans="1:5" x14ac:dyDescent="0.35">
      <c r="A122">
        <v>121000</v>
      </c>
      <c r="B122">
        <v>0.25925695999999998</v>
      </c>
      <c r="E122" t="e">
        <v>#N/A</v>
      </c>
    </row>
    <row r="123" spans="1:5" x14ac:dyDescent="0.35">
      <c r="A123">
        <v>122000</v>
      </c>
      <c r="B123">
        <v>0.25169158000000003</v>
      </c>
      <c r="E123" t="e">
        <v>#N/A</v>
      </c>
    </row>
    <row r="124" spans="1:5" x14ac:dyDescent="0.35">
      <c r="A124">
        <v>123000</v>
      </c>
      <c r="B124">
        <v>0.26077004999999998</v>
      </c>
      <c r="E124" t="e">
        <v>#N/A</v>
      </c>
    </row>
    <row r="125" spans="1:5" x14ac:dyDescent="0.35">
      <c r="A125">
        <v>124000</v>
      </c>
      <c r="B125">
        <v>0.26909325000000001</v>
      </c>
      <c r="E125" t="e">
        <v>#N/A</v>
      </c>
    </row>
    <row r="126" spans="1:5" x14ac:dyDescent="0.35">
      <c r="A126">
        <v>125000</v>
      </c>
      <c r="B126">
        <v>0.27438780000000002</v>
      </c>
      <c r="E126" t="e">
        <v>#N/A</v>
      </c>
    </row>
    <row r="127" spans="1:5" x14ac:dyDescent="0.35">
      <c r="A127">
        <v>126000</v>
      </c>
      <c r="B127">
        <v>0.28497939999999999</v>
      </c>
      <c r="E127" t="e">
        <v>#N/A</v>
      </c>
    </row>
    <row r="128" spans="1:5" x14ac:dyDescent="0.35">
      <c r="A128">
        <v>127000</v>
      </c>
      <c r="B128">
        <v>0.29481325000000003</v>
      </c>
      <c r="E128" t="e">
        <v>#N/A</v>
      </c>
    </row>
    <row r="129" spans="1:5" x14ac:dyDescent="0.35">
      <c r="A129">
        <v>128000</v>
      </c>
      <c r="B129">
        <v>0.30086560000000001</v>
      </c>
      <c r="E129" t="e">
        <v>#N/A</v>
      </c>
    </row>
    <row r="130" spans="1:5" x14ac:dyDescent="0.35">
      <c r="A130">
        <v>129000</v>
      </c>
      <c r="B130">
        <v>0.30464950000000002</v>
      </c>
      <c r="E130" t="e">
        <v>#N/A</v>
      </c>
    </row>
    <row r="131" spans="1:5" x14ac:dyDescent="0.35">
      <c r="A131">
        <v>130000</v>
      </c>
      <c r="B131">
        <v>0.30238110000000001</v>
      </c>
      <c r="E131" t="e">
        <v>#N/A</v>
      </c>
    </row>
    <row r="132" spans="1:5" x14ac:dyDescent="0.35">
      <c r="A132">
        <v>131000</v>
      </c>
      <c r="B132">
        <v>0.29935489999999998</v>
      </c>
      <c r="E132" t="e">
        <v>#N/A</v>
      </c>
    </row>
    <row r="133" spans="1:5" x14ac:dyDescent="0.35">
      <c r="A133">
        <v>132000</v>
      </c>
      <c r="B133">
        <v>0.30011025000000002</v>
      </c>
      <c r="E133" t="e">
        <v>#N/A</v>
      </c>
    </row>
    <row r="134" spans="1:5" x14ac:dyDescent="0.35">
      <c r="A134">
        <v>133000</v>
      </c>
      <c r="B134">
        <v>0.31221490000000002</v>
      </c>
      <c r="E134" t="e">
        <v>#N/A</v>
      </c>
    </row>
    <row r="135" spans="1:5" x14ac:dyDescent="0.35">
      <c r="A135">
        <v>134000</v>
      </c>
      <c r="B135">
        <v>0.31448576</v>
      </c>
      <c r="E135" t="e">
        <v>#N/A</v>
      </c>
    </row>
    <row r="136" spans="1:5" x14ac:dyDescent="0.35">
      <c r="A136">
        <v>135000</v>
      </c>
      <c r="B136">
        <v>0.29557099999999997</v>
      </c>
      <c r="E136" t="e">
        <v>#N/A</v>
      </c>
    </row>
    <row r="137" spans="1:5" x14ac:dyDescent="0.35">
      <c r="A137">
        <v>136000</v>
      </c>
      <c r="B137">
        <v>0.29557099999999997</v>
      </c>
      <c r="E137" t="e">
        <v>#N/A</v>
      </c>
    </row>
    <row r="138" spans="1:5" x14ac:dyDescent="0.35">
      <c r="A138">
        <v>137000</v>
      </c>
      <c r="B138">
        <v>0.29783939999999998</v>
      </c>
      <c r="E138" t="e">
        <v>#N/A</v>
      </c>
    </row>
    <row r="139" spans="1:5" x14ac:dyDescent="0.35">
      <c r="A139">
        <v>138000</v>
      </c>
      <c r="B139">
        <v>0.30389175000000002</v>
      </c>
      <c r="E139" t="e">
        <v>#N/A</v>
      </c>
    </row>
    <row r="140" spans="1:5" x14ac:dyDescent="0.35">
      <c r="A140">
        <v>139000</v>
      </c>
      <c r="B140">
        <v>0.30616260000000001</v>
      </c>
      <c r="E140" t="e">
        <v>#N/A</v>
      </c>
    </row>
    <row r="141" spans="1:5" x14ac:dyDescent="0.35">
      <c r="A141">
        <v>140000</v>
      </c>
      <c r="B141">
        <v>0.31372800000000001</v>
      </c>
      <c r="E141" t="e">
        <v>#N/A</v>
      </c>
    </row>
    <row r="142" spans="1:5" x14ac:dyDescent="0.35">
      <c r="A142">
        <v>141000</v>
      </c>
      <c r="B142">
        <v>0.31599640000000001</v>
      </c>
      <c r="E142" t="e">
        <v>#N/A</v>
      </c>
    </row>
    <row r="143" spans="1:5" x14ac:dyDescent="0.35">
      <c r="A143">
        <v>142000</v>
      </c>
      <c r="B143">
        <v>0.32129343999999999</v>
      </c>
      <c r="E143" t="e">
        <v>#N/A</v>
      </c>
    </row>
    <row r="144" spans="1:5" x14ac:dyDescent="0.35">
      <c r="A144">
        <v>143000</v>
      </c>
      <c r="B144">
        <v>0.32961659999999998</v>
      </c>
      <c r="E144" t="e">
        <v>#N/A</v>
      </c>
    </row>
    <row r="145" spans="1:5" x14ac:dyDescent="0.35">
      <c r="A145">
        <v>144000</v>
      </c>
      <c r="B145">
        <v>0.32507493999999998</v>
      </c>
      <c r="E145" t="e">
        <v>#N/A</v>
      </c>
    </row>
    <row r="146" spans="1:5" x14ac:dyDescent="0.35">
      <c r="A146">
        <v>145000</v>
      </c>
      <c r="B146">
        <v>0.32053809999999999</v>
      </c>
      <c r="E146" t="e">
        <v>#N/A</v>
      </c>
    </row>
    <row r="147" spans="1:5" x14ac:dyDescent="0.35">
      <c r="A147">
        <v>146000</v>
      </c>
      <c r="B147">
        <v>0.3099441</v>
      </c>
      <c r="E147" t="e">
        <v>#N/A</v>
      </c>
    </row>
    <row r="148" spans="1:5" x14ac:dyDescent="0.35">
      <c r="A148">
        <v>147000</v>
      </c>
      <c r="B148">
        <v>0.3114596</v>
      </c>
      <c r="E148" t="e">
        <v>#N/A</v>
      </c>
    </row>
    <row r="149" spans="1:5" x14ac:dyDescent="0.35">
      <c r="A149">
        <v>148000</v>
      </c>
      <c r="B149">
        <v>0.3152411</v>
      </c>
      <c r="E149" t="e">
        <v>#N/A</v>
      </c>
    </row>
    <row r="150" spans="1:5" x14ac:dyDescent="0.35">
      <c r="A150">
        <v>149000</v>
      </c>
      <c r="B150">
        <v>0.31599640000000001</v>
      </c>
      <c r="E150" t="e">
        <v>#N/A</v>
      </c>
    </row>
    <row r="151" spans="1:5" x14ac:dyDescent="0.35">
      <c r="A151">
        <v>150000</v>
      </c>
      <c r="B151">
        <v>0.3099441</v>
      </c>
      <c r="E151" t="e">
        <v>#N/A</v>
      </c>
    </row>
    <row r="152" spans="1:5" x14ac:dyDescent="0.35">
      <c r="A152">
        <v>151000</v>
      </c>
      <c r="B152">
        <v>0.31297025000000001</v>
      </c>
      <c r="E152" t="e">
        <v>#N/A</v>
      </c>
    </row>
    <row r="153" spans="1:5" x14ac:dyDescent="0.35">
      <c r="A153">
        <v>152000</v>
      </c>
      <c r="B153">
        <v>0.31978034999999999</v>
      </c>
      <c r="E153" t="e">
        <v>#N/A</v>
      </c>
    </row>
    <row r="154" spans="1:5" x14ac:dyDescent="0.35">
      <c r="A154">
        <v>153000</v>
      </c>
      <c r="B154">
        <v>0.32053809999999999</v>
      </c>
      <c r="E154" t="e">
        <v>#N/A</v>
      </c>
    </row>
    <row r="155" spans="1:5" x14ac:dyDescent="0.35">
      <c r="A155">
        <v>154000</v>
      </c>
      <c r="B155">
        <v>0.32810109999999998</v>
      </c>
      <c r="E155" t="e">
        <v>#N/A</v>
      </c>
    </row>
    <row r="156" spans="1:5" x14ac:dyDescent="0.35">
      <c r="A156">
        <v>155000</v>
      </c>
      <c r="B156">
        <v>0.32734575999999999</v>
      </c>
      <c r="E156" t="e">
        <v>#N/A</v>
      </c>
    </row>
    <row r="157" spans="1:5" x14ac:dyDescent="0.35">
      <c r="A157">
        <v>156000</v>
      </c>
      <c r="B157">
        <v>0.33112725999999998</v>
      </c>
      <c r="C157" t="s">
        <v>21</v>
      </c>
      <c r="D157" t="s">
        <v>326</v>
      </c>
      <c r="E157" t="s">
        <v>326</v>
      </c>
    </row>
    <row r="158" spans="1:5" x14ac:dyDescent="0.35">
      <c r="A158">
        <v>157000</v>
      </c>
      <c r="B158">
        <v>0.3152411</v>
      </c>
      <c r="E158" t="e">
        <v>#N/A</v>
      </c>
    </row>
    <row r="159" spans="1:5" x14ac:dyDescent="0.35">
      <c r="A159">
        <v>158000</v>
      </c>
      <c r="B159">
        <v>0.31297025000000001</v>
      </c>
      <c r="E159" t="e">
        <v>#N/A</v>
      </c>
    </row>
    <row r="160" spans="1:5" x14ac:dyDescent="0.35">
      <c r="A160">
        <v>159000</v>
      </c>
      <c r="B160">
        <v>0.32356425999999999</v>
      </c>
      <c r="E160" t="e">
        <v>#N/A</v>
      </c>
    </row>
    <row r="161" spans="1:5" x14ac:dyDescent="0.35">
      <c r="A161">
        <v>160000</v>
      </c>
      <c r="B161">
        <v>0.31826726</v>
      </c>
      <c r="E161" t="e">
        <v>#N/A</v>
      </c>
    </row>
    <row r="162" spans="1:5" x14ac:dyDescent="0.35">
      <c r="A162">
        <v>161000</v>
      </c>
      <c r="B162">
        <v>0.32356425999999999</v>
      </c>
      <c r="E162" t="e">
        <v>#N/A</v>
      </c>
    </row>
    <row r="163" spans="1:5" x14ac:dyDescent="0.35">
      <c r="A163">
        <v>162000</v>
      </c>
      <c r="B163">
        <v>0.32129343999999999</v>
      </c>
      <c r="E163" t="e">
        <v>#N/A</v>
      </c>
    </row>
    <row r="164" spans="1:5" x14ac:dyDescent="0.35">
      <c r="A164">
        <v>163000</v>
      </c>
      <c r="B164">
        <v>0.32734575999999999</v>
      </c>
      <c r="E164" t="e">
        <v>#N/A</v>
      </c>
    </row>
    <row r="165" spans="1:5" x14ac:dyDescent="0.35">
      <c r="A165">
        <v>164000</v>
      </c>
      <c r="B165">
        <v>0.32810109999999998</v>
      </c>
      <c r="E165" t="e">
        <v>#N/A</v>
      </c>
    </row>
    <row r="166" spans="1:5" x14ac:dyDescent="0.35">
      <c r="A166">
        <v>165000</v>
      </c>
      <c r="B166">
        <v>0.33188499999999999</v>
      </c>
      <c r="E166" t="e">
        <v>#N/A</v>
      </c>
    </row>
    <row r="167" spans="1:5" x14ac:dyDescent="0.35">
      <c r="A167">
        <v>166000</v>
      </c>
      <c r="B167">
        <v>0.31297025000000001</v>
      </c>
      <c r="E167" t="e">
        <v>#N/A</v>
      </c>
    </row>
    <row r="168" spans="1:5" x14ac:dyDescent="0.35">
      <c r="A168">
        <v>167000</v>
      </c>
      <c r="B168">
        <v>0.3152411</v>
      </c>
      <c r="E168" t="e">
        <v>#N/A</v>
      </c>
    </row>
    <row r="169" spans="1:5" x14ac:dyDescent="0.35">
      <c r="A169">
        <v>168000</v>
      </c>
      <c r="B169">
        <v>0.31826726</v>
      </c>
      <c r="E169" t="e">
        <v>#N/A</v>
      </c>
    </row>
    <row r="170" spans="1:5" x14ac:dyDescent="0.35">
      <c r="A170">
        <v>169000</v>
      </c>
      <c r="B170">
        <v>0.32053809999999999</v>
      </c>
      <c r="E170" t="e">
        <v>#N/A</v>
      </c>
    </row>
    <row r="171" spans="1:5" x14ac:dyDescent="0.35">
      <c r="A171">
        <v>170000</v>
      </c>
      <c r="B171">
        <v>0.3228065</v>
      </c>
      <c r="E171" t="e">
        <v>#N/A</v>
      </c>
    </row>
    <row r="172" spans="1:5" x14ac:dyDescent="0.35">
      <c r="A172">
        <v>171000</v>
      </c>
      <c r="B172">
        <v>0.32583269999999998</v>
      </c>
      <c r="E172" t="e">
        <v>#N/A</v>
      </c>
    </row>
    <row r="173" spans="1:5" x14ac:dyDescent="0.35">
      <c r="A173">
        <v>172000</v>
      </c>
      <c r="B173">
        <v>0.32659044999999998</v>
      </c>
      <c r="E173" t="e">
        <v>#N/A</v>
      </c>
    </row>
    <row r="174" spans="1:5" x14ac:dyDescent="0.35">
      <c r="A174">
        <v>173000</v>
      </c>
      <c r="B174">
        <v>0.33188499999999999</v>
      </c>
      <c r="E174" t="e">
        <v>#N/A</v>
      </c>
    </row>
    <row r="175" spans="1:5" x14ac:dyDescent="0.35">
      <c r="A175">
        <v>174000</v>
      </c>
      <c r="B175">
        <v>0.32734575999999999</v>
      </c>
      <c r="E175" t="e">
        <v>#N/A</v>
      </c>
    </row>
    <row r="176" spans="1:5" x14ac:dyDescent="0.35">
      <c r="A176">
        <v>175000</v>
      </c>
      <c r="B176">
        <v>0.32356425999999999</v>
      </c>
      <c r="E176" t="e">
        <v>#N/A</v>
      </c>
    </row>
    <row r="177" spans="1:5" x14ac:dyDescent="0.35">
      <c r="A177">
        <v>176000</v>
      </c>
      <c r="B177">
        <v>0.31751192</v>
      </c>
      <c r="E177" t="e">
        <v>#N/A</v>
      </c>
    </row>
    <row r="178" spans="1:5" x14ac:dyDescent="0.35">
      <c r="A178">
        <v>177000</v>
      </c>
      <c r="B178">
        <v>0.31448576</v>
      </c>
      <c r="E178" t="e">
        <v>#N/A</v>
      </c>
    </row>
    <row r="179" spans="1:5" x14ac:dyDescent="0.35">
      <c r="A179">
        <v>178000</v>
      </c>
      <c r="B179">
        <v>0.3228065</v>
      </c>
      <c r="E179" t="e">
        <v>#N/A</v>
      </c>
    </row>
    <row r="180" spans="1:5" x14ac:dyDescent="0.35">
      <c r="A180">
        <v>179000</v>
      </c>
      <c r="B180">
        <v>0.3228065</v>
      </c>
      <c r="E180" t="e">
        <v>#N/A</v>
      </c>
    </row>
    <row r="181" spans="1:5" x14ac:dyDescent="0.35">
      <c r="A181">
        <v>180000</v>
      </c>
      <c r="B181">
        <v>0.31902259999999999</v>
      </c>
      <c r="E181" t="e">
        <v>#N/A</v>
      </c>
    </row>
    <row r="182" spans="1:5" x14ac:dyDescent="0.35">
      <c r="A182">
        <v>181000</v>
      </c>
      <c r="B182">
        <v>0.32961659999999998</v>
      </c>
      <c r="E182" t="e">
        <v>#N/A</v>
      </c>
    </row>
    <row r="183" spans="1:5" x14ac:dyDescent="0.35">
      <c r="A183">
        <v>182000</v>
      </c>
      <c r="B183">
        <v>0.32053809999999999</v>
      </c>
      <c r="E183" t="e">
        <v>#N/A</v>
      </c>
    </row>
    <row r="184" spans="1:5" x14ac:dyDescent="0.35">
      <c r="A184">
        <v>183000</v>
      </c>
      <c r="B184">
        <v>0.30616260000000001</v>
      </c>
      <c r="E184" t="e">
        <v>#N/A</v>
      </c>
    </row>
    <row r="185" spans="1:5" x14ac:dyDescent="0.35">
      <c r="A185">
        <v>184000</v>
      </c>
      <c r="B185">
        <v>0.30238110000000001</v>
      </c>
      <c r="E185" t="e">
        <v>#N/A</v>
      </c>
    </row>
    <row r="186" spans="1:5" x14ac:dyDescent="0.35">
      <c r="A186">
        <v>185000</v>
      </c>
      <c r="B186">
        <v>0.30464950000000002</v>
      </c>
      <c r="E186" t="e">
        <v>#N/A</v>
      </c>
    </row>
    <row r="187" spans="1:5" x14ac:dyDescent="0.35">
      <c r="A187">
        <v>186000</v>
      </c>
      <c r="B187">
        <v>0.30086560000000001</v>
      </c>
      <c r="E187" t="e">
        <v>#N/A</v>
      </c>
    </row>
    <row r="188" spans="1:5" x14ac:dyDescent="0.35">
      <c r="A188">
        <v>187000</v>
      </c>
      <c r="B188">
        <v>0.30238110000000001</v>
      </c>
      <c r="E188" t="e">
        <v>#N/A</v>
      </c>
    </row>
    <row r="189" spans="1:5" x14ac:dyDescent="0.35">
      <c r="A189">
        <v>188000</v>
      </c>
      <c r="B189">
        <v>0.3114596</v>
      </c>
      <c r="E189" t="e">
        <v>#N/A</v>
      </c>
    </row>
    <row r="190" spans="1:5" x14ac:dyDescent="0.35">
      <c r="A190">
        <v>189000</v>
      </c>
      <c r="B190">
        <v>0.31372800000000001</v>
      </c>
      <c r="E190" t="e">
        <v>#N/A</v>
      </c>
    </row>
    <row r="191" spans="1:5" x14ac:dyDescent="0.35">
      <c r="A191">
        <v>190000</v>
      </c>
      <c r="B191">
        <v>0.31599640000000001</v>
      </c>
      <c r="E191" t="e">
        <v>#N/A</v>
      </c>
    </row>
    <row r="192" spans="1:5" x14ac:dyDescent="0.35">
      <c r="A192">
        <v>191000</v>
      </c>
      <c r="B192">
        <v>0.31372800000000001</v>
      </c>
      <c r="E192" t="e">
        <v>#N/A</v>
      </c>
    </row>
    <row r="193" spans="1:5" x14ac:dyDescent="0.35">
      <c r="A193">
        <v>192000</v>
      </c>
      <c r="B193">
        <v>0.31675416000000001</v>
      </c>
      <c r="E193" t="e">
        <v>#N/A</v>
      </c>
    </row>
    <row r="194" spans="1:5" x14ac:dyDescent="0.35">
      <c r="A194">
        <v>193000</v>
      </c>
      <c r="B194">
        <v>0.30162334000000002</v>
      </c>
      <c r="E194" t="e">
        <v>#N/A</v>
      </c>
    </row>
    <row r="195" spans="1:5" x14ac:dyDescent="0.35">
      <c r="A195">
        <v>194000</v>
      </c>
      <c r="B195">
        <v>0.30313639999999997</v>
      </c>
      <c r="E195" t="e">
        <v>#N/A</v>
      </c>
    </row>
    <row r="196" spans="1:5" x14ac:dyDescent="0.35">
      <c r="A196">
        <v>195000</v>
      </c>
      <c r="B196">
        <v>0.3099441</v>
      </c>
      <c r="E196" t="e">
        <v>#N/A</v>
      </c>
    </row>
    <row r="197" spans="1:5" x14ac:dyDescent="0.35">
      <c r="A197">
        <v>196000</v>
      </c>
      <c r="B197">
        <v>0.30767566000000002</v>
      </c>
      <c r="C197" t="s">
        <v>207</v>
      </c>
      <c r="D197" t="s">
        <v>327</v>
      </c>
      <c r="E197" t="s">
        <v>327</v>
      </c>
    </row>
    <row r="198" spans="1:5" x14ac:dyDescent="0.35">
      <c r="A198">
        <v>197000</v>
      </c>
      <c r="B198">
        <v>0.29783939999999998</v>
      </c>
      <c r="E198" t="e">
        <v>#N/A</v>
      </c>
    </row>
    <row r="199" spans="1:5" x14ac:dyDescent="0.35">
      <c r="A199">
        <v>198000</v>
      </c>
      <c r="B199">
        <v>0.30162334000000002</v>
      </c>
      <c r="E199" t="e">
        <v>#N/A</v>
      </c>
    </row>
    <row r="200" spans="1:5" x14ac:dyDescent="0.35">
      <c r="A200">
        <v>199000</v>
      </c>
      <c r="B200">
        <v>0.30313639999999997</v>
      </c>
      <c r="E200" t="e">
        <v>#N/A</v>
      </c>
    </row>
    <row r="201" spans="1:5" x14ac:dyDescent="0.35">
      <c r="A201">
        <v>200000</v>
      </c>
      <c r="B201">
        <v>0.31070185</v>
      </c>
      <c r="E201" t="e">
        <v>#N/A</v>
      </c>
    </row>
    <row r="202" spans="1:5" x14ac:dyDescent="0.35">
      <c r="A202">
        <v>201000</v>
      </c>
      <c r="B202">
        <v>0.30843340000000002</v>
      </c>
      <c r="E202" t="e">
        <v>#N/A</v>
      </c>
    </row>
    <row r="203" spans="1:5" x14ac:dyDescent="0.35">
      <c r="A203">
        <v>202000</v>
      </c>
      <c r="B203">
        <v>0.29254483999999997</v>
      </c>
      <c r="E203" t="e">
        <v>#N/A</v>
      </c>
    </row>
    <row r="204" spans="1:5" x14ac:dyDescent="0.35">
      <c r="A204">
        <v>203000</v>
      </c>
      <c r="B204">
        <v>0.29330260000000002</v>
      </c>
      <c r="E204" t="e">
        <v>#N/A</v>
      </c>
    </row>
    <row r="205" spans="1:5" x14ac:dyDescent="0.35">
      <c r="A205">
        <v>204000</v>
      </c>
      <c r="B205">
        <v>0.29330260000000002</v>
      </c>
      <c r="E205" t="e">
        <v>#N/A</v>
      </c>
    </row>
    <row r="206" spans="1:5" x14ac:dyDescent="0.35">
      <c r="A206">
        <v>205000</v>
      </c>
      <c r="B206">
        <v>0.29254483999999997</v>
      </c>
      <c r="E206" t="e">
        <v>#N/A</v>
      </c>
    </row>
    <row r="207" spans="1:5" x14ac:dyDescent="0.35">
      <c r="A207">
        <v>206000</v>
      </c>
      <c r="B207">
        <v>0.29783939999999998</v>
      </c>
      <c r="E207" t="e">
        <v>#N/A</v>
      </c>
    </row>
    <row r="208" spans="1:5" x14ac:dyDescent="0.35">
      <c r="A208">
        <v>207000</v>
      </c>
      <c r="B208">
        <v>0.29859715999999997</v>
      </c>
      <c r="C208" t="s">
        <v>128</v>
      </c>
      <c r="D208" t="s">
        <v>328</v>
      </c>
      <c r="E208" t="s">
        <v>328</v>
      </c>
    </row>
    <row r="209" spans="1:5" x14ac:dyDescent="0.35">
      <c r="A209">
        <v>208000</v>
      </c>
      <c r="B209">
        <v>0.31599640000000001</v>
      </c>
      <c r="E209" t="e">
        <v>#N/A</v>
      </c>
    </row>
    <row r="210" spans="1:5" x14ac:dyDescent="0.35">
      <c r="A210">
        <v>209000</v>
      </c>
      <c r="B210">
        <v>0.33037195000000003</v>
      </c>
      <c r="E210" t="e">
        <v>#N/A</v>
      </c>
    </row>
    <row r="211" spans="1:5" x14ac:dyDescent="0.35">
      <c r="A211">
        <v>210000</v>
      </c>
      <c r="B211">
        <v>0.33717960000000002</v>
      </c>
      <c r="E211" t="e">
        <v>#N/A</v>
      </c>
    </row>
    <row r="212" spans="1:5" x14ac:dyDescent="0.35">
      <c r="A212">
        <v>211000</v>
      </c>
      <c r="B212">
        <v>0.34323195000000001</v>
      </c>
      <c r="E212" t="e">
        <v>#N/A</v>
      </c>
    </row>
    <row r="213" spans="1:5" x14ac:dyDescent="0.35">
      <c r="A213">
        <v>212000</v>
      </c>
      <c r="B213">
        <v>0.33642425999999997</v>
      </c>
      <c r="E213" t="e">
        <v>#N/A</v>
      </c>
    </row>
    <row r="214" spans="1:5" x14ac:dyDescent="0.35">
      <c r="A214">
        <v>213000</v>
      </c>
      <c r="B214">
        <v>0.33188499999999999</v>
      </c>
      <c r="E214" t="e">
        <v>#N/A</v>
      </c>
    </row>
    <row r="215" spans="1:5" x14ac:dyDescent="0.35">
      <c r="A215">
        <v>214000</v>
      </c>
      <c r="B215">
        <v>0.33188499999999999</v>
      </c>
      <c r="E215" t="e">
        <v>#N/A</v>
      </c>
    </row>
    <row r="216" spans="1:5" x14ac:dyDescent="0.35">
      <c r="A216">
        <v>215000</v>
      </c>
      <c r="B216">
        <v>0.34247660000000002</v>
      </c>
      <c r="E216" t="e">
        <v>#N/A</v>
      </c>
    </row>
    <row r="217" spans="1:5" x14ac:dyDescent="0.35">
      <c r="A217">
        <v>216000</v>
      </c>
      <c r="B217">
        <v>0.34777360000000002</v>
      </c>
      <c r="E217" t="e">
        <v>#N/A</v>
      </c>
    </row>
    <row r="218" spans="1:5" x14ac:dyDescent="0.35">
      <c r="A218">
        <v>217000</v>
      </c>
      <c r="B218">
        <v>0.34852895</v>
      </c>
      <c r="E218" t="e">
        <v>#N/A</v>
      </c>
    </row>
    <row r="219" spans="1:5" x14ac:dyDescent="0.35">
      <c r="A219">
        <v>218000</v>
      </c>
      <c r="B219">
        <v>0.34701586000000001</v>
      </c>
      <c r="E219" t="e">
        <v>#N/A</v>
      </c>
    </row>
    <row r="220" spans="1:5" x14ac:dyDescent="0.35">
      <c r="A220">
        <v>219000</v>
      </c>
      <c r="B220">
        <v>0.34777360000000002</v>
      </c>
      <c r="E220" t="e">
        <v>#N/A</v>
      </c>
    </row>
    <row r="221" spans="1:5" x14ac:dyDescent="0.35">
      <c r="A221">
        <v>220000</v>
      </c>
      <c r="B221">
        <v>0.3530682</v>
      </c>
      <c r="E221" t="e">
        <v>#N/A</v>
      </c>
    </row>
    <row r="222" spans="1:5" x14ac:dyDescent="0.35">
      <c r="A222">
        <v>221000</v>
      </c>
      <c r="B222">
        <v>0.34852895</v>
      </c>
      <c r="E222" t="e">
        <v>#N/A</v>
      </c>
    </row>
    <row r="223" spans="1:5" x14ac:dyDescent="0.35">
      <c r="A223">
        <v>222000</v>
      </c>
      <c r="B223">
        <v>0.35155510000000001</v>
      </c>
      <c r="E223" t="e">
        <v>#N/A</v>
      </c>
    </row>
    <row r="224" spans="1:5" x14ac:dyDescent="0.35">
      <c r="A224">
        <v>223000</v>
      </c>
      <c r="B224">
        <v>0.34323195000000001</v>
      </c>
      <c r="C224" t="s">
        <v>208</v>
      </c>
      <c r="D224" t="s">
        <v>329</v>
      </c>
      <c r="E224" t="s">
        <v>329</v>
      </c>
    </row>
    <row r="225" spans="1:5" x14ac:dyDescent="0.35">
      <c r="A225">
        <v>224000</v>
      </c>
      <c r="B225">
        <v>0.33264275999999998</v>
      </c>
      <c r="E225" t="e">
        <v>#N/A</v>
      </c>
    </row>
    <row r="226" spans="1:5" x14ac:dyDescent="0.35">
      <c r="A226">
        <v>225000</v>
      </c>
      <c r="B226">
        <v>0.31978034999999999</v>
      </c>
      <c r="E226" t="e">
        <v>#N/A</v>
      </c>
    </row>
    <row r="227" spans="1:5" x14ac:dyDescent="0.35">
      <c r="A227">
        <v>226000</v>
      </c>
      <c r="B227">
        <v>0.31070185</v>
      </c>
      <c r="E227" t="e">
        <v>#N/A</v>
      </c>
    </row>
    <row r="228" spans="1:5" x14ac:dyDescent="0.35">
      <c r="A228">
        <v>227000</v>
      </c>
      <c r="B228">
        <v>0.3099441</v>
      </c>
      <c r="E228" t="e">
        <v>#N/A</v>
      </c>
    </row>
    <row r="229" spans="1:5" x14ac:dyDescent="0.35">
      <c r="A229">
        <v>228000</v>
      </c>
      <c r="B229">
        <v>0.3099441</v>
      </c>
      <c r="E229" t="e">
        <v>#N/A</v>
      </c>
    </row>
    <row r="230" spans="1:5" x14ac:dyDescent="0.35">
      <c r="A230">
        <v>229000</v>
      </c>
      <c r="B230">
        <v>0.31448576</v>
      </c>
      <c r="E230" t="e">
        <v>#N/A</v>
      </c>
    </row>
    <row r="231" spans="1:5" x14ac:dyDescent="0.35">
      <c r="A231">
        <v>230000</v>
      </c>
      <c r="B231">
        <v>0.32129343999999999</v>
      </c>
      <c r="E231" t="e">
        <v>#N/A</v>
      </c>
    </row>
    <row r="232" spans="1:5" x14ac:dyDescent="0.35">
      <c r="A232">
        <v>231000</v>
      </c>
      <c r="B232">
        <v>0.33037195000000003</v>
      </c>
      <c r="E232" t="e">
        <v>#N/A</v>
      </c>
    </row>
    <row r="233" spans="1:5" x14ac:dyDescent="0.35">
      <c r="A233">
        <v>232000</v>
      </c>
      <c r="B233">
        <v>0.34172127000000002</v>
      </c>
      <c r="C233" t="s">
        <v>209</v>
      </c>
      <c r="D233" t="s">
        <v>330</v>
      </c>
      <c r="E233" t="s">
        <v>330</v>
      </c>
    </row>
    <row r="234" spans="1:5" x14ac:dyDescent="0.35">
      <c r="A234">
        <v>233000</v>
      </c>
      <c r="B234">
        <v>0.33188499999999999</v>
      </c>
      <c r="E234" t="e">
        <v>#N/A</v>
      </c>
    </row>
    <row r="235" spans="1:5" x14ac:dyDescent="0.35">
      <c r="A235">
        <v>234000</v>
      </c>
      <c r="B235">
        <v>0.33112725999999998</v>
      </c>
      <c r="E235" t="e">
        <v>#N/A</v>
      </c>
    </row>
    <row r="236" spans="1:5" x14ac:dyDescent="0.35">
      <c r="A236">
        <v>235000</v>
      </c>
      <c r="B236">
        <v>0.32204874999999999</v>
      </c>
      <c r="E236" t="e">
        <v>#N/A</v>
      </c>
    </row>
    <row r="237" spans="1:5" x14ac:dyDescent="0.35">
      <c r="A237">
        <v>236000</v>
      </c>
      <c r="B237">
        <v>0.31978034999999999</v>
      </c>
      <c r="E237" t="e">
        <v>#N/A</v>
      </c>
    </row>
    <row r="238" spans="1:5" x14ac:dyDescent="0.35">
      <c r="A238">
        <v>237000</v>
      </c>
      <c r="B238">
        <v>0.31448576</v>
      </c>
      <c r="E238" t="e">
        <v>#N/A</v>
      </c>
    </row>
    <row r="239" spans="1:5" x14ac:dyDescent="0.35">
      <c r="A239">
        <v>238000</v>
      </c>
      <c r="B239">
        <v>0.31599640000000001</v>
      </c>
      <c r="E239" t="e">
        <v>#N/A</v>
      </c>
    </row>
    <row r="240" spans="1:5" x14ac:dyDescent="0.35">
      <c r="A240">
        <v>239000</v>
      </c>
      <c r="B240">
        <v>0.31978034999999999</v>
      </c>
      <c r="E240" t="e">
        <v>#N/A</v>
      </c>
    </row>
    <row r="241" spans="1:5" x14ac:dyDescent="0.35">
      <c r="A241">
        <v>240000</v>
      </c>
      <c r="B241">
        <v>0.31599640000000001</v>
      </c>
      <c r="E241" t="e">
        <v>#N/A</v>
      </c>
    </row>
    <row r="242" spans="1:5" x14ac:dyDescent="0.35">
      <c r="A242">
        <v>241000</v>
      </c>
      <c r="B242">
        <v>0.31599640000000001</v>
      </c>
      <c r="E242" t="e">
        <v>#N/A</v>
      </c>
    </row>
    <row r="243" spans="1:5" x14ac:dyDescent="0.35">
      <c r="A243">
        <v>242000</v>
      </c>
      <c r="B243">
        <v>0.3114596</v>
      </c>
      <c r="E243" t="e">
        <v>#N/A</v>
      </c>
    </row>
    <row r="244" spans="1:5" x14ac:dyDescent="0.35">
      <c r="A244">
        <v>243000</v>
      </c>
      <c r="B244">
        <v>0.31372800000000001</v>
      </c>
      <c r="E244" t="e">
        <v>#N/A</v>
      </c>
    </row>
    <row r="245" spans="1:5" x14ac:dyDescent="0.35">
      <c r="A245">
        <v>244000</v>
      </c>
      <c r="B245">
        <v>0.32053809999999999</v>
      </c>
      <c r="E245" t="e">
        <v>#N/A</v>
      </c>
    </row>
    <row r="246" spans="1:5" x14ac:dyDescent="0.35">
      <c r="A246">
        <v>245000</v>
      </c>
      <c r="B246">
        <v>0.32356425999999999</v>
      </c>
      <c r="E246" t="e">
        <v>#N/A</v>
      </c>
    </row>
    <row r="247" spans="1:5" x14ac:dyDescent="0.35">
      <c r="A247">
        <v>246000</v>
      </c>
      <c r="B247">
        <v>0.3228065</v>
      </c>
      <c r="E247" t="e">
        <v>#N/A</v>
      </c>
    </row>
    <row r="248" spans="1:5" x14ac:dyDescent="0.35">
      <c r="A248">
        <v>247000</v>
      </c>
      <c r="B248">
        <v>0.32810109999999998</v>
      </c>
      <c r="E248" t="e">
        <v>#N/A</v>
      </c>
    </row>
    <row r="249" spans="1:5" x14ac:dyDescent="0.35">
      <c r="A249">
        <v>248000</v>
      </c>
      <c r="B249">
        <v>0.32961659999999998</v>
      </c>
      <c r="E249" t="e">
        <v>#N/A</v>
      </c>
    </row>
    <row r="250" spans="1:5" x14ac:dyDescent="0.35">
      <c r="A250">
        <v>249000</v>
      </c>
      <c r="B250">
        <v>0.33566895000000002</v>
      </c>
      <c r="E250" t="e">
        <v>#N/A</v>
      </c>
    </row>
    <row r="251" spans="1:5" x14ac:dyDescent="0.35">
      <c r="A251">
        <v>250000</v>
      </c>
      <c r="B251">
        <v>0.33339809999999998</v>
      </c>
      <c r="E251" t="e">
        <v>#N/A</v>
      </c>
    </row>
    <row r="252" spans="1:5" x14ac:dyDescent="0.35">
      <c r="A252">
        <v>251000</v>
      </c>
      <c r="B252">
        <v>0.33037195000000003</v>
      </c>
      <c r="E252" t="e">
        <v>#N/A</v>
      </c>
    </row>
    <row r="253" spans="1:5" x14ac:dyDescent="0.35">
      <c r="A253">
        <v>252000</v>
      </c>
      <c r="B253">
        <v>0.33339809999999998</v>
      </c>
      <c r="E253" t="e">
        <v>#N/A</v>
      </c>
    </row>
    <row r="254" spans="1:5" x14ac:dyDescent="0.35">
      <c r="A254">
        <v>253000</v>
      </c>
      <c r="B254">
        <v>0.33112725999999998</v>
      </c>
      <c r="E254" t="e">
        <v>#N/A</v>
      </c>
    </row>
    <row r="255" spans="1:5" x14ac:dyDescent="0.35">
      <c r="A255">
        <v>254000</v>
      </c>
      <c r="B255">
        <v>0.33491120000000002</v>
      </c>
      <c r="E255" t="e">
        <v>#N/A</v>
      </c>
    </row>
    <row r="256" spans="1:5" x14ac:dyDescent="0.35">
      <c r="A256">
        <v>255000</v>
      </c>
      <c r="B256">
        <v>0.31599640000000001</v>
      </c>
      <c r="C256" t="s">
        <v>26</v>
      </c>
      <c r="D256" t="s">
        <v>331</v>
      </c>
      <c r="E256" t="s">
        <v>331</v>
      </c>
    </row>
    <row r="257" spans="1:5" x14ac:dyDescent="0.35">
      <c r="A257">
        <v>256000</v>
      </c>
      <c r="B257">
        <v>0.30464950000000002</v>
      </c>
      <c r="E257" t="e">
        <v>#N/A</v>
      </c>
    </row>
    <row r="258" spans="1:5" x14ac:dyDescent="0.35">
      <c r="A258">
        <v>257000</v>
      </c>
      <c r="B258">
        <v>0.31372800000000001</v>
      </c>
      <c r="E258" t="e">
        <v>#N/A</v>
      </c>
    </row>
    <row r="259" spans="1:5" x14ac:dyDescent="0.35">
      <c r="A259">
        <v>258000</v>
      </c>
      <c r="B259">
        <v>0.33112725999999998</v>
      </c>
      <c r="E259" t="e">
        <v>#N/A</v>
      </c>
    </row>
    <row r="260" spans="1:5" x14ac:dyDescent="0.35">
      <c r="A260">
        <v>259000</v>
      </c>
      <c r="B260">
        <v>0.33793736000000002</v>
      </c>
      <c r="E260" t="e">
        <v>#N/A</v>
      </c>
    </row>
    <row r="261" spans="1:5" x14ac:dyDescent="0.35">
      <c r="A261">
        <v>260000</v>
      </c>
      <c r="B261">
        <v>0.32583269999999998</v>
      </c>
      <c r="E261" t="e">
        <v>#N/A</v>
      </c>
    </row>
    <row r="262" spans="1:5" x14ac:dyDescent="0.35">
      <c r="A262">
        <v>261000</v>
      </c>
      <c r="B262">
        <v>0.32431959999999999</v>
      </c>
      <c r="E262" t="e">
        <v>#N/A</v>
      </c>
    </row>
    <row r="263" spans="1:5" x14ac:dyDescent="0.35">
      <c r="A263">
        <v>262000</v>
      </c>
      <c r="B263">
        <v>0.32734575999999999</v>
      </c>
      <c r="E263" t="e">
        <v>#N/A</v>
      </c>
    </row>
    <row r="264" spans="1:5" x14ac:dyDescent="0.35">
      <c r="A264">
        <v>263000</v>
      </c>
      <c r="B264">
        <v>0.29103174999999998</v>
      </c>
      <c r="E264" t="e">
        <v>#N/A</v>
      </c>
    </row>
    <row r="265" spans="1:5" x14ac:dyDescent="0.35">
      <c r="A265">
        <v>264000</v>
      </c>
      <c r="B265">
        <v>0.29935489999999998</v>
      </c>
      <c r="E265" t="e">
        <v>#N/A</v>
      </c>
    </row>
    <row r="266" spans="1:5" x14ac:dyDescent="0.35">
      <c r="A266">
        <v>265000</v>
      </c>
      <c r="B266">
        <v>0.3152411</v>
      </c>
      <c r="E266" t="e">
        <v>#N/A</v>
      </c>
    </row>
    <row r="267" spans="1:5" x14ac:dyDescent="0.35">
      <c r="A267">
        <v>266000</v>
      </c>
      <c r="B267">
        <v>0.32583269999999998</v>
      </c>
      <c r="E267" t="e">
        <v>#N/A</v>
      </c>
    </row>
    <row r="268" spans="1:5" x14ac:dyDescent="0.35">
      <c r="A268">
        <v>267000</v>
      </c>
      <c r="B268">
        <v>0.32507493999999998</v>
      </c>
      <c r="E268" t="e">
        <v>#N/A</v>
      </c>
    </row>
    <row r="269" spans="1:5" x14ac:dyDescent="0.35">
      <c r="A269">
        <v>268000</v>
      </c>
      <c r="B269">
        <v>0.33869510000000003</v>
      </c>
      <c r="E269" t="e">
        <v>#N/A</v>
      </c>
    </row>
    <row r="270" spans="1:5" x14ac:dyDescent="0.35">
      <c r="A270">
        <v>269000</v>
      </c>
      <c r="B270">
        <v>0.34096349999999997</v>
      </c>
      <c r="E270" t="e">
        <v>#N/A</v>
      </c>
    </row>
    <row r="271" spans="1:5" x14ac:dyDescent="0.35">
      <c r="A271">
        <v>270000</v>
      </c>
      <c r="B271">
        <v>0.36365979999999998</v>
      </c>
      <c r="E271" t="e">
        <v>#N/A</v>
      </c>
    </row>
    <row r="272" spans="1:5" x14ac:dyDescent="0.35">
      <c r="A272">
        <v>271000</v>
      </c>
      <c r="B272">
        <v>0.36593061999999998</v>
      </c>
      <c r="E272" t="e">
        <v>#N/A</v>
      </c>
    </row>
    <row r="273" spans="1:5" x14ac:dyDescent="0.35">
      <c r="A273">
        <v>272000</v>
      </c>
      <c r="B273">
        <v>0.35760744999999999</v>
      </c>
      <c r="E273" t="e">
        <v>#N/A</v>
      </c>
    </row>
    <row r="274" spans="1:5" x14ac:dyDescent="0.35">
      <c r="A274">
        <v>273000</v>
      </c>
      <c r="B274">
        <v>0.33491120000000002</v>
      </c>
      <c r="E274" t="e">
        <v>#N/A</v>
      </c>
    </row>
    <row r="275" spans="1:5" x14ac:dyDescent="0.35">
      <c r="A275">
        <v>274000</v>
      </c>
      <c r="B275">
        <v>0.35079979999999999</v>
      </c>
      <c r="E275" t="e">
        <v>#N/A</v>
      </c>
    </row>
    <row r="276" spans="1:5" x14ac:dyDescent="0.35">
      <c r="A276">
        <v>275000</v>
      </c>
      <c r="B276">
        <v>0.37274072000000003</v>
      </c>
      <c r="C276" t="s">
        <v>21</v>
      </c>
      <c r="D276" t="s">
        <v>332</v>
      </c>
      <c r="E276" t="s">
        <v>332</v>
      </c>
    </row>
    <row r="277" spans="1:5" x14ac:dyDescent="0.35">
      <c r="A277">
        <v>276000</v>
      </c>
      <c r="B277">
        <v>0.37501156000000002</v>
      </c>
      <c r="E277" t="e">
        <v>#N/A</v>
      </c>
    </row>
    <row r="278" spans="1:5" x14ac:dyDescent="0.35">
      <c r="A278">
        <v>277000</v>
      </c>
      <c r="B278">
        <v>0.36593061999999998</v>
      </c>
      <c r="E278" t="e">
        <v>#N/A</v>
      </c>
    </row>
    <row r="279" spans="1:5" x14ac:dyDescent="0.35">
      <c r="A279">
        <v>278000</v>
      </c>
      <c r="B279">
        <v>0.35609436</v>
      </c>
      <c r="E279" t="e">
        <v>#N/A</v>
      </c>
    </row>
    <row r="280" spans="1:5" x14ac:dyDescent="0.35">
      <c r="A280">
        <v>279000</v>
      </c>
      <c r="B280">
        <v>0.34625810000000001</v>
      </c>
      <c r="E280" t="e">
        <v>#N/A</v>
      </c>
    </row>
    <row r="281" spans="1:5" x14ac:dyDescent="0.35">
      <c r="A281">
        <v>280000</v>
      </c>
      <c r="B281">
        <v>0.34625810000000001</v>
      </c>
      <c r="E281" t="e">
        <v>#N/A</v>
      </c>
    </row>
    <row r="282" spans="1:5" x14ac:dyDescent="0.35">
      <c r="A282">
        <v>281000</v>
      </c>
      <c r="B282">
        <v>0.3530682</v>
      </c>
      <c r="E282" t="e">
        <v>#N/A</v>
      </c>
    </row>
    <row r="283" spans="1:5" x14ac:dyDescent="0.35">
      <c r="A283">
        <v>282000</v>
      </c>
      <c r="B283">
        <v>0.35836279999999998</v>
      </c>
      <c r="E283" t="e">
        <v>#N/A</v>
      </c>
    </row>
    <row r="284" spans="1:5" x14ac:dyDescent="0.35">
      <c r="A284">
        <v>283000</v>
      </c>
      <c r="B284">
        <v>0.3553366</v>
      </c>
      <c r="E284" t="e">
        <v>#N/A</v>
      </c>
    </row>
    <row r="285" spans="1:5" x14ac:dyDescent="0.35">
      <c r="A285">
        <v>284000</v>
      </c>
      <c r="B285">
        <v>0.34474745000000001</v>
      </c>
      <c r="E285" t="e">
        <v>#N/A</v>
      </c>
    </row>
    <row r="286" spans="1:5" x14ac:dyDescent="0.35">
      <c r="A286">
        <v>285000</v>
      </c>
      <c r="B286">
        <v>0.34247660000000002</v>
      </c>
      <c r="E286" t="e">
        <v>#N/A</v>
      </c>
    </row>
    <row r="287" spans="1:5" x14ac:dyDescent="0.35">
      <c r="A287">
        <v>286000</v>
      </c>
      <c r="B287">
        <v>0.33793736000000002</v>
      </c>
      <c r="E287" t="e">
        <v>#N/A</v>
      </c>
    </row>
    <row r="288" spans="1:5" x14ac:dyDescent="0.35">
      <c r="A288">
        <v>287000</v>
      </c>
      <c r="B288">
        <v>0.33717960000000002</v>
      </c>
      <c r="E288" t="e">
        <v>#N/A</v>
      </c>
    </row>
    <row r="289" spans="1:5" x14ac:dyDescent="0.35">
      <c r="A289">
        <v>288000</v>
      </c>
      <c r="B289">
        <v>0.34020576000000002</v>
      </c>
      <c r="E289" t="e">
        <v>#N/A</v>
      </c>
    </row>
    <row r="290" spans="1:5" x14ac:dyDescent="0.35">
      <c r="A290">
        <v>289000</v>
      </c>
      <c r="B290">
        <v>0.3455028</v>
      </c>
      <c r="E290" t="e">
        <v>#N/A</v>
      </c>
    </row>
    <row r="291" spans="1:5" x14ac:dyDescent="0.35">
      <c r="A291">
        <v>290000</v>
      </c>
      <c r="B291">
        <v>0.35155510000000001</v>
      </c>
      <c r="E291" t="e">
        <v>#N/A</v>
      </c>
    </row>
    <row r="292" spans="1:5" x14ac:dyDescent="0.35">
      <c r="A292">
        <v>291000</v>
      </c>
      <c r="B292">
        <v>0.3606336</v>
      </c>
      <c r="E292" t="e">
        <v>#N/A</v>
      </c>
    </row>
    <row r="293" spans="1:5" x14ac:dyDescent="0.35">
      <c r="A293">
        <v>292000</v>
      </c>
      <c r="B293">
        <v>0.36820145999999998</v>
      </c>
      <c r="E293" t="e">
        <v>#N/A</v>
      </c>
    </row>
    <row r="294" spans="1:5" x14ac:dyDescent="0.35">
      <c r="A294">
        <v>293000</v>
      </c>
      <c r="B294">
        <v>0.37576690000000001</v>
      </c>
      <c r="E294" t="e">
        <v>#N/A</v>
      </c>
    </row>
    <row r="295" spans="1:5" x14ac:dyDescent="0.35">
      <c r="A295">
        <v>294000</v>
      </c>
      <c r="B295">
        <v>0.37879306000000001</v>
      </c>
      <c r="E295" t="e">
        <v>#N/A</v>
      </c>
    </row>
    <row r="296" spans="1:5" x14ac:dyDescent="0.35">
      <c r="A296">
        <v>295000</v>
      </c>
      <c r="B296">
        <v>0.38106390000000001</v>
      </c>
      <c r="E296" t="e">
        <v>#N/A</v>
      </c>
    </row>
    <row r="297" spans="1:5" x14ac:dyDescent="0.35">
      <c r="A297">
        <v>296000</v>
      </c>
      <c r="B297">
        <v>0.38635847000000001</v>
      </c>
      <c r="E297" t="e">
        <v>#N/A</v>
      </c>
    </row>
    <row r="298" spans="1:5" x14ac:dyDescent="0.35">
      <c r="A298">
        <v>297000</v>
      </c>
      <c r="B298">
        <v>0.38409007000000001</v>
      </c>
      <c r="E298" t="e">
        <v>#N/A</v>
      </c>
    </row>
    <row r="299" spans="1:5" x14ac:dyDescent="0.35">
      <c r="A299">
        <v>298000</v>
      </c>
      <c r="B299">
        <v>0.38030615000000001</v>
      </c>
      <c r="E299" t="e">
        <v>#N/A</v>
      </c>
    </row>
    <row r="300" spans="1:5" x14ac:dyDescent="0.35">
      <c r="A300">
        <v>299000</v>
      </c>
      <c r="B300">
        <v>0.35609436</v>
      </c>
      <c r="E300" t="e">
        <v>#N/A</v>
      </c>
    </row>
    <row r="301" spans="1:5" x14ac:dyDescent="0.35">
      <c r="A301">
        <v>300000</v>
      </c>
      <c r="B301">
        <v>0.3553366</v>
      </c>
      <c r="E301" t="e">
        <v>#N/A</v>
      </c>
    </row>
    <row r="302" spans="1:5" x14ac:dyDescent="0.35">
      <c r="A302">
        <v>301000</v>
      </c>
      <c r="B302">
        <v>0.33869510000000003</v>
      </c>
      <c r="E302" t="e">
        <v>#N/A</v>
      </c>
    </row>
  </sheetData>
  <dataConsolidate/>
  <conditionalFormatting sqref="B49:B74">
    <cfRule type="dataBar" priority="5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{E5A20027-ABD7-4868-85B3-0570D5BACB58}</x14:id>
        </ext>
      </extLst>
    </cfRule>
    <cfRule type="cellIs" dxfId="15" priority="52" operator="equal">
      <formula>"Max"</formula>
    </cfRule>
  </conditionalFormatting>
  <conditionalFormatting sqref="B50:B74">
    <cfRule type="expression" dxfId="14" priority="53">
      <formula>Max</formula>
    </cfRule>
  </conditionalFormatting>
  <conditionalFormatting sqref="B75:B92">
    <cfRule type="dataBar" priority="4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{45A393B2-377D-4AA6-A161-9CB6808EB25C}</x14:id>
        </ext>
      </extLst>
    </cfRule>
  </conditionalFormatting>
  <conditionalFormatting sqref="B93:B113">
    <cfRule type="dataBar" priority="5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{5C1C495A-9769-45D1-9EC0-4E0033CB36E7}</x14:id>
        </ext>
      </extLst>
    </cfRule>
  </conditionalFormatting>
  <conditionalFormatting sqref="B114:B132">
    <cfRule type="dataBar" priority="4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{405C948E-15C6-440E-AE95-86CD38153DCB}</x14:id>
        </ext>
      </extLst>
    </cfRule>
  </conditionalFormatting>
  <conditionalFormatting sqref="B133:B187">
    <cfRule type="dataBar" priority="4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{BE3740DA-F9CE-4716-9AD1-2441C0369992}</x14:id>
        </ext>
      </extLst>
    </cfRule>
  </conditionalFormatting>
  <conditionalFormatting sqref="B188:B263">
    <cfRule type="dataBar" priority="4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{E52DE480-80AB-4998-82E3-4D65A9A64F01}</x14:id>
        </ext>
      </extLst>
    </cfRule>
  </conditionalFormatting>
  <conditionalFormatting sqref="B264:B280">
    <cfRule type="dataBar" priority="4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{D4197A9A-BDB8-4AB3-8149-004C1CDDAEB2}</x14:id>
        </ext>
      </extLst>
    </cfRule>
  </conditionalFormatting>
  <conditionalFormatting sqref="B281:B386">
    <cfRule type="dataBar" priority="4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{B5511EA8-7846-4C5F-B932-7ADBC1381BA4}</x14:id>
        </ext>
      </extLst>
    </cfRule>
  </conditionalFormatting>
  <conditionalFormatting sqref="B387:B400">
    <cfRule type="dataBar" priority="4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{A0BACB14-6482-4026-BB2C-AB7730478316}</x14:id>
        </ext>
      </extLst>
    </cfRule>
  </conditionalFormatting>
  <conditionalFormatting sqref="B401:B425">
    <cfRule type="dataBar" priority="4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{4ABD1299-9E3C-4458-B21C-AD3D2497EDA9}</x14:id>
        </ext>
      </extLst>
    </cfRule>
  </conditionalFormatting>
  <conditionalFormatting sqref="B426:B463">
    <cfRule type="dataBar" priority="4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{4EA9AC32-1176-414D-8422-5C9F5A11CC66}</x14:id>
        </ext>
      </extLst>
    </cfRule>
  </conditionalFormatting>
  <conditionalFormatting sqref="B464:B520">
    <cfRule type="dataBar" priority="4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{3C59DDF1-C101-4773-BAAE-1F1C928B9259}</x14:id>
        </ext>
      </extLst>
    </cfRule>
  </conditionalFormatting>
  <conditionalFormatting sqref="B521:B566">
    <cfRule type="dataBar" priority="3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{8F719B94-DED7-4A32-85F4-EA0344B3B4B1}</x14:id>
        </ext>
      </extLst>
    </cfRule>
  </conditionalFormatting>
  <conditionalFormatting sqref="B567:B613">
    <cfRule type="dataBar" priority="3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{1C952F48-A5D1-4033-872E-5A33D2F2B7C2}</x14:id>
        </ext>
      </extLst>
    </cfRule>
  </conditionalFormatting>
  <conditionalFormatting sqref="B614:B669">
    <cfRule type="dataBar" priority="3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{3E641466-1346-4D0B-8E5D-8A32C8363911}</x14:id>
        </ext>
      </extLst>
    </cfRule>
  </conditionalFormatting>
  <conditionalFormatting sqref="B670:B776">
    <cfRule type="dataBar" priority="3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{067AA76E-0CF8-4480-89F3-18FB7A3639F3}</x14:id>
        </ext>
      </extLst>
    </cfRule>
  </conditionalFormatting>
  <conditionalFormatting sqref="B777:B806">
    <cfRule type="dataBar" priority="3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{30CEED5C-FE10-4C98-8143-B00B429BE02D}</x14:id>
        </ext>
      </extLst>
    </cfRule>
  </conditionalFormatting>
  <conditionalFormatting sqref="B807:B818">
    <cfRule type="dataBar" priority="3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{25E0D5FD-DACC-4990-BCA8-68219AD00730}</x14:id>
        </ext>
      </extLst>
    </cfRule>
  </conditionalFormatting>
  <conditionalFormatting sqref="B819:B825">
    <cfRule type="dataBar" priority="3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{72BA7F7C-15FC-4241-A025-B3B07F1F96C7}</x14:id>
        </ext>
      </extLst>
    </cfRule>
  </conditionalFormatting>
  <conditionalFormatting sqref="B826:B903">
    <cfRule type="dataBar" priority="3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{620ACCCD-251B-4087-9965-E374E772C46A}</x14:id>
        </ext>
      </extLst>
    </cfRule>
  </conditionalFormatting>
  <conditionalFormatting sqref="B904:B962">
    <cfRule type="dataBar" priority="3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{627DC5D2-53FA-4EF1-9293-B9B23880F23E}</x14:id>
        </ext>
      </extLst>
    </cfRule>
  </conditionalFormatting>
  <conditionalFormatting sqref="B963:B987">
    <cfRule type="dataBar" priority="3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{67385563-2307-4439-BA66-169C34D087A1}</x14:id>
        </ext>
      </extLst>
    </cfRule>
  </conditionalFormatting>
  <conditionalFormatting sqref="B963:B988"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{B2E2ADE0-6123-4454-B2BA-08A3B3C09695}</x14:id>
        </ext>
      </extLst>
    </cfRule>
  </conditionalFormatting>
  <conditionalFormatting sqref="B989:B998">
    <cfRule type="dataBar" priority="2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{D886AC64-95AC-4E5C-8802-3BC5F6F56D61}</x14:id>
        </ext>
      </extLst>
    </cfRule>
  </conditionalFormatting>
  <conditionalFormatting sqref="B999:B1051">
    <cfRule type="dataBar" priority="2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{0D0A8C59-9059-4CAD-A8EE-CC4978C3281B}</x14:id>
        </ext>
      </extLst>
    </cfRule>
  </conditionalFormatting>
  <conditionalFormatting sqref="B1052:B1086">
    <cfRule type="dataBar" priority="2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{006707B3-A976-4315-9590-F8995E9E7C90}</x14:id>
        </ext>
      </extLst>
    </cfRule>
  </conditionalFormatting>
  <conditionalFormatting sqref="B1087:B1103">
    <cfRule type="dataBar" priority="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{5FAAAC2D-7D04-463F-8828-8643AD14E96C}</x14:id>
        </ext>
      </extLst>
    </cfRule>
  </conditionalFormatting>
  <conditionalFormatting sqref="B1104:B1121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{CE8F2181-CCA3-483A-8683-29581C7624E1}</x14:id>
        </ext>
      </extLst>
    </cfRule>
  </conditionalFormatting>
  <conditionalFormatting sqref="B1122:B1145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{EC5FC5C6-7782-4F4D-AD0A-1A45DCC85FC9}</x14:id>
        </ext>
      </extLst>
    </cfRule>
  </conditionalFormatting>
  <conditionalFormatting sqref="B1146:B1176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{8A53A9D4-5D96-4857-A91F-97CF3064C9EC}</x14:id>
        </ext>
      </extLst>
    </cfRule>
  </conditionalFormatting>
  <conditionalFormatting sqref="B1177:B1190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{79988D13-F9F6-488B-BAF8-CF353A3D7ABE}</x14:id>
        </ext>
      </extLst>
    </cfRule>
  </conditionalFormatting>
  <conditionalFormatting sqref="B1191:B1237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{7F47119F-7A85-4206-8100-3C3256084FCE}</x14:id>
        </ext>
      </extLst>
    </cfRule>
  </conditionalFormatting>
  <conditionalFormatting sqref="B1238:B123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{3B16542E-1811-4EBC-BECE-DEFF8567DE98}</x14:id>
        </ext>
      </extLst>
    </cfRule>
  </conditionalFormatting>
  <conditionalFormatting sqref="B1240:B130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{36B1DA56-0AD4-44A4-BE7E-EF60234031B3}</x14:id>
        </ext>
      </extLst>
    </cfRule>
  </conditionalFormatting>
  <conditionalFormatting sqref="B1310:B1324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{F8C644C5-FA5A-4A25-A814-199A72AD81B5}</x14:id>
        </ext>
      </extLst>
    </cfRule>
  </conditionalFormatting>
  <conditionalFormatting sqref="B1325:B1395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{A39C70FD-2D66-4987-9C30-CF0A19E1E705}</x14:id>
        </ext>
      </extLst>
    </cfRule>
  </conditionalFormatting>
  <conditionalFormatting sqref="B1396:B1519"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{DE7EA61F-C78F-4D2D-8961-F360CF21AE8C}</x14:id>
        </ext>
      </extLst>
    </cfRule>
  </conditionalFormatting>
  <conditionalFormatting sqref="B1520:B1544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{263BB150-4BDA-4D22-829C-714EB41ED09B}</x14:id>
        </ext>
      </extLst>
    </cfRule>
  </conditionalFormatting>
  <conditionalFormatting sqref="B1545:B1583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{EFAD2890-B4CB-4A1C-9350-B6BB228D6A88}</x14:id>
        </ext>
      </extLst>
    </cfRule>
  </conditionalFormatting>
  <conditionalFormatting sqref="B1584:B160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{76684213-03B4-4B72-9083-4608CF3640E3}</x14:id>
        </ext>
      </extLst>
    </cfRule>
  </conditionalFormatting>
  <conditionalFormatting sqref="B1602:B1614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{F054D82C-981D-4FDC-8AA9-5B721DCA6B7C}</x14:id>
        </ext>
      </extLst>
    </cfRule>
  </conditionalFormatting>
  <conditionalFormatting sqref="B1615:B163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{4699AD13-E3A8-4AFD-8A13-50A1CDCC4B0C}</x14:id>
        </ext>
      </extLst>
    </cfRule>
  </conditionalFormatting>
  <conditionalFormatting sqref="B1636:B1658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{194BBA26-6C52-48E2-B7C4-0AFCDD892997}</x14:id>
        </ext>
      </extLst>
    </cfRule>
  </conditionalFormatting>
  <conditionalFormatting sqref="B1659:B1680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{8B50B46E-1B73-40D1-9827-1F85AD1EF358}</x14:id>
        </ext>
      </extLst>
    </cfRule>
  </conditionalFormatting>
  <conditionalFormatting sqref="B1681:B1703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{8059BF6B-8441-4880-A675-62CAEAF5D68A}</x14:id>
        </ext>
      </extLst>
    </cfRule>
  </conditionalFormatting>
  <conditionalFormatting sqref="B1704:B1707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{9D1C9501-02FD-4787-B43B-E35667AA172F}</x14:id>
        </ext>
      </extLst>
    </cfRule>
  </conditionalFormatting>
  <conditionalFormatting sqref="B1708:B1734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{1B2D978E-A908-4CF3-927D-E6179CADB2BF}</x14:id>
        </ext>
      </extLst>
    </cfRule>
  </conditionalFormatting>
  <conditionalFormatting sqref="B1735:B174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{C780C002-C2ED-4F4D-A3F3-C98CF5E642F6}</x14:id>
        </ext>
      </extLst>
    </cfRule>
  </conditionalFormatting>
  <conditionalFormatting sqref="B1743:B176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{DF181491-55DB-4C70-BA21-C5F584BD8D38}</x14:id>
        </ext>
      </extLst>
    </cfRule>
  </conditionalFormatting>
  <conditionalFormatting sqref="B1769:B1796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{C1C8C7B1-4023-49C5-BC0A-D3D1838EC63F}</x14:id>
        </ext>
      </extLst>
    </cfRule>
  </conditionalFormatting>
  <conditionalFormatting sqref="B1797:B1845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{74A5C715-F99C-4079-B377-AAC115950A2F}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5A20027-ABD7-4868-85B3-0570D5BACB5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B49:B74</xm:sqref>
        </x14:conditionalFormatting>
        <x14:conditionalFormatting xmlns:xm="http://schemas.microsoft.com/office/excel/2006/main">
          <x14:cfRule type="dataBar" id="{45A393B2-377D-4AA6-A161-9CB6808EB25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B75:B92</xm:sqref>
        </x14:conditionalFormatting>
        <x14:conditionalFormatting xmlns:xm="http://schemas.microsoft.com/office/excel/2006/main">
          <x14:cfRule type="dataBar" id="{5C1C495A-9769-45D1-9EC0-4E0033CB36E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B93:B113</xm:sqref>
        </x14:conditionalFormatting>
        <x14:conditionalFormatting xmlns:xm="http://schemas.microsoft.com/office/excel/2006/main">
          <x14:cfRule type="dataBar" id="{405C948E-15C6-440E-AE95-86CD38153DC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B114:B132</xm:sqref>
        </x14:conditionalFormatting>
        <x14:conditionalFormatting xmlns:xm="http://schemas.microsoft.com/office/excel/2006/main">
          <x14:cfRule type="dataBar" id="{BE3740DA-F9CE-4716-9AD1-2441C036999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B133:B187</xm:sqref>
        </x14:conditionalFormatting>
        <x14:conditionalFormatting xmlns:xm="http://schemas.microsoft.com/office/excel/2006/main">
          <x14:cfRule type="dataBar" id="{E52DE480-80AB-4998-82E3-4D65A9A64F0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B188:B263</xm:sqref>
        </x14:conditionalFormatting>
        <x14:conditionalFormatting xmlns:xm="http://schemas.microsoft.com/office/excel/2006/main">
          <x14:cfRule type="dataBar" id="{D4197A9A-BDB8-4AB3-8149-004C1CDDAEB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B264:B280</xm:sqref>
        </x14:conditionalFormatting>
        <x14:conditionalFormatting xmlns:xm="http://schemas.microsoft.com/office/excel/2006/main">
          <x14:cfRule type="dataBar" id="{B5511EA8-7846-4C5F-B932-7ADBC1381BA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B281:B386</xm:sqref>
        </x14:conditionalFormatting>
        <x14:conditionalFormatting xmlns:xm="http://schemas.microsoft.com/office/excel/2006/main">
          <x14:cfRule type="dataBar" id="{A0BACB14-6482-4026-BB2C-AB773047831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B387:B400</xm:sqref>
        </x14:conditionalFormatting>
        <x14:conditionalFormatting xmlns:xm="http://schemas.microsoft.com/office/excel/2006/main">
          <x14:cfRule type="dataBar" id="{4ABD1299-9E3C-4458-B21C-AD3D2497EDA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B401:B425</xm:sqref>
        </x14:conditionalFormatting>
        <x14:conditionalFormatting xmlns:xm="http://schemas.microsoft.com/office/excel/2006/main">
          <x14:cfRule type="dataBar" id="{4EA9AC32-1176-414D-8422-5C9F5A11CC6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B426:B463</xm:sqref>
        </x14:conditionalFormatting>
        <x14:conditionalFormatting xmlns:xm="http://schemas.microsoft.com/office/excel/2006/main">
          <x14:cfRule type="dataBar" id="{3C59DDF1-C101-4773-BAAE-1F1C928B925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B464:B520</xm:sqref>
        </x14:conditionalFormatting>
        <x14:conditionalFormatting xmlns:xm="http://schemas.microsoft.com/office/excel/2006/main">
          <x14:cfRule type="dataBar" id="{8F719B94-DED7-4A32-85F4-EA0344B3B4B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B521:B566</xm:sqref>
        </x14:conditionalFormatting>
        <x14:conditionalFormatting xmlns:xm="http://schemas.microsoft.com/office/excel/2006/main">
          <x14:cfRule type="dataBar" id="{1C952F48-A5D1-4033-872E-5A33D2F2B7C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B567:B613</xm:sqref>
        </x14:conditionalFormatting>
        <x14:conditionalFormatting xmlns:xm="http://schemas.microsoft.com/office/excel/2006/main">
          <x14:cfRule type="dataBar" id="{3E641466-1346-4D0B-8E5D-8A32C836391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B614:B669</xm:sqref>
        </x14:conditionalFormatting>
        <x14:conditionalFormatting xmlns:xm="http://schemas.microsoft.com/office/excel/2006/main">
          <x14:cfRule type="dataBar" id="{067AA76E-0CF8-4480-89F3-18FB7A3639F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B670:B776</xm:sqref>
        </x14:conditionalFormatting>
        <x14:conditionalFormatting xmlns:xm="http://schemas.microsoft.com/office/excel/2006/main">
          <x14:cfRule type="dataBar" id="{30CEED5C-FE10-4C98-8143-B00B429BE02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B777:B806</xm:sqref>
        </x14:conditionalFormatting>
        <x14:conditionalFormatting xmlns:xm="http://schemas.microsoft.com/office/excel/2006/main">
          <x14:cfRule type="dataBar" id="{25E0D5FD-DACC-4990-BCA8-68219AD0073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B807:B818</xm:sqref>
        </x14:conditionalFormatting>
        <x14:conditionalFormatting xmlns:xm="http://schemas.microsoft.com/office/excel/2006/main">
          <x14:cfRule type="dataBar" id="{72BA7F7C-15FC-4241-A025-B3B07F1F96C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B819:B825</xm:sqref>
        </x14:conditionalFormatting>
        <x14:conditionalFormatting xmlns:xm="http://schemas.microsoft.com/office/excel/2006/main">
          <x14:cfRule type="dataBar" id="{620ACCCD-251B-4087-9965-E374E772C46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B826:B903</xm:sqref>
        </x14:conditionalFormatting>
        <x14:conditionalFormatting xmlns:xm="http://schemas.microsoft.com/office/excel/2006/main">
          <x14:cfRule type="dataBar" id="{627DC5D2-53FA-4EF1-9293-B9B23880F23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B904:B962</xm:sqref>
        </x14:conditionalFormatting>
        <x14:conditionalFormatting xmlns:xm="http://schemas.microsoft.com/office/excel/2006/main">
          <x14:cfRule type="dataBar" id="{67385563-2307-4439-BA66-169C34D087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B963:B987</xm:sqref>
        </x14:conditionalFormatting>
        <x14:conditionalFormatting xmlns:xm="http://schemas.microsoft.com/office/excel/2006/main">
          <x14:cfRule type="dataBar" id="{B2E2ADE0-6123-4454-B2BA-08A3B3C0969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B963:B988</xm:sqref>
        </x14:conditionalFormatting>
        <x14:conditionalFormatting xmlns:xm="http://schemas.microsoft.com/office/excel/2006/main">
          <x14:cfRule type="dataBar" id="{D886AC64-95AC-4E5C-8802-3BC5F6F56D6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B989:B998</xm:sqref>
        </x14:conditionalFormatting>
        <x14:conditionalFormatting xmlns:xm="http://schemas.microsoft.com/office/excel/2006/main">
          <x14:cfRule type="dataBar" id="{0D0A8C59-9059-4CAD-A8EE-CC4978C3281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B999:B1051</xm:sqref>
        </x14:conditionalFormatting>
        <x14:conditionalFormatting xmlns:xm="http://schemas.microsoft.com/office/excel/2006/main">
          <x14:cfRule type="dataBar" id="{006707B3-A976-4315-9590-F8995E9E7C9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B1052:B1086</xm:sqref>
        </x14:conditionalFormatting>
        <x14:conditionalFormatting xmlns:xm="http://schemas.microsoft.com/office/excel/2006/main">
          <x14:cfRule type="dataBar" id="{5FAAAC2D-7D04-463F-8828-8643AD14E96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B1087:B1103</xm:sqref>
        </x14:conditionalFormatting>
        <x14:conditionalFormatting xmlns:xm="http://schemas.microsoft.com/office/excel/2006/main">
          <x14:cfRule type="dataBar" id="{CE8F2181-CCA3-483A-8683-29581C7624E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B1104:B1121</xm:sqref>
        </x14:conditionalFormatting>
        <x14:conditionalFormatting xmlns:xm="http://schemas.microsoft.com/office/excel/2006/main">
          <x14:cfRule type="dataBar" id="{EC5FC5C6-7782-4F4D-AD0A-1A45DCC85FC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B1122:B1145</xm:sqref>
        </x14:conditionalFormatting>
        <x14:conditionalFormatting xmlns:xm="http://schemas.microsoft.com/office/excel/2006/main">
          <x14:cfRule type="dataBar" id="{8A53A9D4-5D96-4857-A91F-97CF3064C9E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B1146:B1176</xm:sqref>
        </x14:conditionalFormatting>
        <x14:conditionalFormatting xmlns:xm="http://schemas.microsoft.com/office/excel/2006/main">
          <x14:cfRule type="dataBar" id="{79988D13-F9F6-488B-BAF8-CF353A3D7AB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B1177:B1190</xm:sqref>
        </x14:conditionalFormatting>
        <x14:conditionalFormatting xmlns:xm="http://schemas.microsoft.com/office/excel/2006/main">
          <x14:cfRule type="dataBar" id="{7F47119F-7A85-4206-8100-3C3256084FC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B1191:B1237</xm:sqref>
        </x14:conditionalFormatting>
        <x14:conditionalFormatting xmlns:xm="http://schemas.microsoft.com/office/excel/2006/main">
          <x14:cfRule type="dataBar" id="{3B16542E-1811-4EBC-BECE-DEFF8567DE9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B1238:B1239</xm:sqref>
        </x14:conditionalFormatting>
        <x14:conditionalFormatting xmlns:xm="http://schemas.microsoft.com/office/excel/2006/main">
          <x14:cfRule type="dataBar" id="{36B1DA56-0AD4-44A4-BE7E-EF60234031B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B1240:B1309</xm:sqref>
        </x14:conditionalFormatting>
        <x14:conditionalFormatting xmlns:xm="http://schemas.microsoft.com/office/excel/2006/main">
          <x14:cfRule type="dataBar" id="{F8C644C5-FA5A-4A25-A814-199A72AD81B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B1310:B1324</xm:sqref>
        </x14:conditionalFormatting>
        <x14:conditionalFormatting xmlns:xm="http://schemas.microsoft.com/office/excel/2006/main">
          <x14:cfRule type="dataBar" id="{A39C70FD-2D66-4987-9C30-CF0A19E1E70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B1325:B1395</xm:sqref>
        </x14:conditionalFormatting>
        <x14:conditionalFormatting xmlns:xm="http://schemas.microsoft.com/office/excel/2006/main">
          <x14:cfRule type="dataBar" id="{DE7EA61F-C78F-4D2D-8961-F360CF21AE8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B1396:B1519</xm:sqref>
        </x14:conditionalFormatting>
        <x14:conditionalFormatting xmlns:xm="http://schemas.microsoft.com/office/excel/2006/main">
          <x14:cfRule type="dataBar" id="{263BB150-4BDA-4D22-829C-714EB41ED09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B1520:B1544</xm:sqref>
        </x14:conditionalFormatting>
        <x14:conditionalFormatting xmlns:xm="http://schemas.microsoft.com/office/excel/2006/main">
          <x14:cfRule type="dataBar" id="{EFAD2890-B4CB-4A1C-9350-B6BB228D6A8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B1545:B1583</xm:sqref>
        </x14:conditionalFormatting>
        <x14:conditionalFormatting xmlns:xm="http://schemas.microsoft.com/office/excel/2006/main">
          <x14:cfRule type="dataBar" id="{76684213-03B4-4B72-9083-4608CF3640E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B1584:B1601</xm:sqref>
        </x14:conditionalFormatting>
        <x14:conditionalFormatting xmlns:xm="http://schemas.microsoft.com/office/excel/2006/main">
          <x14:cfRule type="dataBar" id="{F054D82C-981D-4FDC-8AA9-5B721DCA6B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B1602:B1614</xm:sqref>
        </x14:conditionalFormatting>
        <x14:conditionalFormatting xmlns:xm="http://schemas.microsoft.com/office/excel/2006/main">
          <x14:cfRule type="dataBar" id="{4699AD13-E3A8-4AFD-8A13-50A1CDCC4B0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B1615:B1635</xm:sqref>
        </x14:conditionalFormatting>
        <x14:conditionalFormatting xmlns:xm="http://schemas.microsoft.com/office/excel/2006/main">
          <x14:cfRule type="dataBar" id="{194BBA26-6C52-48E2-B7C4-0AFCDD89299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B1636:B1658</xm:sqref>
        </x14:conditionalFormatting>
        <x14:conditionalFormatting xmlns:xm="http://schemas.microsoft.com/office/excel/2006/main">
          <x14:cfRule type="dataBar" id="{8B50B46E-1B73-40D1-9827-1F85AD1EF3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B1659:B1680</xm:sqref>
        </x14:conditionalFormatting>
        <x14:conditionalFormatting xmlns:xm="http://schemas.microsoft.com/office/excel/2006/main">
          <x14:cfRule type="dataBar" id="{8059BF6B-8441-4880-A675-62CAEAF5D68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B1681:B1703</xm:sqref>
        </x14:conditionalFormatting>
        <x14:conditionalFormatting xmlns:xm="http://schemas.microsoft.com/office/excel/2006/main">
          <x14:cfRule type="dataBar" id="{9D1C9501-02FD-4787-B43B-E35667AA172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B1704:B1707</xm:sqref>
        </x14:conditionalFormatting>
        <x14:conditionalFormatting xmlns:xm="http://schemas.microsoft.com/office/excel/2006/main">
          <x14:cfRule type="dataBar" id="{1B2D978E-A908-4CF3-927D-E6179CADB2B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B1708:B1734</xm:sqref>
        </x14:conditionalFormatting>
        <x14:conditionalFormatting xmlns:xm="http://schemas.microsoft.com/office/excel/2006/main">
          <x14:cfRule type="dataBar" id="{C780C002-C2ED-4F4D-A3F3-C98CF5E642F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B1735:B1742</xm:sqref>
        </x14:conditionalFormatting>
        <x14:conditionalFormatting xmlns:xm="http://schemas.microsoft.com/office/excel/2006/main">
          <x14:cfRule type="dataBar" id="{DF181491-55DB-4C70-BA21-C5F584BD8D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B1743:B1768</xm:sqref>
        </x14:conditionalFormatting>
        <x14:conditionalFormatting xmlns:xm="http://schemas.microsoft.com/office/excel/2006/main">
          <x14:cfRule type="dataBar" id="{C1C8C7B1-4023-49C5-BC0A-D3D1838EC63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B1769:B1796</xm:sqref>
        </x14:conditionalFormatting>
        <x14:conditionalFormatting xmlns:xm="http://schemas.microsoft.com/office/excel/2006/main">
          <x14:cfRule type="dataBar" id="{74A5C715-F99C-4079-B377-AAC115950A2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B1797:B1845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FC2BF-F6FC-4B16-82CA-7D8444E7C92B}">
  <dimension ref="A1:F302"/>
  <sheetViews>
    <sheetView workbookViewId="0">
      <selection activeCell="D9" sqref="D9"/>
    </sheetView>
  </sheetViews>
  <sheetFormatPr defaultRowHeight="14.5" x14ac:dyDescent="0.35"/>
  <cols>
    <col min="3" max="3" width="15.26953125" bestFit="1" customWidth="1"/>
    <col min="4" max="4" width="14.54296875" bestFit="1" customWidth="1"/>
    <col min="6" max="6" width="14.54296875" bestFit="1" customWidth="1"/>
  </cols>
  <sheetData>
    <row r="1" spans="1:6" x14ac:dyDescent="0.35">
      <c r="A1" t="s">
        <v>0</v>
      </c>
      <c r="B1" t="s">
        <v>1</v>
      </c>
      <c r="C1" t="s">
        <v>2</v>
      </c>
    </row>
    <row r="2" spans="1:6" x14ac:dyDescent="0.35">
      <c r="A2">
        <v>1000</v>
      </c>
      <c r="B2">
        <v>8.9789140000000003E-2</v>
      </c>
    </row>
    <row r="3" spans="1:6" x14ac:dyDescent="0.35">
      <c r="A3">
        <v>2000</v>
      </c>
      <c r="B3">
        <v>0.10945923</v>
      </c>
    </row>
    <row r="4" spans="1:6" x14ac:dyDescent="0.35">
      <c r="A4">
        <v>3000</v>
      </c>
      <c r="B4">
        <v>0.12080858</v>
      </c>
    </row>
    <row r="5" spans="1:6" ht="16" x14ac:dyDescent="0.45">
      <c r="A5">
        <v>4000</v>
      </c>
      <c r="B5">
        <v>0.12686091999999999</v>
      </c>
      <c r="D5" s="6"/>
    </row>
    <row r="6" spans="1:6" ht="16" x14ac:dyDescent="0.45">
      <c r="A6">
        <v>5000</v>
      </c>
      <c r="B6">
        <v>0.12686091999999999</v>
      </c>
      <c r="C6" t="s">
        <v>3</v>
      </c>
      <c r="D6" s="6"/>
    </row>
    <row r="7" spans="1:6" ht="16" x14ac:dyDescent="0.45">
      <c r="A7">
        <v>6000</v>
      </c>
      <c r="B7">
        <v>0.34020576000000002</v>
      </c>
      <c r="D7" s="6"/>
    </row>
    <row r="8" spans="1:6" ht="16" x14ac:dyDescent="0.45">
      <c r="A8">
        <v>7000</v>
      </c>
      <c r="B8">
        <v>0.57247029999999999</v>
      </c>
      <c r="D8" s="6"/>
    </row>
    <row r="9" spans="1:6" ht="16" x14ac:dyDescent="0.45">
      <c r="A9">
        <v>8000</v>
      </c>
      <c r="B9">
        <v>0.47335959999999999</v>
      </c>
      <c r="D9" s="6"/>
    </row>
    <row r="10" spans="1:6" ht="16" x14ac:dyDescent="0.45">
      <c r="A10">
        <v>9000</v>
      </c>
      <c r="B10">
        <v>0.37954840000000001</v>
      </c>
      <c r="D10" s="6"/>
    </row>
    <row r="11" spans="1:6" ht="16" x14ac:dyDescent="0.45">
      <c r="A11">
        <v>10000</v>
      </c>
      <c r="B11">
        <v>0.3228065</v>
      </c>
      <c r="D11" s="6"/>
    </row>
    <row r="12" spans="1:6" ht="16" x14ac:dyDescent="0.45">
      <c r="A12">
        <v>11000</v>
      </c>
      <c r="B12">
        <v>0.30767566000000002</v>
      </c>
      <c r="D12" s="6"/>
    </row>
    <row r="13" spans="1:6" ht="16" x14ac:dyDescent="0.45">
      <c r="A13">
        <v>12000</v>
      </c>
      <c r="B13">
        <v>0.30011025000000002</v>
      </c>
      <c r="D13" s="6"/>
    </row>
    <row r="14" spans="1:6" ht="16" x14ac:dyDescent="0.45">
      <c r="A14">
        <v>13000</v>
      </c>
      <c r="B14">
        <v>0.29708410000000002</v>
      </c>
      <c r="D14" s="6"/>
    </row>
    <row r="15" spans="1:6" ht="16" x14ac:dyDescent="0.45">
      <c r="A15">
        <v>14000</v>
      </c>
      <c r="B15">
        <v>0.27363005000000001</v>
      </c>
      <c r="D15" s="6"/>
    </row>
    <row r="16" spans="1:6" ht="16" x14ac:dyDescent="0.45">
      <c r="A16">
        <v>15000</v>
      </c>
      <c r="B16">
        <v>0.26001469999999999</v>
      </c>
      <c r="D16" s="6"/>
      <c r="F16" s="6"/>
    </row>
    <row r="17" spans="1:6" ht="16" x14ac:dyDescent="0.45">
      <c r="A17">
        <v>16000</v>
      </c>
      <c r="B17">
        <v>0.25093623999999998</v>
      </c>
      <c r="F17" s="6"/>
    </row>
    <row r="18" spans="1:6" ht="16" x14ac:dyDescent="0.45">
      <c r="A18">
        <v>17000</v>
      </c>
      <c r="B18">
        <v>0.24034222999999999</v>
      </c>
      <c r="F18" s="6"/>
    </row>
    <row r="19" spans="1:6" x14ac:dyDescent="0.35">
      <c r="A19">
        <v>18000</v>
      </c>
      <c r="B19">
        <v>0.21915904999999999</v>
      </c>
      <c r="C19" t="s">
        <v>4</v>
      </c>
    </row>
    <row r="20" spans="1:6" x14ac:dyDescent="0.35">
      <c r="A20">
        <v>19000</v>
      </c>
      <c r="B20">
        <v>-0.34598643000000001</v>
      </c>
    </row>
    <row r="21" spans="1:6" x14ac:dyDescent="0.35">
      <c r="A21">
        <v>20000</v>
      </c>
      <c r="B21">
        <v>-0.30664623000000002</v>
      </c>
    </row>
    <row r="22" spans="1:6" x14ac:dyDescent="0.35">
      <c r="A22">
        <v>21000</v>
      </c>
      <c r="B22">
        <v>-0.17878695999999999</v>
      </c>
    </row>
    <row r="23" spans="1:6" x14ac:dyDescent="0.35">
      <c r="A23">
        <v>22000</v>
      </c>
      <c r="B23">
        <v>-7.060023E-2</v>
      </c>
    </row>
    <row r="24" spans="1:6" x14ac:dyDescent="0.35">
      <c r="A24">
        <v>23000</v>
      </c>
      <c r="B24">
        <v>1.2619412E-2</v>
      </c>
    </row>
    <row r="25" spans="1:6" x14ac:dyDescent="0.35">
      <c r="A25">
        <v>24000</v>
      </c>
      <c r="B25">
        <v>6.0285195999999999E-2</v>
      </c>
    </row>
    <row r="26" spans="1:6" x14ac:dyDescent="0.35">
      <c r="A26">
        <v>25000</v>
      </c>
      <c r="B26">
        <v>8.5249885999999997E-2</v>
      </c>
    </row>
    <row r="27" spans="1:6" x14ac:dyDescent="0.35">
      <c r="A27">
        <v>26000</v>
      </c>
      <c r="B27">
        <v>9.6599229999999994E-2</v>
      </c>
    </row>
    <row r="28" spans="1:6" x14ac:dyDescent="0.35">
      <c r="A28">
        <v>27000</v>
      </c>
      <c r="B28">
        <v>0.10189381</v>
      </c>
    </row>
    <row r="29" spans="1:6" x14ac:dyDescent="0.35">
      <c r="A29">
        <v>28000</v>
      </c>
      <c r="B29">
        <v>0.10945923</v>
      </c>
    </row>
    <row r="30" spans="1:6" x14ac:dyDescent="0.35">
      <c r="A30">
        <v>29000</v>
      </c>
      <c r="B30">
        <v>0.113240734</v>
      </c>
    </row>
    <row r="31" spans="1:6" x14ac:dyDescent="0.35">
      <c r="A31">
        <v>30000</v>
      </c>
      <c r="B31">
        <v>0.120050825</v>
      </c>
    </row>
    <row r="32" spans="1:6" x14ac:dyDescent="0.35">
      <c r="A32">
        <v>31000</v>
      </c>
      <c r="B32">
        <v>0.123834744</v>
      </c>
    </row>
    <row r="33" spans="1:3" x14ac:dyDescent="0.35">
      <c r="A33">
        <v>32000</v>
      </c>
      <c r="B33">
        <v>0.12459008000000001</v>
      </c>
    </row>
    <row r="34" spans="1:3" x14ac:dyDescent="0.35">
      <c r="A34">
        <v>33000</v>
      </c>
      <c r="B34">
        <v>0.123834744</v>
      </c>
    </row>
    <row r="35" spans="1:3" x14ac:dyDescent="0.35">
      <c r="A35">
        <v>34000</v>
      </c>
      <c r="B35">
        <v>0.12534540999999999</v>
      </c>
    </row>
    <row r="36" spans="1:3" x14ac:dyDescent="0.35">
      <c r="A36">
        <v>35000</v>
      </c>
      <c r="B36">
        <v>0.10340689</v>
      </c>
    </row>
    <row r="37" spans="1:3" x14ac:dyDescent="0.35">
      <c r="A37">
        <v>36000</v>
      </c>
      <c r="B37">
        <v>0.102651566</v>
      </c>
    </row>
    <row r="38" spans="1:3" x14ac:dyDescent="0.35">
      <c r="A38">
        <v>37000</v>
      </c>
      <c r="B38">
        <v>0.13064240999999999</v>
      </c>
      <c r="C38" t="s">
        <v>6</v>
      </c>
    </row>
    <row r="39" spans="1:3" x14ac:dyDescent="0.35">
      <c r="A39">
        <v>38000</v>
      </c>
      <c r="B39">
        <v>0.15031251000000001</v>
      </c>
    </row>
    <row r="40" spans="1:3" x14ac:dyDescent="0.35">
      <c r="A40">
        <v>39000</v>
      </c>
      <c r="B40">
        <v>0.16695644000000001</v>
      </c>
    </row>
    <row r="41" spans="1:3" x14ac:dyDescent="0.35">
      <c r="A41">
        <v>40000</v>
      </c>
      <c r="B41">
        <v>0.16317493999999999</v>
      </c>
    </row>
    <row r="42" spans="1:3" x14ac:dyDescent="0.35">
      <c r="A42">
        <v>41000</v>
      </c>
      <c r="B42">
        <v>0.16317493999999999</v>
      </c>
    </row>
    <row r="43" spans="1:3" x14ac:dyDescent="0.35">
      <c r="A43">
        <v>42000</v>
      </c>
      <c r="B43">
        <v>0.17225344000000001</v>
      </c>
    </row>
    <row r="44" spans="1:3" x14ac:dyDescent="0.35">
      <c r="A44">
        <v>43000</v>
      </c>
      <c r="B44">
        <v>0.17527962</v>
      </c>
    </row>
    <row r="45" spans="1:3" x14ac:dyDescent="0.35">
      <c r="A45">
        <v>44000</v>
      </c>
      <c r="B45">
        <v>0.17754802</v>
      </c>
    </row>
    <row r="46" spans="1:3" x14ac:dyDescent="0.35">
      <c r="A46">
        <v>45000</v>
      </c>
      <c r="B46">
        <v>0.18813962000000001</v>
      </c>
    </row>
    <row r="47" spans="1:3" x14ac:dyDescent="0.35">
      <c r="A47">
        <v>46000</v>
      </c>
      <c r="B47">
        <v>0.19948896999999999</v>
      </c>
    </row>
    <row r="48" spans="1:3" x14ac:dyDescent="0.35">
      <c r="A48">
        <v>47000</v>
      </c>
      <c r="B48">
        <v>0.20024429999999999</v>
      </c>
    </row>
    <row r="49" spans="1:2" x14ac:dyDescent="0.35">
      <c r="A49">
        <v>48000</v>
      </c>
      <c r="B49">
        <v>0.20478353999999999</v>
      </c>
    </row>
    <row r="50" spans="1:2" x14ac:dyDescent="0.35">
      <c r="A50">
        <v>49000</v>
      </c>
      <c r="B50">
        <v>0.20781213000000001</v>
      </c>
    </row>
    <row r="51" spans="1:2" x14ac:dyDescent="0.35">
      <c r="A51">
        <v>50000</v>
      </c>
      <c r="B51">
        <v>0.21159606</v>
      </c>
    </row>
    <row r="52" spans="1:2" x14ac:dyDescent="0.35">
      <c r="A52">
        <v>51000</v>
      </c>
      <c r="B52">
        <v>0.22521140000000001</v>
      </c>
    </row>
    <row r="53" spans="1:2" x14ac:dyDescent="0.35">
      <c r="A53">
        <v>52000</v>
      </c>
      <c r="B53">
        <v>0.24488391000000001</v>
      </c>
    </row>
    <row r="54" spans="1:2" x14ac:dyDescent="0.35">
      <c r="A54">
        <v>53000</v>
      </c>
      <c r="B54">
        <v>0.25849923000000002</v>
      </c>
    </row>
    <row r="55" spans="1:2" x14ac:dyDescent="0.35">
      <c r="A55">
        <v>54000</v>
      </c>
      <c r="B55">
        <v>0.26152540000000002</v>
      </c>
    </row>
    <row r="56" spans="1:2" x14ac:dyDescent="0.35">
      <c r="A56">
        <v>55000</v>
      </c>
      <c r="B56">
        <v>0.25774390000000003</v>
      </c>
    </row>
    <row r="57" spans="1:2" x14ac:dyDescent="0.35">
      <c r="A57">
        <v>56000</v>
      </c>
      <c r="B57">
        <v>0.24639457000000001</v>
      </c>
    </row>
    <row r="58" spans="1:2" x14ac:dyDescent="0.35">
      <c r="A58">
        <v>57000</v>
      </c>
      <c r="B58">
        <v>0.23353457</v>
      </c>
    </row>
    <row r="59" spans="1:2" x14ac:dyDescent="0.35">
      <c r="A59">
        <v>58000</v>
      </c>
      <c r="B59">
        <v>0.22521140000000001</v>
      </c>
    </row>
    <row r="60" spans="1:2" x14ac:dyDescent="0.35">
      <c r="A60">
        <v>59000</v>
      </c>
      <c r="B60">
        <v>0.22370072999999999</v>
      </c>
    </row>
    <row r="61" spans="1:2" x14ac:dyDescent="0.35">
      <c r="A61">
        <v>60000</v>
      </c>
      <c r="B61">
        <v>0.23126373</v>
      </c>
    </row>
    <row r="62" spans="1:2" x14ac:dyDescent="0.35">
      <c r="A62">
        <v>61000</v>
      </c>
      <c r="B62">
        <v>0.23353457</v>
      </c>
    </row>
    <row r="63" spans="1:2" x14ac:dyDescent="0.35">
      <c r="A63">
        <v>62000</v>
      </c>
      <c r="B63">
        <v>0.23807382999999999</v>
      </c>
    </row>
    <row r="64" spans="1:2" x14ac:dyDescent="0.35">
      <c r="A64">
        <v>63000</v>
      </c>
      <c r="B64">
        <v>0.24412616000000001</v>
      </c>
    </row>
    <row r="65" spans="1:3" x14ac:dyDescent="0.35">
      <c r="A65">
        <v>64000</v>
      </c>
      <c r="B65">
        <v>0.25320463999999998</v>
      </c>
    </row>
    <row r="66" spans="1:3" x14ac:dyDescent="0.35">
      <c r="A66">
        <v>65000</v>
      </c>
      <c r="B66">
        <v>0.26152540000000002</v>
      </c>
    </row>
    <row r="67" spans="1:3" x14ac:dyDescent="0.35">
      <c r="A67">
        <v>66000</v>
      </c>
      <c r="B67">
        <v>0.2683355</v>
      </c>
      <c r="C67" t="s">
        <v>20</v>
      </c>
    </row>
    <row r="68" spans="1:3" x14ac:dyDescent="0.35">
      <c r="A68">
        <v>67000</v>
      </c>
      <c r="B68">
        <v>0.26152540000000002</v>
      </c>
    </row>
    <row r="69" spans="1:3" x14ac:dyDescent="0.35">
      <c r="A69">
        <v>68000</v>
      </c>
      <c r="B69">
        <v>0.26228315000000002</v>
      </c>
    </row>
    <row r="70" spans="1:3" x14ac:dyDescent="0.35">
      <c r="A70">
        <v>69000</v>
      </c>
      <c r="B70">
        <v>0.25017850000000003</v>
      </c>
    </row>
    <row r="71" spans="1:3" x14ac:dyDescent="0.35">
      <c r="A71">
        <v>70000</v>
      </c>
      <c r="B71">
        <v>0.24715233</v>
      </c>
    </row>
    <row r="72" spans="1:3" x14ac:dyDescent="0.35">
      <c r="A72">
        <v>71000</v>
      </c>
      <c r="B72">
        <v>0.23126373</v>
      </c>
    </row>
    <row r="73" spans="1:3" x14ac:dyDescent="0.35">
      <c r="A73">
        <v>72000</v>
      </c>
      <c r="B73">
        <v>0.22294298000000001</v>
      </c>
    </row>
    <row r="74" spans="1:3" x14ac:dyDescent="0.35">
      <c r="A74">
        <v>73000</v>
      </c>
      <c r="B74">
        <v>0.22445606000000001</v>
      </c>
    </row>
    <row r="75" spans="1:3" x14ac:dyDescent="0.35">
      <c r="A75">
        <v>74000</v>
      </c>
      <c r="B75">
        <v>0.23126373</v>
      </c>
    </row>
    <row r="76" spans="1:3" x14ac:dyDescent="0.35">
      <c r="A76">
        <v>75000</v>
      </c>
      <c r="B76">
        <v>0.23504765</v>
      </c>
    </row>
    <row r="77" spans="1:3" x14ac:dyDescent="0.35">
      <c r="A77">
        <v>76000</v>
      </c>
      <c r="B77">
        <v>0.24715233</v>
      </c>
    </row>
    <row r="78" spans="1:3" x14ac:dyDescent="0.35">
      <c r="A78">
        <v>77000</v>
      </c>
      <c r="B78">
        <v>0.24942075</v>
      </c>
    </row>
    <row r="79" spans="1:3" x14ac:dyDescent="0.35">
      <c r="A79">
        <v>78000</v>
      </c>
      <c r="B79">
        <v>0.24261308000000001</v>
      </c>
    </row>
    <row r="80" spans="1:3" x14ac:dyDescent="0.35">
      <c r="A80">
        <v>79000</v>
      </c>
      <c r="B80">
        <v>0.23731606999999999</v>
      </c>
    </row>
    <row r="81" spans="1:3" x14ac:dyDescent="0.35">
      <c r="A81">
        <v>80000</v>
      </c>
      <c r="B81">
        <v>0.24563925</v>
      </c>
    </row>
    <row r="82" spans="1:3" x14ac:dyDescent="0.35">
      <c r="A82">
        <v>81000</v>
      </c>
      <c r="B82">
        <v>0.25017850000000003</v>
      </c>
    </row>
    <row r="83" spans="1:3" x14ac:dyDescent="0.35">
      <c r="A83">
        <v>82000</v>
      </c>
      <c r="B83">
        <v>0.24109997999999999</v>
      </c>
      <c r="C83" t="s">
        <v>20</v>
      </c>
    </row>
    <row r="84" spans="1:3" x14ac:dyDescent="0.35">
      <c r="A84">
        <v>83000</v>
      </c>
      <c r="B84">
        <v>0.24261308000000001</v>
      </c>
    </row>
    <row r="85" spans="1:3" x14ac:dyDescent="0.35">
      <c r="A85">
        <v>84000</v>
      </c>
      <c r="B85">
        <v>0.24791008</v>
      </c>
    </row>
    <row r="86" spans="1:3" x14ac:dyDescent="0.35">
      <c r="A86">
        <v>85000</v>
      </c>
      <c r="B86">
        <v>0.25623083000000002</v>
      </c>
    </row>
    <row r="87" spans="1:3" x14ac:dyDescent="0.35">
      <c r="A87">
        <v>86000</v>
      </c>
      <c r="B87">
        <v>0.26455155000000002</v>
      </c>
    </row>
    <row r="88" spans="1:3" x14ac:dyDescent="0.35">
      <c r="A88">
        <v>87000</v>
      </c>
      <c r="B88">
        <v>0.27060390000000001</v>
      </c>
    </row>
    <row r="89" spans="1:3" x14ac:dyDescent="0.35">
      <c r="A89">
        <v>88000</v>
      </c>
      <c r="B89">
        <v>0.27136165000000001</v>
      </c>
    </row>
    <row r="90" spans="1:3" x14ac:dyDescent="0.35">
      <c r="A90">
        <v>89000</v>
      </c>
      <c r="B90">
        <v>0.26984856000000002</v>
      </c>
    </row>
    <row r="91" spans="1:3" x14ac:dyDescent="0.35">
      <c r="A91">
        <v>90000</v>
      </c>
      <c r="B91">
        <v>0.2683355</v>
      </c>
    </row>
    <row r="92" spans="1:3" x14ac:dyDescent="0.35">
      <c r="A92">
        <v>91000</v>
      </c>
      <c r="B92">
        <v>0.26304090000000002</v>
      </c>
    </row>
    <row r="93" spans="1:3" x14ac:dyDescent="0.35">
      <c r="A93">
        <v>92000</v>
      </c>
      <c r="B93">
        <v>0.25849923000000002</v>
      </c>
    </row>
    <row r="94" spans="1:3" x14ac:dyDescent="0.35">
      <c r="A94">
        <v>93000</v>
      </c>
      <c r="B94">
        <v>0.25396239999999998</v>
      </c>
    </row>
    <row r="95" spans="1:3" x14ac:dyDescent="0.35">
      <c r="A95">
        <v>94000</v>
      </c>
      <c r="B95">
        <v>0.25849923000000002</v>
      </c>
    </row>
    <row r="96" spans="1:3" x14ac:dyDescent="0.35">
      <c r="A96">
        <v>95000</v>
      </c>
      <c r="B96">
        <v>0.26379624000000002</v>
      </c>
    </row>
    <row r="97" spans="1:3" x14ac:dyDescent="0.35">
      <c r="A97">
        <v>96000</v>
      </c>
      <c r="B97">
        <v>0.25698858000000002</v>
      </c>
      <c r="C97" t="s">
        <v>20</v>
      </c>
    </row>
    <row r="98" spans="1:3" x14ac:dyDescent="0.35">
      <c r="A98">
        <v>97000</v>
      </c>
      <c r="B98">
        <v>0.25017850000000003</v>
      </c>
    </row>
    <row r="99" spans="1:3" x14ac:dyDescent="0.35">
      <c r="A99">
        <v>98000</v>
      </c>
      <c r="B99">
        <v>0.24942075</v>
      </c>
    </row>
    <row r="100" spans="1:3" x14ac:dyDescent="0.35">
      <c r="A100">
        <v>99000</v>
      </c>
      <c r="B100">
        <v>0.25169158000000003</v>
      </c>
    </row>
    <row r="101" spans="1:3" x14ac:dyDescent="0.35">
      <c r="A101">
        <v>100000</v>
      </c>
      <c r="B101">
        <v>0.26455155000000002</v>
      </c>
    </row>
    <row r="102" spans="1:3" x14ac:dyDescent="0.35">
      <c r="A102">
        <v>101000</v>
      </c>
      <c r="B102">
        <v>0.27211940000000001</v>
      </c>
    </row>
    <row r="103" spans="1:3" x14ac:dyDescent="0.35">
      <c r="A103">
        <v>102000</v>
      </c>
      <c r="B103">
        <v>0.2811979</v>
      </c>
    </row>
    <row r="104" spans="1:3" x14ac:dyDescent="0.35">
      <c r="A104">
        <v>103000</v>
      </c>
      <c r="B104">
        <v>0.2759009</v>
      </c>
    </row>
    <row r="105" spans="1:3" x14ac:dyDescent="0.35">
      <c r="A105">
        <v>104000</v>
      </c>
      <c r="B105">
        <v>0.2759009</v>
      </c>
    </row>
    <row r="106" spans="1:3" x14ac:dyDescent="0.35">
      <c r="A106">
        <v>105000</v>
      </c>
      <c r="B106">
        <v>0.27892706</v>
      </c>
    </row>
    <row r="107" spans="1:3" x14ac:dyDescent="0.35">
      <c r="A107">
        <v>106000</v>
      </c>
      <c r="B107">
        <v>0.28044015</v>
      </c>
    </row>
    <row r="108" spans="1:3" x14ac:dyDescent="0.35">
      <c r="A108">
        <v>107000</v>
      </c>
      <c r="B108">
        <v>0.27514556000000001</v>
      </c>
    </row>
    <row r="109" spans="1:3" x14ac:dyDescent="0.35">
      <c r="A109">
        <v>108000</v>
      </c>
      <c r="B109">
        <v>0.27363005000000001</v>
      </c>
    </row>
    <row r="110" spans="1:3" x14ac:dyDescent="0.35">
      <c r="A110">
        <v>109000</v>
      </c>
      <c r="B110">
        <v>0.26984856000000002</v>
      </c>
    </row>
    <row r="111" spans="1:3" x14ac:dyDescent="0.35">
      <c r="A111">
        <v>110000</v>
      </c>
      <c r="B111">
        <v>0.27438780000000002</v>
      </c>
    </row>
    <row r="112" spans="1:3" x14ac:dyDescent="0.35">
      <c r="A112">
        <v>111000</v>
      </c>
      <c r="B112">
        <v>0.28044015</v>
      </c>
    </row>
    <row r="113" spans="1:3" x14ac:dyDescent="0.35">
      <c r="A113">
        <v>112000</v>
      </c>
      <c r="B113">
        <v>0.28649249999999998</v>
      </c>
    </row>
    <row r="114" spans="1:3" x14ac:dyDescent="0.35">
      <c r="A114">
        <v>113000</v>
      </c>
      <c r="B114">
        <v>0.30464950000000002</v>
      </c>
      <c r="C114" t="s">
        <v>20</v>
      </c>
    </row>
    <row r="115" spans="1:3" x14ac:dyDescent="0.35">
      <c r="A115">
        <v>114000</v>
      </c>
      <c r="B115">
        <v>0.31221490000000002</v>
      </c>
    </row>
    <row r="116" spans="1:3" x14ac:dyDescent="0.35">
      <c r="A116">
        <v>115000</v>
      </c>
      <c r="B116">
        <v>0.32507493999999998</v>
      </c>
    </row>
    <row r="117" spans="1:3" x14ac:dyDescent="0.35">
      <c r="A117">
        <v>116000</v>
      </c>
      <c r="B117">
        <v>0.3114596</v>
      </c>
    </row>
    <row r="118" spans="1:3" x14ac:dyDescent="0.35">
      <c r="A118">
        <v>117000</v>
      </c>
      <c r="B118">
        <v>0.28876089999999999</v>
      </c>
    </row>
    <row r="119" spans="1:3" x14ac:dyDescent="0.35">
      <c r="A119">
        <v>118000</v>
      </c>
      <c r="B119">
        <v>0.2834663</v>
      </c>
    </row>
    <row r="120" spans="1:3" x14ac:dyDescent="0.35">
      <c r="A120">
        <v>119000</v>
      </c>
      <c r="B120">
        <v>0.2811979</v>
      </c>
    </row>
    <row r="121" spans="1:3" x14ac:dyDescent="0.35">
      <c r="A121">
        <v>120000</v>
      </c>
      <c r="B121">
        <v>0.26682240000000002</v>
      </c>
    </row>
    <row r="122" spans="1:3" x14ac:dyDescent="0.35">
      <c r="A122">
        <v>121000</v>
      </c>
      <c r="B122">
        <v>0.25925695999999998</v>
      </c>
    </row>
    <row r="123" spans="1:3" x14ac:dyDescent="0.35">
      <c r="A123">
        <v>122000</v>
      </c>
      <c r="B123">
        <v>0.25169158000000003</v>
      </c>
    </row>
    <row r="124" spans="1:3" x14ac:dyDescent="0.35">
      <c r="A124">
        <v>123000</v>
      </c>
      <c r="B124">
        <v>0.26077004999999998</v>
      </c>
    </row>
    <row r="125" spans="1:3" x14ac:dyDescent="0.35">
      <c r="A125">
        <v>124000</v>
      </c>
      <c r="B125">
        <v>0.26909325000000001</v>
      </c>
    </row>
    <row r="126" spans="1:3" x14ac:dyDescent="0.35">
      <c r="A126">
        <v>125000</v>
      </c>
      <c r="B126">
        <v>0.27438780000000002</v>
      </c>
    </row>
    <row r="127" spans="1:3" x14ac:dyDescent="0.35">
      <c r="A127">
        <v>126000</v>
      </c>
      <c r="B127">
        <v>0.28497939999999999</v>
      </c>
    </row>
    <row r="128" spans="1:3" x14ac:dyDescent="0.35">
      <c r="A128">
        <v>127000</v>
      </c>
      <c r="B128">
        <v>0.29481325000000003</v>
      </c>
    </row>
    <row r="129" spans="1:2" x14ac:dyDescent="0.35">
      <c r="A129">
        <v>128000</v>
      </c>
      <c r="B129">
        <v>0.30086560000000001</v>
      </c>
    </row>
    <row r="130" spans="1:2" x14ac:dyDescent="0.35">
      <c r="A130">
        <v>129000</v>
      </c>
      <c r="B130">
        <v>0.30464950000000002</v>
      </c>
    </row>
    <row r="131" spans="1:2" x14ac:dyDescent="0.35">
      <c r="A131">
        <v>130000</v>
      </c>
      <c r="B131">
        <v>0.30238110000000001</v>
      </c>
    </row>
    <row r="132" spans="1:2" x14ac:dyDescent="0.35">
      <c r="A132">
        <v>131000</v>
      </c>
      <c r="B132">
        <v>0.29935489999999998</v>
      </c>
    </row>
    <row r="133" spans="1:2" x14ac:dyDescent="0.35">
      <c r="A133">
        <v>132000</v>
      </c>
      <c r="B133">
        <v>0.30011025000000002</v>
      </c>
    </row>
    <row r="134" spans="1:2" x14ac:dyDescent="0.35">
      <c r="A134">
        <v>133000</v>
      </c>
      <c r="B134">
        <v>0.31221490000000002</v>
      </c>
    </row>
    <row r="135" spans="1:2" x14ac:dyDescent="0.35">
      <c r="A135">
        <v>134000</v>
      </c>
      <c r="B135">
        <v>0.31448576</v>
      </c>
    </row>
    <row r="136" spans="1:2" x14ac:dyDescent="0.35">
      <c r="A136">
        <v>135000</v>
      </c>
      <c r="B136">
        <v>0.29557099999999997</v>
      </c>
    </row>
    <row r="137" spans="1:2" x14ac:dyDescent="0.35">
      <c r="A137">
        <v>136000</v>
      </c>
      <c r="B137">
        <v>0.29557099999999997</v>
      </c>
    </row>
    <row r="138" spans="1:2" x14ac:dyDescent="0.35">
      <c r="A138">
        <v>137000</v>
      </c>
      <c r="B138">
        <v>0.29783939999999998</v>
      </c>
    </row>
    <row r="139" spans="1:2" x14ac:dyDescent="0.35">
      <c r="A139">
        <v>138000</v>
      </c>
      <c r="B139">
        <v>0.30389175000000002</v>
      </c>
    </row>
    <row r="140" spans="1:2" x14ac:dyDescent="0.35">
      <c r="A140">
        <v>139000</v>
      </c>
      <c r="B140">
        <v>0.30616260000000001</v>
      </c>
    </row>
    <row r="141" spans="1:2" x14ac:dyDescent="0.35">
      <c r="A141">
        <v>140000</v>
      </c>
      <c r="B141">
        <v>0.31372800000000001</v>
      </c>
    </row>
    <row r="142" spans="1:2" x14ac:dyDescent="0.35">
      <c r="A142">
        <v>141000</v>
      </c>
      <c r="B142">
        <v>0.31599640000000001</v>
      </c>
    </row>
    <row r="143" spans="1:2" x14ac:dyDescent="0.35">
      <c r="A143">
        <v>142000</v>
      </c>
      <c r="B143">
        <v>0.32129343999999999</v>
      </c>
    </row>
    <row r="144" spans="1:2" x14ac:dyDescent="0.35">
      <c r="A144">
        <v>143000</v>
      </c>
      <c r="B144">
        <v>0.32961659999999998</v>
      </c>
    </row>
    <row r="145" spans="1:3" x14ac:dyDescent="0.35">
      <c r="A145">
        <v>144000</v>
      </c>
      <c r="B145">
        <v>0.32507493999999998</v>
      </c>
    </row>
    <row r="146" spans="1:3" x14ac:dyDescent="0.35">
      <c r="A146">
        <v>145000</v>
      </c>
      <c r="B146">
        <v>0.32053809999999999</v>
      </c>
    </row>
    <row r="147" spans="1:3" x14ac:dyDescent="0.35">
      <c r="A147">
        <v>146000</v>
      </c>
      <c r="B147">
        <v>0.3099441</v>
      </c>
    </row>
    <row r="148" spans="1:3" x14ac:dyDescent="0.35">
      <c r="A148">
        <v>147000</v>
      </c>
      <c r="B148">
        <v>0.3114596</v>
      </c>
    </row>
    <row r="149" spans="1:3" x14ac:dyDescent="0.35">
      <c r="A149">
        <v>148000</v>
      </c>
      <c r="B149">
        <v>0.3152411</v>
      </c>
    </row>
    <row r="150" spans="1:3" x14ac:dyDescent="0.35">
      <c r="A150">
        <v>149000</v>
      </c>
      <c r="B150">
        <v>0.31599640000000001</v>
      </c>
    </row>
    <row r="151" spans="1:3" x14ac:dyDescent="0.35">
      <c r="A151">
        <v>150000</v>
      </c>
      <c r="B151">
        <v>0.3099441</v>
      </c>
    </row>
    <row r="152" spans="1:3" x14ac:dyDescent="0.35">
      <c r="A152">
        <v>151000</v>
      </c>
      <c r="B152">
        <v>0.31297025000000001</v>
      </c>
    </row>
    <row r="153" spans="1:3" x14ac:dyDescent="0.35">
      <c r="A153">
        <v>152000</v>
      </c>
      <c r="B153">
        <v>0.31978034999999999</v>
      </c>
    </row>
    <row r="154" spans="1:3" x14ac:dyDescent="0.35">
      <c r="A154">
        <v>153000</v>
      </c>
      <c r="B154">
        <v>0.32053809999999999</v>
      </c>
    </row>
    <row r="155" spans="1:3" x14ac:dyDescent="0.35">
      <c r="A155">
        <v>154000</v>
      </c>
      <c r="B155">
        <v>0.32810109999999998</v>
      </c>
    </row>
    <row r="156" spans="1:3" x14ac:dyDescent="0.35">
      <c r="A156">
        <v>155000</v>
      </c>
      <c r="B156">
        <v>0.32734575999999999</v>
      </c>
    </row>
    <row r="157" spans="1:3" x14ac:dyDescent="0.35">
      <c r="A157">
        <v>156000</v>
      </c>
      <c r="B157">
        <v>0.33112725999999998</v>
      </c>
      <c r="C157" t="s">
        <v>21</v>
      </c>
    </row>
    <row r="158" spans="1:3" x14ac:dyDescent="0.35">
      <c r="A158">
        <v>157000</v>
      </c>
      <c r="B158">
        <v>0.3152411</v>
      </c>
    </row>
    <row r="159" spans="1:3" x14ac:dyDescent="0.35">
      <c r="A159">
        <v>158000</v>
      </c>
      <c r="B159">
        <v>0.31297025000000001</v>
      </c>
    </row>
    <row r="160" spans="1:3" x14ac:dyDescent="0.35">
      <c r="A160">
        <v>159000</v>
      </c>
      <c r="B160">
        <v>0.32356425999999999</v>
      </c>
    </row>
    <row r="161" spans="1:2" x14ac:dyDescent="0.35">
      <c r="A161">
        <v>160000</v>
      </c>
      <c r="B161">
        <v>0.31826726</v>
      </c>
    </row>
    <row r="162" spans="1:2" x14ac:dyDescent="0.35">
      <c r="A162">
        <v>161000</v>
      </c>
      <c r="B162">
        <v>0.32356425999999999</v>
      </c>
    </row>
    <row r="163" spans="1:2" x14ac:dyDescent="0.35">
      <c r="A163">
        <v>162000</v>
      </c>
      <c r="B163">
        <v>0.32129343999999999</v>
      </c>
    </row>
    <row r="164" spans="1:2" x14ac:dyDescent="0.35">
      <c r="A164">
        <v>163000</v>
      </c>
      <c r="B164">
        <v>0.32734575999999999</v>
      </c>
    </row>
    <row r="165" spans="1:2" x14ac:dyDescent="0.35">
      <c r="A165">
        <v>164000</v>
      </c>
      <c r="B165">
        <v>0.32810109999999998</v>
      </c>
    </row>
    <row r="166" spans="1:2" x14ac:dyDescent="0.35">
      <c r="A166">
        <v>165000</v>
      </c>
      <c r="B166">
        <v>0.33188499999999999</v>
      </c>
    </row>
    <row r="167" spans="1:2" x14ac:dyDescent="0.35">
      <c r="A167">
        <v>166000</v>
      </c>
      <c r="B167">
        <v>0.31297025000000001</v>
      </c>
    </row>
    <row r="168" spans="1:2" x14ac:dyDescent="0.35">
      <c r="A168">
        <v>167000</v>
      </c>
      <c r="B168">
        <v>0.3152411</v>
      </c>
    </row>
    <row r="169" spans="1:2" x14ac:dyDescent="0.35">
      <c r="A169">
        <v>168000</v>
      </c>
      <c r="B169">
        <v>0.31826726</v>
      </c>
    </row>
    <row r="170" spans="1:2" x14ac:dyDescent="0.35">
      <c r="A170">
        <v>169000</v>
      </c>
      <c r="B170">
        <v>0.32053809999999999</v>
      </c>
    </row>
    <row r="171" spans="1:2" x14ac:dyDescent="0.35">
      <c r="A171">
        <v>170000</v>
      </c>
      <c r="B171">
        <v>0.3228065</v>
      </c>
    </row>
    <row r="172" spans="1:2" x14ac:dyDescent="0.35">
      <c r="A172">
        <v>171000</v>
      </c>
      <c r="B172">
        <v>0.32583269999999998</v>
      </c>
    </row>
    <row r="173" spans="1:2" x14ac:dyDescent="0.35">
      <c r="A173">
        <v>172000</v>
      </c>
      <c r="B173">
        <v>0.32659044999999998</v>
      </c>
    </row>
    <row r="174" spans="1:2" x14ac:dyDescent="0.35">
      <c r="A174">
        <v>173000</v>
      </c>
      <c r="B174">
        <v>0.33188499999999999</v>
      </c>
    </row>
    <row r="175" spans="1:2" x14ac:dyDescent="0.35">
      <c r="A175">
        <v>174000</v>
      </c>
      <c r="B175">
        <v>0.32734575999999999</v>
      </c>
    </row>
    <row r="176" spans="1:2" x14ac:dyDescent="0.35">
      <c r="A176">
        <v>175000</v>
      </c>
      <c r="B176">
        <v>0.32356425999999999</v>
      </c>
    </row>
    <row r="177" spans="1:2" x14ac:dyDescent="0.35">
      <c r="A177">
        <v>176000</v>
      </c>
      <c r="B177">
        <v>0.31751192</v>
      </c>
    </row>
    <row r="178" spans="1:2" x14ac:dyDescent="0.35">
      <c r="A178">
        <v>177000</v>
      </c>
      <c r="B178">
        <v>0.31448576</v>
      </c>
    </row>
    <row r="179" spans="1:2" x14ac:dyDescent="0.35">
      <c r="A179">
        <v>178000</v>
      </c>
      <c r="B179">
        <v>0.3228065</v>
      </c>
    </row>
    <row r="180" spans="1:2" x14ac:dyDescent="0.35">
      <c r="A180">
        <v>179000</v>
      </c>
      <c r="B180">
        <v>0.3228065</v>
      </c>
    </row>
    <row r="181" spans="1:2" x14ac:dyDescent="0.35">
      <c r="A181">
        <v>180000</v>
      </c>
      <c r="B181">
        <v>0.31902259999999999</v>
      </c>
    </row>
    <row r="182" spans="1:2" x14ac:dyDescent="0.35">
      <c r="A182">
        <v>181000</v>
      </c>
      <c r="B182">
        <v>0.32961659999999998</v>
      </c>
    </row>
    <row r="183" spans="1:2" x14ac:dyDescent="0.35">
      <c r="A183">
        <v>182000</v>
      </c>
      <c r="B183">
        <v>0.32053809999999999</v>
      </c>
    </row>
    <row r="184" spans="1:2" x14ac:dyDescent="0.35">
      <c r="A184">
        <v>183000</v>
      </c>
      <c r="B184">
        <v>0.30616260000000001</v>
      </c>
    </row>
    <row r="185" spans="1:2" x14ac:dyDescent="0.35">
      <c r="A185">
        <v>184000</v>
      </c>
      <c r="B185">
        <v>0.30238110000000001</v>
      </c>
    </row>
    <row r="186" spans="1:2" x14ac:dyDescent="0.35">
      <c r="A186">
        <v>185000</v>
      </c>
      <c r="B186">
        <v>0.30464950000000002</v>
      </c>
    </row>
    <row r="187" spans="1:2" x14ac:dyDescent="0.35">
      <c r="A187">
        <v>186000</v>
      </c>
      <c r="B187">
        <v>0.30086560000000001</v>
      </c>
    </row>
    <row r="188" spans="1:2" x14ac:dyDescent="0.35">
      <c r="A188">
        <v>187000</v>
      </c>
      <c r="B188">
        <v>0.30238110000000001</v>
      </c>
    </row>
    <row r="189" spans="1:2" x14ac:dyDescent="0.35">
      <c r="A189">
        <v>188000</v>
      </c>
      <c r="B189">
        <v>0.3114596</v>
      </c>
    </row>
    <row r="190" spans="1:2" x14ac:dyDescent="0.35">
      <c r="A190">
        <v>189000</v>
      </c>
      <c r="B190">
        <v>0.31372800000000001</v>
      </c>
    </row>
    <row r="191" spans="1:2" x14ac:dyDescent="0.35">
      <c r="A191">
        <v>190000</v>
      </c>
      <c r="B191">
        <v>0.31599640000000001</v>
      </c>
    </row>
    <row r="192" spans="1:2" x14ac:dyDescent="0.35">
      <c r="A192">
        <v>191000</v>
      </c>
      <c r="B192">
        <v>0.31372800000000001</v>
      </c>
    </row>
    <row r="193" spans="1:3" x14ac:dyDescent="0.35">
      <c r="A193">
        <v>192000</v>
      </c>
      <c r="B193">
        <v>0.31675416000000001</v>
      </c>
    </row>
    <row r="194" spans="1:3" x14ac:dyDescent="0.35">
      <c r="A194">
        <v>193000</v>
      </c>
      <c r="B194">
        <v>0.30162334000000002</v>
      </c>
    </row>
    <row r="195" spans="1:3" x14ac:dyDescent="0.35">
      <c r="A195">
        <v>194000</v>
      </c>
      <c r="B195">
        <v>0.30313639999999997</v>
      </c>
    </row>
    <row r="196" spans="1:3" x14ac:dyDescent="0.35">
      <c r="A196">
        <v>195000</v>
      </c>
      <c r="B196">
        <v>0.3099441</v>
      </c>
    </row>
    <row r="197" spans="1:3" x14ac:dyDescent="0.35">
      <c r="A197">
        <v>196000</v>
      </c>
      <c r="B197">
        <v>0.30767566000000002</v>
      </c>
      <c r="C197" t="s">
        <v>207</v>
      </c>
    </row>
    <row r="198" spans="1:3" x14ac:dyDescent="0.35">
      <c r="A198">
        <v>197000</v>
      </c>
      <c r="B198">
        <v>0.29783939999999998</v>
      </c>
    </row>
    <row r="199" spans="1:3" x14ac:dyDescent="0.35">
      <c r="A199">
        <v>198000</v>
      </c>
      <c r="B199">
        <v>0.30162334000000002</v>
      </c>
    </row>
    <row r="200" spans="1:3" x14ac:dyDescent="0.35">
      <c r="A200">
        <v>199000</v>
      </c>
      <c r="B200">
        <v>0.30313639999999997</v>
      </c>
    </row>
    <row r="201" spans="1:3" x14ac:dyDescent="0.35">
      <c r="A201">
        <v>200000</v>
      </c>
      <c r="B201">
        <v>0.31070185</v>
      </c>
    </row>
    <row r="202" spans="1:3" x14ac:dyDescent="0.35">
      <c r="A202">
        <v>201000</v>
      </c>
      <c r="B202">
        <v>0.30843340000000002</v>
      </c>
    </row>
    <row r="203" spans="1:3" x14ac:dyDescent="0.35">
      <c r="A203">
        <v>202000</v>
      </c>
      <c r="B203">
        <v>0.29254483999999997</v>
      </c>
    </row>
    <row r="204" spans="1:3" x14ac:dyDescent="0.35">
      <c r="A204">
        <v>203000</v>
      </c>
      <c r="B204">
        <v>0.29330260000000002</v>
      </c>
    </row>
    <row r="205" spans="1:3" x14ac:dyDescent="0.35">
      <c r="A205">
        <v>204000</v>
      </c>
      <c r="B205">
        <v>0.29330260000000002</v>
      </c>
    </row>
    <row r="206" spans="1:3" x14ac:dyDescent="0.35">
      <c r="A206">
        <v>205000</v>
      </c>
      <c r="B206">
        <v>0.29254483999999997</v>
      </c>
    </row>
    <row r="207" spans="1:3" x14ac:dyDescent="0.35">
      <c r="A207">
        <v>206000</v>
      </c>
      <c r="B207">
        <v>0.29783939999999998</v>
      </c>
    </row>
    <row r="208" spans="1:3" x14ac:dyDescent="0.35">
      <c r="A208">
        <v>207000</v>
      </c>
      <c r="B208">
        <v>0.29859715999999997</v>
      </c>
      <c r="C208" t="s">
        <v>128</v>
      </c>
    </row>
    <row r="209" spans="1:3" x14ac:dyDescent="0.35">
      <c r="A209">
        <v>208000</v>
      </c>
      <c r="B209">
        <v>0.31599640000000001</v>
      </c>
    </row>
    <row r="210" spans="1:3" x14ac:dyDescent="0.35">
      <c r="A210">
        <v>209000</v>
      </c>
      <c r="B210">
        <v>0.33037195000000003</v>
      </c>
    </row>
    <row r="211" spans="1:3" x14ac:dyDescent="0.35">
      <c r="A211">
        <v>210000</v>
      </c>
      <c r="B211">
        <v>0.33717960000000002</v>
      </c>
    </row>
    <row r="212" spans="1:3" x14ac:dyDescent="0.35">
      <c r="A212">
        <v>211000</v>
      </c>
      <c r="B212">
        <v>0.34323195000000001</v>
      </c>
    </row>
    <row r="213" spans="1:3" x14ac:dyDescent="0.35">
      <c r="A213">
        <v>212000</v>
      </c>
      <c r="B213">
        <v>0.33642425999999997</v>
      </c>
    </row>
    <row r="214" spans="1:3" x14ac:dyDescent="0.35">
      <c r="A214">
        <v>213000</v>
      </c>
      <c r="B214">
        <v>0.33188499999999999</v>
      </c>
    </row>
    <row r="215" spans="1:3" x14ac:dyDescent="0.35">
      <c r="A215">
        <v>214000</v>
      </c>
      <c r="B215">
        <v>0.33188499999999999</v>
      </c>
    </row>
    <row r="216" spans="1:3" x14ac:dyDescent="0.35">
      <c r="A216">
        <v>215000</v>
      </c>
      <c r="B216">
        <v>0.34247660000000002</v>
      </c>
    </row>
    <row r="217" spans="1:3" x14ac:dyDescent="0.35">
      <c r="A217">
        <v>216000</v>
      </c>
      <c r="B217">
        <v>0.34777360000000002</v>
      </c>
    </row>
    <row r="218" spans="1:3" x14ac:dyDescent="0.35">
      <c r="A218">
        <v>217000</v>
      </c>
      <c r="B218">
        <v>0.34852895</v>
      </c>
    </row>
    <row r="219" spans="1:3" x14ac:dyDescent="0.35">
      <c r="A219">
        <v>218000</v>
      </c>
      <c r="B219">
        <v>0.34701586000000001</v>
      </c>
    </row>
    <row r="220" spans="1:3" x14ac:dyDescent="0.35">
      <c r="A220">
        <v>219000</v>
      </c>
      <c r="B220">
        <v>0.34777360000000002</v>
      </c>
    </row>
    <row r="221" spans="1:3" x14ac:dyDescent="0.35">
      <c r="A221">
        <v>220000</v>
      </c>
      <c r="B221">
        <v>0.3530682</v>
      </c>
    </row>
    <row r="222" spans="1:3" x14ac:dyDescent="0.35">
      <c r="A222">
        <v>221000</v>
      </c>
      <c r="B222">
        <v>0.34852895</v>
      </c>
    </row>
    <row r="223" spans="1:3" x14ac:dyDescent="0.35">
      <c r="A223">
        <v>222000</v>
      </c>
      <c r="B223">
        <v>0.35155510000000001</v>
      </c>
    </row>
    <row r="224" spans="1:3" x14ac:dyDescent="0.35">
      <c r="A224">
        <v>223000</v>
      </c>
      <c r="B224">
        <v>0.34323195000000001</v>
      </c>
      <c r="C224" t="s">
        <v>208</v>
      </c>
    </row>
    <row r="225" spans="1:3" x14ac:dyDescent="0.35">
      <c r="A225">
        <v>224000</v>
      </c>
      <c r="B225">
        <v>0.33264275999999998</v>
      </c>
    </row>
    <row r="226" spans="1:3" x14ac:dyDescent="0.35">
      <c r="A226">
        <v>225000</v>
      </c>
      <c r="B226">
        <v>0.31978034999999999</v>
      </c>
    </row>
    <row r="227" spans="1:3" x14ac:dyDescent="0.35">
      <c r="A227">
        <v>226000</v>
      </c>
      <c r="B227">
        <v>0.31070185</v>
      </c>
    </row>
    <row r="228" spans="1:3" x14ac:dyDescent="0.35">
      <c r="A228">
        <v>227000</v>
      </c>
      <c r="B228">
        <v>0.3099441</v>
      </c>
    </row>
    <row r="229" spans="1:3" x14ac:dyDescent="0.35">
      <c r="A229">
        <v>228000</v>
      </c>
      <c r="B229">
        <v>0.3099441</v>
      </c>
    </row>
    <row r="230" spans="1:3" x14ac:dyDescent="0.35">
      <c r="A230">
        <v>229000</v>
      </c>
      <c r="B230">
        <v>0.31448576</v>
      </c>
    </row>
    <row r="231" spans="1:3" x14ac:dyDescent="0.35">
      <c r="A231">
        <v>230000</v>
      </c>
      <c r="B231">
        <v>0.32129343999999999</v>
      </c>
    </row>
    <row r="232" spans="1:3" x14ac:dyDescent="0.35">
      <c r="A232">
        <v>231000</v>
      </c>
      <c r="B232">
        <v>0.33037195000000003</v>
      </c>
    </row>
    <row r="233" spans="1:3" x14ac:dyDescent="0.35">
      <c r="A233">
        <v>232000</v>
      </c>
      <c r="B233">
        <v>0.34172127000000002</v>
      </c>
      <c r="C233" t="s">
        <v>209</v>
      </c>
    </row>
    <row r="234" spans="1:3" x14ac:dyDescent="0.35">
      <c r="A234">
        <v>233000</v>
      </c>
      <c r="B234">
        <v>0.33188499999999999</v>
      </c>
    </row>
    <row r="235" spans="1:3" x14ac:dyDescent="0.35">
      <c r="A235">
        <v>234000</v>
      </c>
      <c r="B235">
        <v>0.33112725999999998</v>
      </c>
    </row>
    <row r="236" spans="1:3" x14ac:dyDescent="0.35">
      <c r="A236">
        <v>235000</v>
      </c>
      <c r="B236">
        <v>0.32204874999999999</v>
      </c>
    </row>
    <row r="237" spans="1:3" x14ac:dyDescent="0.35">
      <c r="A237">
        <v>236000</v>
      </c>
      <c r="B237">
        <v>0.31978034999999999</v>
      </c>
    </row>
    <row r="238" spans="1:3" x14ac:dyDescent="0.35">
      <c r="A238">
        <v>237000</v>
      </c>
      <c r="B238">
        <v>0.31448576</v>
      </c>
    </row>
    <row r="239" spans="1:3" x14ac:dyDescent="0.35">
      <c r="A239">
        <v>238000</v>
      </c>
      <c r="B239">
        <v>0.31599640000000001</v>
      </c>
    </row>
    <row r="240" spans="1:3" x14ac:dyDescent="0.35">
      <c r="A240">
        <v>239000</v>
      </c>
      <c r="B240">
        <v>0.31978034999999999</v>
      </c>
    </row>
    <row r="241" spans="1:3" x14ac:dyDescent="0.35">
      <c r="A241">
        <v>240000</v>
      </c>
      <c r="B241">
        <v>0.31599640000000001</v>
      </c>
    </row>
    <row r="242" spans="1:3" x14ac:dyDescent="0.35">
      <c r="A242">
        <v>241000</v>
      </c>
      <c r="B242">
        <v>0.31599640000000001</v>
      </c>
    </row>
    <row r="243" spans="1:3" x14ac:dyDescent="0.35">
      <c r="A243">
        <v>242000</v>
      </c>
      <c r="B243">
        <v>0.3114596</v>
      </c>
    </row>
    <row r="244" spans="1:3" x14ac:dyDescent="0.35">
      <c r="A244">
        <v>243000</v>
      </c>
      <c r="B244">
        <v>0.31372800000000001</v>
      </c>
    </row>
    <row r="245" spans="1:3" x14ac:dyDescent="0.35">
      <c r="A245">
        <v>244000</v>
      </c>
      <c r="B245">
        <v>0.32053809999999999</v>
      </c>
    </row>
    <row r="246" spans="1:3" x14ac:dyDescent="0.35">
      <c r="A246">
        <v>245000</v>
      </c>
      <c r="B246">
        <v>0.32356425999999999</v>
      </c>
    </row>
    <row r="247" spans="1:3" x14ac:dyDescent="0.35">
      <c r="A247">
        <v>246000</v>
      </c>
      <c r="B247">
        <v>0.3228065</v>
      </c>
    </row>
    <row r="248" spans="1:3" x14ac:dyDescent="0.35">
      <c r="A248">
        <v>247000</v>
      </c>
      <c r="B248">
        <v>0.32810109999999998</v>
      </c>
    </row>
    <row r="249" spans="1:3" x14ac:dyDescent="0.35">
      <c r="A249">
        <v>248000</v>
      </c>
      <c r="B249">
        <v>0.32961659999999998</v>
      </c>
    </row>
    <row r="250" spans="1:3" x14ac:dyDescent="0.35">
      <c r="A250">
        <v>249000</v>
      </c>
      <c r="B250">
        <v>0.33566895000000002</v>
      </c>
    </row>
    <row r="251" spans="1:3" x14ac:dyDescent="0.35">
      <c r="A251">
        <v>250000</v>
      </c>
      <c r="B251">
        <v>0.33339809999999998</v>
      </c>
    </row>
    <row r="252" spans="1:3" x14ac:dyDescent="0.35">
      <c r="A252">
        <v>251000</v>
      </c>
      <c r="B252">
        <v>0.33037195000000003</v>
      </c>
    </row>
    <row r="253" spans="1:3" x14ac:dyDescent="0.35">
      <c r="A253">
        <v>252000</v>
      </c>
      <c r="B253">
        <v>0.33339809999999998</v>
      </c>
    </row>
    <row r="254" spans="1:3" x14ac:dyDescent="0.35">
      <c r="A254">
        <v>253000</v>
      </c>
      <c r="B254">
        <v>0.33112725999999998</v>
      </c>
    </row>
    <row r="255" spans="1:3" x14ac:dyDescent="0.35">
      <c r="A255">
        <v>254000</v>
      </c>
      <c r="B255">
        <v>0.33491120000000002</v>
      </c>
    </row>
    <row r="256" spans="1:3" x14ac:dyDescent="0.35">
      <c r="A256">
        <v>255000</v>
      </c>
      <c r="B256">
        <v>0.31599640000000001</v>
      </c>
      <c r="C256" t="s">
        <v>26</v>
      </c>
    </row>
    <row r="257" spans="1:2" x14ac:dyDescent="0.35">
      <c r="A257">
        <v>256000</v>
      </c>
      <c r="B257">
        <v>0.30464950000000002</v>
      </c>
    </row>
    <row r="258" spans="1:2" x14ac:dyDescent="0.35">
      <c r="A258">
        <v>257000</v>
      </c>
      <c r="B258">
        <v>0.31372800000000001</v>
      </c>
    </row>
    <row r="259" spans="1:2" x14ac:dyDescent="0.35">
      <c r="A259">
        <v>258000</v>
      </c>
      <c r="B259">
        <v>0.33112725999999998</v>
      </c>
    </row>
    <row r="260" spans="1:2" x14ac:dyDescent="0.35">
      <c r="A260">
        <v>259000</v>
      </c>
      <c r="B260">
        <v>0.33793736000000002</v>
      </c>
    </row>
    <row r="261" spans="1:2" x14ac:dyDescent="0.35">
      <c r="A261">
        <v>260000</v>
      </c>
      <c r="B261">
        <v>0.32583269999999998</v>
      </c>
    </row>
    <row r="262" spans="1:2" x14ac:dyDescent="0.35">
      <c r="A262">
        <v>261000</v>
      </c>
      <c r="B262">
        <v>0.32431959999999999</v>
      </c>
    </row>
    <row r="263" spans="1:2" x14ac:dyDescent="0.35">
      <c r="A263">
        <v>262000</v>
      </c>
      <c r="B263">
        <v>0.32734575999999999</v>
      </c>
    </row>
    <row r="264" spans="1:2" x14ac:dyDescent="0.35">
      <c r="A264">
        <v>263000</v>
      </c>
      <c r="B264">
        <v>0.29103174999999998</v>
      </c>
    </row>
    <row r="265" spans="1:2" x14ac:dyDescent="0.35">
      <c r="A265">
        <v>264000</v>
      </c>
      <c r="B265">
        <v>0.29935489999999998</v>
      </c>
    </row>
    <row r="266" spans="1:2" x14ac:dyDescent="0.35">
      <c r="A266">
        <v>265000</v>
      </c>
      <c r="B266">
        <v>0.3152411</v>
      </c>
    </row>
    <row r="267" spans="1:2" x14ac:dyDescent="0.35">
      <c r="A267">
        <v>266000</v>
      </c>
      <c r="B267">
        <v>0.32583269999999998</v>
      </c>
    </row>
    <row r="268" spans="1:2" x14ac:dyDescent="0.35">
      <c r="A268">
        <v>267000</v>
      </c>
      <c r="B268">
        <v>0.32507493999999998</v>
      </c>
    </row>
    <row r="269" spans="1:2" x14ac:dyDescent="0.35">
      <c r="A269">
        <v>268000</v>
      </c>
      <c r="B269">
        <v>0.33869510000000003</v>
      </c>
    </row>
    <row r="270" spans="1:2" x14ac:dyDescent="0.35">
      <c r="A270">
        <v>269000</v>
      </c>
      <c r="B270">
        <v>0.34096349999999997</v>
      </c>
    </row>
    <row r="271" spans="1:2" x14ac:dyDescent="0.35">
      <c r="A271">
        <v>270000</v>
      </c>
      <c r="B271">
        <v>0.36365979999999998</v>
      </c>
    </row>
    <row r="272" spans="1:2" x14ac:dyDescent="0.35">
      <c r="A272">
        <v>271000</v>
      </c>
      <c r="B272">
        <v>0.36593061999999998</v>
      </c>
    </row>
    <row r="273" spans="1:3" x14ac:dyDescent="0.35">
      <c r="A273">
        <v>272000</v>
      </c>
      <c r="B273">
        <v>0.35760744999999999</v>
      </c>
    </row>
    <row r="274" spans="1:3" x14ac:dyDescent="0.35">
      <c r="A274">
        <v>273000</v>
      </c>
      <c r="B274">
        <v>0.33491120000000002</v>
      </c>
    </row>
    <row r="275" spans="1:3" x14ac:dyDescent="0.35">
      <c r="A275">
        <v>274000</v>
      </c>
      <c r="B275">
        <v>0.35079979999999999</v>
      </c>
    </row>
    <row r="276" spans="1:3" x14ac:dyDescent="0.35">
      <c r="A276">
        <v>275000</v>
      </c>
      <c r="B276">
        <v>0.37274072000000003</v>
      </c>
      <c r="C276" t="s">
        <v>21</v>
      </c>
    </row>
    <row r="277" spans="1:3" x14ac:dyDescent="0.35">
      <c r="A277">
        <v>276000</v>
      </c>
      <c r="B277">
        <v>0.37501156000000002</v>
      </c>
    </row>
    <row r="278" spans="1:3" x14ac:dyDescent="0.35">
      <c r="A278">
        <v>277000</v>
      </c>
      <c r="B278">
        <v>0.36593061999999998</v>
      </c>
    </row>
    <row r="279" spans="1:3" x14ac:dyDescent="0.35">
      <c r="A279">
        <v>278000</v>
      </c>
      <c r="B279">
        <v>0.35609436</v>
      </c>
    </row>
    <row r="280" spans="1:3" x14ac:dyDescent="0.35">
      <c r="A280">
        <v>279000</v>
      </c>
      <c r="B280">
        <v>0.34625810000000001</v>
      </c>
    </row>
    <row r="281" spans="1:3" x14ac:dyDescent="0.35">
      <c r="A281">
        <v>280000</v>
      </c>
      <c r="B281">
        <v>0.34625810000000001</v>
      </c>
    </row>
    <row r="282" spans="1:3" x14ac:dyDescent="0.35">
      <c r="A282">
        <v>281000</v>
      </c>
      <c r="B282">
        <v>0.3530682</v>
      </c>
    </row>
    <row r="283" spans="1:3" x14ac:dyDescent="0.35">
      <c r="A283">
        <v>282000</v>
      </c>
      <c r="B283">
        <v>0.35836279999999998</v>
      </c>
    </row>
    <row r="284" spans="1:3" x14ac:dyDescent="0.35">
      <c r="A284">
        <v>283000</v>
      </c>
      <c r="B284">
        <v>0.3553366</v>
      </c>
    </row>
    <row r="285" spans="1:3" x14ac:dyDescent="0.35">
      <c r="A285">
        <v>284000</v>
      </c>
      <c r="B285">
        <v>0.34474745000000001</v>
      </c>
    </row>
    <row r="286" spans="1:3" x14ac:dyDescent="0.35">
      <c r="A286">
        <v>285000</v>
      </c>
      <c r="B286">
        <v>0.34247660000000002</v>
      </c>
    </row>
    <row r="287" spans="1:3" x14ac:dyDescent="0.35">
      <c r="A287">
        <v>286000</v>
      </c>
      <c r="B287">
        <v>0.33793736000000002</v>
      </c>
    </row>
    <row r="288" spans="1:3" x14ac:dyDescent="0.35">
      <c r="A288">
        <v>287000</v>
      </c>
      <c r="B288">
        <v>0.33717960000000002</v>
      </c>
    </row>
    <row r="289" spans="1:2" x14ac:dyDescent="0.35">
      <c r="A289">
        <v>288000</v>
      </c>
      <c r="B289">
        <v>0.34020576000000002</v>
      </c>
    </row>
    <row r="290" spans="1:2" x14ac:dyDescent="0.35">
      <c r="A290">
        <v>289000</v>
      </c>
      <c r="B290">
        <v>0.3455028</v>
      </c>
    </row>
    <row r="291" spans="1:2" x14ac:dyDescent="0.35">
      <c r="A291">
        <v>290000</v>
      </c>
      <c r="B291">
        <v>0.35155510000000001</v>
      </c>
    </row>
    <row r="292" spans="1:2" x14ac:dyDescent="0.35">
      <c r="A292">
        <v>291000</v>
      </c>
      <c r="B292">
        <v>0.3606336</v>
      </c>
    </row>
    <row r="293" spans="1:2" x14ac:dyDescent="0.35">
      <c r="A293">
        <v>292000</v>
      </c>
      <c r="B293">
        <v>0.36820145999999998</v>
      </c>
    </row>
    <row r="294" spans="1:2" x14ac:dyDescent="0.35">
      <c r="A294">
        <v>293000</v>
      </c>
      <c r="B294">
        <v>0.37576690000000001</v>
      </c>
    </row>
    <row r="295" spans="1:2" x14ac:dyDescent="0.35">
      <c r="A295">
        <v>294000</v>
      </c>
      <c r="B295">
        <v>0.37879306000000001</v>
      </c>
    </row>
    <row r="296" spans="1:2" x14ac:dyDescent="0.35">
      <c r="A296">
        <v>295000</v>
      </c>
      <c r="B296">
        <v>0.38106390000000001</v>
      </c>
    </row>
    <row r="297" spans="1:2" x14ac:dyDescent="0.35">
      <c r="A297">
        <v>296000</v>
      </c>
      <c r="B297">
        <v>0.38635847000000001</v>
      </c>
    </row>
    <row r="298" spans="1:2" x14ac:dyDescent="0.35">
      <c r="A298">
        <v>297000</v>
      </c>
      <c r="B298">
        <v>0.38409007000000001</v>
      </c>
    </row>
    <row r="299" spans="1:2" x14ac:dyDescent="0.35">
      <c r="A299">
        <v>298000</v>
      </c>
      <c r="B299">
        <v>0.38030615000000001</v>
      </c>
    </row>
    <row r="300" spans="1:2" x14ac:dyDescent="0.35">
      <c r="A300">
        <v>299000</v>
      </c>
      <c r="B300">
        <v>0.35609436</v>
      </c>
    </row>
    <row r="301" spans="1:2" x14ac:dyDescent="0.35">
      <c r="A301">
        <v>300000</v>
      </c>
      <c r="B301">
        <v>0.3553366</v>
      </c>
    </row>
    <row r="302" spans="1:2" x14ac:dyDescent="0.35">
      <c r="A302">
        <v>301000</v>
      </c>
      <c r="B302">
        <v>0.33869510000000003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15610-C713-4DAD-AE2F-1B540F2C2D2E}">
  <dimension ref="A1:AH412"/>
  <sheetViews>
    <sheetView zoomScaleNormal="100" workbookViewId="0">
      <selection activeCell="E9" sqref="E9"/>
    </sheetView>
  </sheetViews>
  <sheetFormatPr defaultRowHeight="14.5" x14ac:dyDescent="0.35"/>
  <cols>
    <col min="1" max="1" width="14.81640625" bestFit="1" customWidth="1"/>
    <col min="2" max="2" width="13.453125" style="59" customWidth="1"/>
    <col min="3" max="3" width="10.7265625" bestFit="1" customWidth="1"/>
    <col min="4" max="4" width="18.36328125" style="59" bestFit="1" customWidth="1"/>
    <col min="5" max="5" width="15" bestFit="1" customWidth="1"/>
    <col min="6" max="6" width="18.08984375" customWidth="1"/>
    <col min="7" max="9" width="15.36328125" style="57" customWidth="1"/>
    <col min="10" max="11" width="15.36328125" style="5" customWidth="1"/>
    <col min="12" max="12" width="15" bestFit="1" customWidth="1"/>
    <col min="13" max="13" width="18.36328125" bestFit="1" customWidth="1"/>
    <col min="14" max="15" width="15.36328125" customWidth="1"/>
    <col min="16" max="16" width="15.36328125" style="5" customWidth="1"/>
    <col min="17" max="17" width="10.7265625" bestFit="1" customWidth="1"/>
    <col min="18" max="18" width="18.36328125" bestFit="1" customWidth="1"/>
    <col min="19" max="19" width="12.453125" bestFit="1" customWidth="1"/>
    <col min="20" max="20" width="12.453125" customWidth="1"/>
    <col min="21" max="21" width="11.81640625" bestFit="1" customWidth="1"/>
    <col min="22" max="22" width="12.36328125" bestFit="1" customWidth="1"/>
    <col min="23" max="23" width="11.81640625" bestFit="1" customWidth="1"/>
    <col min="24" max="24" width="11.81640625" customWidth="1"/>
    <col min="28" max="28" width="17.1796875" bestFit="1" customWidth="1"/>
    <col min="29" max="29" width="7" customWidth="1"/>
    <col min="30" max="30" width="19.36328125" style="56" customWidth="1"/>
    <col min="31" max="32" width="15.36328125" customWidth="1"/>
  </cols>
  <sheetData>
    <row r="1" spans="1:34" x14ac:dyDescent="0.35">
      <c r="A1" t="s">
        <v>56</v>
      </c>
      <c r="B1" s="57" t="s">
        <v>178</v>
      </c>
      <c r="C1" s="57" t="s">
        <v>52</v>
      </c>
      <c r="D1" s="57" t="s">
        <v>219</v>
      </c>
      <c r="E1" s="57" t="s">
        <v>333</v>
      </c>
      <c r="F1" s="57" t="s">
        <v>334</v>
      </c>
      <c r="G1" s="57" t="s">
        <v>201</v>
      </c>
      <c r="H1" s="57" t="s">
        <v>204</v>
      </c>
      <c r="I1" s="57" t="s">
        <v>336</v>
      </c>
      <c r="J1" s="61" t="s">
        <v>335</v>
      </c>
      <c r="K1" s="61">
        <v>411</v>
      </c>
      <c r="L1" s="57" t="s">
        <v>202</v>
      </c>
      <c r="M1" s="57" t="s">
        <v>203</v>
      </c>
      <c r="N1" s="57" t="s">
        <v>201</v>
      </c>
      <c r="O1" s="57" t="s">
        <v>204</v>
      </c>
      <c r="P1" s="61"/>
      <c r="Q1" s="57" t="s">
        <v>52</v>
      </c>
      <c r="S1" s="29" t="s">
        <v>121</v>
      </c>
      <c r="T1" s="29" t="s">
        <v>55</v>
      </c>
      <c r="U1" s="29" t="s">
        <v>122</v>
      </c>
      <c r="V1" s="29" t="s">
        <v>123</v>
      </c>
      <c r="W1" s="29" t="s">
        <v>54</v>
      </c>
      <c r="X1" s="29" t="s">
        <v>124</v>
      </c>
      <c r="Y1" s="29" t="s">
        <v>125</v>
      </c>
      <c r="Z1" s="48" t="s">
        <v>19</v>
      </c>
      <c r="AA1" s="29" t="s">
        <v>126</v>
      </c>
      <c r="AB1" s="28" t="s">
        <v>53</v>
      </c>
      <c r="AD1" s="56" t="s">
        <v>176</v>
      </c>
      <c r="AE1" t="s">
        <v>196</v>
      </c>
      <c r="AF1" t="s">
        <v>196</v>
      </c>
    </row>
    <row r="2" spans="1:34" ht="16" x14ac:dyDescent="0.45">
      <c r="A2" cm="1">
        <f t="array" ref="A2:A266">_4_Follow_Up_Time</f>
        <v>37000</v>
      </c>
      <c r="B2" s="59" cm="1">
        <f t="array" ref="B2:B266">_4_Follow_Up_PT</f>
        <v>0.13064240999999999</v>
      </c>
      <c r="C2" s="3">
        <f t="shared" ref="C2:C65" si="0">A2/60000/1440</f>
        <v>4.2824074074074075E-4</v>
      </c>
      <c r="D2" s="59" cm="1">
        <f t="array" ref="D2:D266">(_4_Follow_Up_PT)*10</f>
        <v>1.3064240999999999</v>
      </c>
      <c r="E2" s="56">
        <f>IF(D2=MIN($D$2:$D$412),D2,NA())</f>
        <v>1.3064240999999999</v>
      </c>
      <c r="F2" s="58" t="e">
        <f>IF(D2=MAX($D$2:$D$412),D2,NA())</f>
        <v>#N/A</v>
      </c>
      <c r="G2" s="58">
        <f>IF(AND(D2&lt;D3),D2,NA())</f>
        <v>1.3064240999999999</v>
      </c>
      <c r="H2" s="58" t="e">
        <f>IF(AND(D2&gt;D3),D2,NA())</f>
        <v>#N/A</v>
      </c>
      <c r="I2" s="58" t="e">
        <f>IF(AND(E2&gt;E3),E2,NA())</f>
        <v>#N/A</v>
      </c>
      <c r="J2" s="61" t="str" cm="1">
        <f t="array" ref="J2:J266">_4_Follow_Up_Annotations_Graph</f>
        <v>1  Walk</v>
      </c>
      <c r="K2" s="93" t="s">
        <v>57</v>
      </c>
      <c r="L2" s="58">
        <f>IF(D2=MIN($D:$D),D2,"0")</f>
        <v>1.3064240999999999</v>
      </c>
      <c r="M2" s="58" t="str">
        <f>IF(D2=MAX($D:$D),D2,"0")</f>
        <v>0</v>
      </c>
      <c r="N2" s="58">
        <f>IF(AND($D2&lt;=$D3),$D2, "0")</f>
        <v>1.3064240999999999</v>
      </c>
      <c r="O2" s="58" t="str">
        <f>IF(AND($D2&gt;$D3),$D2,"0")</f>
        <v>0</v>
      </c>
      <c r="P2" s="61" t="str" cm="1">
        <f t="array" ref="P2:P266">_4_Follow_Up_Annotations</f>
        <v>1  Walk</v>
      </c>
      <c r="Q2" s="3">
        <f>$A2/60000/1440</f>
        <v>4.2824074074074075E-4</v>
      </c>
      <c r="R2" s="5"/>
      <c r="S2" s="58" t="str">
        <f t="array" ref="S2">IFERROR(INDEX($O$2:$O$412, MATCH(0,COUNTIF($S$1:S1, $O$2:$O$412),0)),"")</f>
        <v>0</v>
      </c>
      <c r="T2" s="3">
        <f t="shared" ref="T2" si="1">(_xlfn.XLOOKUP(S2,$D:$D,($A:$A),FALSE))/60000/1440</f>
        <v>0</v>
      </c>
      <c r="U2" s="5">
        <f t="shared" ref="U2:U27" si="2">(_xlfn.XLOOKUP(S2,$D:$D,($A:$A),FALSE))/1000</f>
        <v>0</v>
      </c>
      <c r="V2" s="58" cm="1">
        <f t="array" ref="V2">IFERROR(INDEX($N$2:$N$412, MATCH(0,COUNTIF($V$1:V1, $N$2:$N$412),0)),"")</f>
        <v>1.3064240999999999</v>
      </c>
      <c r="W2" s="3">
        <f>(_xlfn.XLOOKUP(V2,$D:$D,($A:$A),FALSE))/60000/1440</f>
        <v>4.2824074074074075E-4</v>
      </c>
      <c r="X2" s="5">
        <f t="shared" ref="X2:X27" si="3">(_xlfn.XLOOKUP(V2,$D:$D,($A:$A),FALSE))/1000</f>
        <v>37</v>
      </c>
      <c r="Y2" s="56"/>
      <c r="AA2" s="5">
        <f>ABS(X2-U4)</f>
        <v>17</v>
      </c>
      <c r="AB2" s="6" t="s">
        <v>210</v>
      </c>
      <c r="AC2">
        <v>38</v>
      </c>
      <c r="AD2" s="56">
        <f>AVERAGE(_8_Left_Leg_Flexion_PT)</f>
        <v>0.36366118285714288</v>
      </c>
      <c r="AE2" s="56" t="e">
        <f>IF(AND(D2=D3),D2,NA())</f>
        <v>#N/A</v>
      </c>
      <c r="AF2" s="56" t="e">
        <f>IF(AND(D2=D3),D2,NA())</f>
        <v>#N/A</v>
      </c>
    </row>
    <row r="3" spans="1:34" ht="16" x14ac:dyDescent="0.45">
      <c r="A3">
        <v>38000</v>
      </c>
      <c r="B3" s="59">
        <v>0.15031251000000001</v>
      </c>
      <c r="C3" s="3">
        <f t="shared" si="0"/>
        <v>4.3981481481481481E-4</v>
      </c>
      <c r="D3" s="59">
        <v>1.5031251000000001</v>
      </c>
      <c r="E3" s="56" t="e">
        <f t="shared" ref="E3:E66" si="4">IF(D3=MIN($D$2:$D$412),D3,NA())</f>
        <v>#N/A</v>
      </c>
      <c r="F3" s="58" t="e">
        <f t="shared" ref="F3:F66" si="5">IF(D3=MAX($D$2:$D$412),D3,NA())</f>
        <v>#N/A</v>
      </c>
      <c r="G3" s="58" t="e">
        <f>IF(AND(D3&lt;=D2, D3&lt;=D4),D3,NA())</f>
        <v>#N/A</v>
      </c>
      <c r="H3" s="58" t="e">
        <f>IF(AND(D3&gt;=D2, D3&gt;=D4),D3,NA())</f>
        <v>#N/A</v>
      </c>
      <c r="I3" s="58" t="e">
        <f>IF(AND(E3&gt;=E2, E3&gt;=E4),E3,NA())</f>
        <v>#N/A</v>
      </c>
      <c r="J3" s="61" t="e">
        <v>#N/A</v>
      </c>
      <c r="K3" s="61" t="e">
        <v>#N/A</v>
      </c>
      <c r="L3" s="58" t="str">
        <f t="shared" ref="L3:L66" si="6">IF(D3=MIN($D:$D),D3,"0")</f>
        <v>0</v>
      </c>
      <c r="M3" s="58" t="str">
        <f t="shared" ref="M3:M66" si="7">IF(D3=MAX($D:$D),D3,"0")</f>
        <v>0</v>
      </c>
      <c r="N3" s="58" t="str">
        <f>IF(AND($D3&lt;=$D2, $D3&lt;=$D4),$D3,"0")</f>
        <v>0</v>
      </c>
      <c r="O3" s="58" t="str">
        <f>IF(AND($D3&gt;=$D2, $D3&gt;=$D4),$D3,"0")</f>
        <v>0</v>
      </c>
      <c r="P3" s="61">
        <v>0</v>
      </c>
      <c r="Q3" s="3">
        <f t="shared" ref="Q3:Q66" si="8">$A3/60000/1440</f>
        <v>4.3981481481481481E-4</v>
      </c>
      <c r="R3" s="6"/>
      <c r="S3" s="58">
        <f t="array" ref="S3">IFERROR(INDEX($O$2:$O$412, MATCH(0,COUNTIF($S$1:S2, $O$2:$O$412),0)),"")</f>
        <v>1.6695644000000001</v>
      </c>
      <c r="T3" s="3">
        <f>(_xlfn.XLOOKUP(S3,$D3:$D412,($A3:$A412),FALSE))/60000/1440</f>
        <v>4.5138888888888892E-4</v>
      </c>
      <c r="U3" s="5">
        <f t="shared" si="2"/>
        <v>39</v>
      </c>
      <c r="V3" s="58" t="str" cm="1">
        <f t="array" ref="V3">IFERROR(INDEX($N$2:$N$412, MATCH(0,COUNTIF($V$1:V2, $N$2:$N$412),0)),"")</f>
        <v>0</v>
      </c>
      <c r="W3" s="3">
        <f>(_xlfn.XLOOKUP(V3,$D3:$D412,($A3:$A412),FALSE))/60000/1440</f>
        <v>0</v>
      </c>
      <c r="X3" s="5">
        <f t="shared" si="3"/>
        <v>0</v>
      </c>
      <c r="Y3" s="56">
        <f>V2-S3</f>
        <v>-0.36314030000000019</v>
      </c>
      <c r="Z3">
        <f>(V2-S3)/(X2-U3)</f>
        <v>0.1815701500000001</v>
      </c>
      <c r="AA3" s="5">
        <f>ABS(X2-U3)</f>
        <v>2</v>
      </c>
      <c r="AB3" s="6" t="s">
        <v>211</v>
      </c>
      <c r="AC3">
        <v>67</v>
      </c>
      <c r="AD3" s="56" t="s">
        <v>174</v>
      </c>
      <c r="AE3" s="56" t="e">
        <f>IF(AND(D3&lt;=D2, D3&lt;=D4),D3,NA())</f>
        <v>#N/A</v>
      </c>
      <c r="AF3" s="56" t="e">
        <f>IF(AND((D3+0.05)=D2, (D3-0.05)=D2, (D3+0.05)=D4, (D3-0.05)=D4),D3,NA())</f>
        <v>#N/A</v>
      </c>
    </row>
    <row r="4" spans="1:34" ht="16" x14ac:dyDescent="0.45">
      <c r="A4">
        <v>39000</v>
      </c>
      <c r="B4" s="59">
        <v>0.16695644000000001</v>
      </c>
      <c r="C4" s="3">
        <f t="shared" si="0"/>
        <v>4.5138888888888892E-4</v>
      </c>
      <c r="D4" s="59">
        <v>1.6695644000000001</v>
      </c>
      <c r="E4" s="56" t="e">
        <f t="shared" si="4"/>
        <v>#N/A</v>
      </c>
      <c r="F4" s="58" t="e">
        <f t="shared" si="5"/>
        <v>#N/A</v>
      </c>
      <c r="G4" s="58" t="e">
        <f>IF(AND(D4&lt;=D2, E4&lt;=D3, D4&lt;=D5, D4&lt;=D6),D4,NA())</f>
        <v>#N/A</v>
      </c>
      <c r="H4" s="58">
        <f>IF(AND(D4&gt;=D2, D4&gt;=D3, D4&gt;=D5, D4&gt;=D6),D4,NA())</f>
        <v>1.6695644000000001</v>
      </c>
      <c r="I4" s="58" t="e">
        <f>IF(AND(E4&gt;=E2, E4&gt;=E3, E4&gt;=E5, E4&gt;=E6),E4,NA())</f>
        <v>#N/A</v>
      </c>
      <c r="J4" s="61" t="e">
        <v>#N/A</v>
      </c>
      <c r="K4" s="61" t="e">
        <v>#N/A</v>
      </c>
      <c r="L4" s="58" t="str">
        <f t="shared" si="6"/>
        <v>0</v>
      </c>
      <c r="M4" s="58" t="str">
        <f t="shared" si="7"/>
        <v>0</v>
      </c>
      <c r="N4" s="58" t="str">
        <f>IF(AND($D4&lt;=$D2, $D4&lt;=$D3, $D4&lt;=$D5, $D4&lt;=$D6),$D4,"0")</f>
        <v>0</v>
      </c>
      <c r="O4" s="58">
        <f>IF(AND($D4&gt;=$D2, $D4&gt;=$D3, $D4&gt;=$D5, $D4&gt;=$D6),$D4,"0")</f>
        <v>1.6695644000000001</v>
      </c>
      <c r="P4" s="61">
        <v>0</v>
      </c>
      <c r="Q4" s="3">
        <f t="shared" si="8"/>
        <v>4.5138888888888892E-4</v>
      </c>
      <c r="R4" s="6" t="s">
        <v>210</v>
      </c>
      <c r="S4" s="58">
        <f t="array" ref="S4">IFERROR(INDEX($O$2:$O$412, MATCH(0,COUNTIF($S$1:S3, $O$2:$O$412),0)),"")</f>
        <v>2.6152540000000002</v>
      </c>
      <c r="T4" s="3">
        <f>(_xlfn.XLOOKUP(S4,$D4:$D413,($A4:$A413),FALSE))/60000/1440</f>
        <v>6.2500000000000001E-4</v>
      </c>
      <c r="U4" s="5">
        <f t="shared" si="2"/>
        <v>54</v>
      </c>
      <c r="V4" s="58" cm="1">
        <f t="array" ref="V4">IFERROR(INDEX($N$2:$N$412, MATCH(0,COUNTIF($V$1:V3, $N$2:$N$412),0)),"")</f>
        <v>2.2370072999999997</v>
      </c>
      <c r="W4" s="3">
        <f t="shared" ref="W4:W11" si="9">(_xlfn.XLOOKUP(V4,$D4:$D413,($A4:$A413),FALSE))/60000/1440</f>
        <v>6.8287037037037036E-4</v>
      </c>
      <c r="X4" s="5">
        <f t="shared" si="3"/>
        <v>59</v>
      </c>
      <c r="Y4" s="56">
        <f>V4-S4</f>
        <v>-0.37824670000000049</v>
      </c>
      <c r="Z4">
        <f>(V4-S4)/(X4-U4)</f>
        <v>-7.5649340000000093E-2</v>
      </c>
      <c r="AA4" s="5">
        <f>ABS(X4-U4)</f>
        <v>5</v>
      </c>
      <c r="AB4" s="6" t="s">
        <v>212</v>
      </c>
      <c r="AC4">
        <v>157</v>
      </c>
      <c r="AD4" s="56">
        <f>AVERAGE(D:D)</f>
        <v>2.9945929607547157</v>
      </c>
      <c r="AE4" s="56" t="e">
        <f>IF(AND(D4&lt;=D2, D4&lt;=D3, D4&lt;=D5, D4&lt;=D5, D4&lt;=D5),D4,NA())</f>
        <v>#N/A</v>
      </c>
      <c r="AF4" s="56">
        <f t="shared" ref="AF4:AF15" si="10">IF(AND((D4-D3)&lt;0.05, (D4-D5)&lt;0.05), NA(), D4)</f>
        <v>1.6695644000000001</v>
      </c>
      <c r="AH4" s="3">
        <f t="shared" ref="AH4" si="11">(_xlfn.XLOOKUP(AG4,$D:$D,($A:$A),FALSE))/60000/1440</f>
        <v>0</v>
      </c>
    </row>
    <row r="5" spans="1:34" ht="16" x14ac:dyDescent="0.45">
      <c r="A5">
        <v>40000</v>
      </c>
      <c r="B5" s="59">
        <v>0.16317493999999999</v>
      </c>
      <c r="C5" s="3">
        <f t="shared" si="0"/>
        <v>4.6296296296296293E-4</v>
      </c>
      <c r="D5" s="59">
        <v>1.6317493999999999</v>
      </c>
      <c r="E5" s="56" t="e">
        <f t="shared" si="4"/>
        <v>#N/A</v>
      </c>
      <c r="F5" s="58" t="e">
        <f t="shared" si="5"/>
        <v>#N/A</v>
      </c>
      <c r="G5" s="58" t="e">
        <f>IF(AND(D5&lt;=D2, D5&lt;=D3, D5&lt;=D4, D5&lt;=D6, D5&lt;=D7, D5&lt;=D8),D5,NA())</f>
        <v>#N/A</v>
      </c>
      <c r="H5" s="58" t="e">
        <f>IF(AND(D5&gt;=D2, D5&gt;=D3, D5&gt;=D4, D5&gt;=D6, D5&gt;=D7, D5&gt;=D8),D5,NA())</f>
        <v>#N/A</v>
      </c>
      <c r="I5" s="58" t="e">
        <f>IF(AND(E5&gt;=E2, E5&gt;=E3, E5&gt;=E4, E5&gt;=E6, E5&gt;=E7, E5&gt;=E8),E5,NA())</f>
        <v>#N/A</v>
      </c>
      <c r="J5" s="61" t="e">
        <v>#N/A</v>
      </c>
      <c r="K5" s="61" t="e">
        <v>#N/A</v>
      </c>
      <c r="L5" s="58" t="str">
        <f t="shared" si="6"/>
        <v>0</v>
      </c>
      <c r="M5" s="58" t="str">
        <f t="shared" si="7"/>
        <v>0</v>
      </c>
      <c r="N5" s="58" t="str">
        <f>IF(AND(D5&lt;=D2, D5&lt;=D3, D5&lt;=D4, D5&lt;=D6, D5&lt;=D7, D5&lt;=D8),D5,"0")</f>
        <v>0</v>
      </c>
      <c r="O5" s="58" t="str">
        <f>IF(AND(D5&gt;=D2, D5&gt;=D3, D5&gt;=D4, D5&gt;=D6, D5&gt;=D7, D5&gt;=D8),D5,"0")</f>
        <v>0</v>
      </c>
      <c r="P5" s="61">
        <v>0</v>
      </c>
      <c r="Q5" s="3">
        <f t="shared" si="8"/>
        <v>4.6296296296296293E-4</v>
      </c>
      <c r="R5" s="6"/>
      <c r="S5" s="58">
        <f t="array" ref="S5">IFERROR(INDEX($O$2:$O$412, MATCH(0,COUNTIF($S$1:S4, $O$2:$O$412),0)),"")</f>
        <v>2.6833550000000002</v>
      </c>
      <c r="T5" s="3">
        <f t="shared" ref="T5:T16" si="12">(_xlfn.XLOOKUP(S5,$D5:$D414,($A5:$A414),FALSE))/60000/1440</f>
        <v>7.6388888888888893E-4</v>
      </c>
      <c r="U5" s="5">
        <f t="shared" si="2"/>
        <v>66</v>
      </c>
      <c r="V5" s="58" cm="1">
        <f t="array" ref="V5">IFERROR(INDEX($N$2:$N$412, MATCH(0,COUNTIF($V$1:V4, $N$2:$N$412),0)),"")</f>
        <v>2.2294298000000001</v>
      </c>
      <c r="W5" s="3">
        <f t="shared" si="9"/>
        <v>8.3333333333333328E-4</v>
      </c>
      <c r="X5" s="5">
        <f t="shared" si="3"/>
        <v>72</v>
      </c>
      <c r="Y5" s="56">
        <f t="shared" ref="Y5:Y26" si="13">V5-S5</f>
        <v>-0.45392520000000003</v>
      </c>
      <c r="Z5">
        <f t="shared" ref="Z5:Z26" si="14">(V5-S5)/(X5-U5)</f>
        <v>-7.5654200000000005E-2</v>
      </c>
      <c r="AA5" s="5">
        <f t="shared" ref="AA5:AA26" si="15">ABS(X5-U5)</f>
        <v>6</v>
      </c>
      <c r="AB5" s="6" t="s">
        <v>213</v>
      </c>
      <c r="AC5">
        <v>197</v>
      </c>
      <c r="AE5" s="56" t="e">
        <f t="shared" ref="AE5:AE15" si="16">IF(AND(D5&lt;=D2, D5&lt;=D3, D5&lt;=D4, D5&lt;=D6, D5&lt;=D6, D5&lt;=D6),D5,NA())</f>
        <v>#N/A</v>
      </c>
      <c r="AF5" s="56" t="e">
        <f t="shared" si="10"/>
        <v>#N/A</v>
      </c>
    </row>
    <row r="6" spans="1:34" ht="16" x14ac:dyDescent="0.45">
      <c r="A6">
        <v>41000</v>
      </c>
      <c r="B6" s="59">
        <v>0.16317493999999999</v>
      </c>
      <c r="C6" s="3">
        <f t="shared" si="0"/>
        <v>4.7453703703703704E-4</v>
      </c>
      <c r="D6" s="59">
        <v>1.6317493999999999</v>
      </c>
      <c r="E6" s="56" t="e">
        <f t="shared" si="4"/>
        <v>#N/A</v>
      </c>
      <c r="F6" s="58" t="e">
        <f t="shared" si="5"/>
        <v>#N/A</v>
      </c>
      <c r="G6" s="58" t="e">
        <f t="shared" ref="G6:G36" si="17">IF(AND(D6&lt;=D3, D6&lt;=D4, D6&lt;=D5, D6&lt;=D7, D6&lt;=D8, D6&lt;=D9),D6,NA())</f>
        <v>#N/A</v>
      </c>
      <c r="H6" s="58" t="e">
        <f t="shared" ref="H6:I69" si="18">IF(AND(D6&gt;=D3, D6&gt;=D4, D6&gt;=D5, D6&gt;=D7, D6&gt;=D8, D6&gt;=D9),D6,NA())</f>
        <v>#N/A</v>
      </c>
      <c r="I6" s="58" t="e">
        <f t="shared" si="18"/>
        <v>#N/A</v>
      </c>
      <c r="J6" s="61" t="e">
        <v>#N/A</v>
      </c>
      <c r="K6" s="61" t="e">
        <v>#N/A</v>
      </c>
      <c r="L6" s="58" t="str">
        <f t="shared" si="6"/>
        <v>0</v>
      </c>
      <c r="M6" s="58" t="str">
        <f t="shared" si="7"/>
        <v>0</v>
      </c>
      <c r="N6" s="58" t="str">
        <f t="shared" ref="N6:N69" si="19">IF(AND(D6&lt;=D3, D6&lt;=D4, D6&lt;=D5, D6&lt;=D7, D6&lt;=D8, D6&lt;=D9),D6,"0")</f>
        <v>0</v>
      </c>
      <c r="O6" s="58" t="str">
        <f t="shared" ref="O6:O34" si="20">IF(AND(D6&gt;=D3, D6&gt;=D4, D6&gt;=D5, D6&gt;=D7, D6&gt;=D8, D6&gt;=D9),D6,"0")</f>
        <v>0</v>
      </c>
      <c r="P6" s="61">
        <v>0</v>
      </c>
      <c r="Q6" s="3">
        <f t="shared" si="8"/>
        <v>4.7453703703703704E-4</v>
      </c>
      <c r="R6" s="6" t="s">
        <v>211</v>
      </c>
      <c r="S6" s="58">
        <f t="array" ref="S6">IFERROR(INDEX($O$2:$O$412, MATCH(0,COUNTIF($S$1:S5, $O$2:$O$412),0)),"")</f>
        <v>2.4715232999999999</v>
      </c>
      <c r="T6" s="3">
        <f t="shared" si="12"/>
        <v>8.1018518518518527E-4</v>
      </c>
      <c r="U6" s="5">
        <f t="shared" si="2"/>
        <v>70</v>
      </c>
      <c r="V6" s="58" cm="1">
        <f t="array" ref="V6">IFERROR(INDEX($N$2:$N$412, MATCH(0,COUNTIF($V$1:V5, $N$2:$N$412),0)),"")</f>
        <v>2.3731606999999997</v>
      </c>
      <c r="W6" s="3">
        <f t="shared" si="9"/>
        <v>9.1435185185185185E-4</v>
      </c>
      <c r="X6" s="5">
        <f t="shared" si="3"/>
        <v>79</v>
      </c>
      <c r="Y6" s="56">
        <f t="shared" si="13"/>
        <v>-9.8362600000000189E-2</v>
      </c>
      <c r="Z6">
        <f t="shared" si="14"/>
        <v>-1.0929177777777799E-2</v>
      </c>
      <c r="AA6" s="5">
        <f t="shared" si="15"/>
        <v>9</v>
      </c>
      <c r="AB6" s="6" t="s">
        <v>214</v>
      </c>
      <c r="AC6">
        <v>208</v>
      </c>
      <c r="AE6" s="56" t="e">
        <f t="shared" si="16"/>
        <v>#N/A</v>
      </c>
      <c r="AF6" s="56" t="e">
        <f t="shared" si="10"/>
        <v>#N/A</v>
      </c>
    </row>
    <row r="7" spans="1:34" ht="16" x14ac:dyDescent="0.45">
      <c r="A7">
        <v>42000</v>
      </c>
      <c r="B7" s="59">
        <v>0.17225344000000001</v>
      </c>
      <c r="C7" s="3">
        <f t="shared" si="0"/>
        <v>4.861111111111111E-4</v>
      </c>
      <c r="D7" s="59">
        <v>1.7225344</v>
      </c>
      <c r="E7" s="56" t="e">
        <f t="shared" si="4"/>
        <v>#N/A</v>
      </c>
      <c r="F7" s="58" t="e">
        <f t="shared" si="5"/>
        <v>#N/A</v>
      </c>
      <c r="G7" s="58" t="e">
        <f t="shared" si="17"/>
        <v>#N/A</v>
      </c>
      <c r="H7" s="58" t="e">
        <f t="shared" si="18"/>
        <v>#N/A</v>
      </c>
      <c r="I7" s="58" t="e">
        <f t="shared" si="18"/>
        <v>#N/A</v>
      </c>
      <c r="J7" s="61" t="e">
        <v>#N/A</v>
      </c>
      <c r="K7" s="61" t="e">
        <v>#N/A</v>
      </c>
      <c r="L7" s="58" t="str">
        <f t="shared" si="6"/>
        <v>0</v>
      </c>
      <c r="M7" s="58" t="str">
        <f t="shared" si="7"/>
        <v>0</v>
      </c>
      <c r="N7" s="58" t="str">
        <f t="shared" si="19"/>
        <v>0</v>
      </c>
      <c r="O7" s="58" t="str">
        <f t="shared" si="20"/>
        <v>0</v>
      </c>
      <c r="P7" s="61">
        <v>0</v>
      </c>
      <c r="Q7" s="3">
        <f t="shared" si="8"/>
        <v>4.861111111111111E-4</v>
      </c>
      <c r="R7" s="6"/>
      <c r="S7" s="58">
        <f t="array" ref="S7">IFERROR(INDEX($O$2:$O$412, MATCH(0,COUNTIF($S$1:S6, $O$2:$O$412),0)),"")</f>
        <v>2.4942074999999999</v>
      </c>
      <c r="T7" s="3">
        <f t="shared" si="12"/>
        <v>8.9120370370370373E-4</v>
      </c>
      <c r="U7" s="5">
        <f t="shared" si="2"/>
        <v>77</v>
      </c>
      <c r="V7" s="58" cm="1">
        <f t="array" ref="V7">IFERROR(INDEX($N$2:$N$412, MATCH(0,COUNTIF($V$1:V6, $N$2:$N$412),0)),"")</f>
        <v>2.5396239999999999</v>
      </c>
      <c r="W7" s="3">
        <f t="shared" si="9"/>
        <v>1.0763888888888889E-3</v>
      </c>
      <c r="X7" s="5">
        <f t="shared" si="3"/>
        <v>93</v>
      </c>
      <c r="Y7" s="56">
        <f t="shared" si="13"/>
        <v>4.5416499999999971E-2</v>
      </c>
      <c r="Z7">
        <f t="shared" si="14"/>
        <v>2.8385312499999982E-3</v>
      </c>
      <c r="AA7" s="5">
        <f t="shared" si="15"/>
        <v>16</v>
      </c>
      <c r="AB7" s="6" t="s">
        <v>215</v>
      </c>
      <c r="AC7">
        <v>224</v>
      </c>
      <c r="AD7" s="56" t="s">
        <v>195</v>
      </c>
      <c r="AE7" s="56" t="e">
        <f t="shared" si="16"/>
        <v>#N/A</v>
      </c>
      <c r="AF7" s="56">
        <f t="shared" si="10"/>
        <v>1.7225344</v>
      </c>
    </row>
    <row r="8" spans="1:34" ht="16" x14ac:dyDescent="0.45">
      <c r="A8">
        <v>43000</v>
      </c>
      <c r="B8" s="59">
        <v>0.17527962</v>
      </c>
      <c r="C8" s="3">
        <f t="shared" si="0"/>
        <v>4.9768518518518521E-4</v>
      </c>
      <c r="D8" s="59">
        <v>1.7527961999999999</v>
      </c>
      <c r="E8" s="56" t="e">
        <f t="shared" si="4"/>
        <v>#N/A</v>
      </c>
      <c r="F8" s="58" t="e">
        <f t="shared" si="5"/>
        <v>#N/A</v>
      </c>
      <c r="G8" s="58" t="e">
        <f t="shared" si="17"/>
        <v>#N/A</v>
      </c>
      <c r="H8" s="58" t="e">
        <f t="shared" si="18"/>
        <v>#N/A</v>
      </c>
      <c r="I8" s="58" t="e">
        <f t="shared" si="18"/>
        <v>#N/A</v>
      </c>
      <c r="J8" s="61" t="e">
        <v>#N/A</v>
      </c>
      <c r="K8" s="61" t="e">
        <v>#N/A</v>
      </c>
      <c r="L8" s="58" t="str">
        <f t="shared" si="6"/>
        <v>0</v>
      </c>
      <c r="M8" s="58" t="str">
        <f t="shared" si="7"/>
        <v>0</v>
      </c>
      <c r="N8" s="58" t="str">
        <f t="shared" si="19"/>
        <v>0</v>
      </c>
      <c r="O8" s="58" t="str">
        <f t="shared" si="20"/>
        <v>0</v>
      </c>
      <c r="P8" s="61">
        <v>0</v>
      </c>
      <c r="Q8" s="3">
        <f t="shared" si="8"/>
        <v>4.9768518518518521E-4</v>
      </c>
      <c r="R8" s="6"/>
      <c r="S8" s="58">
        <f t="array" ref="S8">IFERROR(INDEX($O$2:$O$412, MATCH(0,COUNTIF($S$1:S7, $O$2:$O$412),0)),"")</f>
        <v>2.5017850000000004</v>
      </c>
      <c r="T8" s="3">
        <f t="shared" si="12"/>
        <v>7.9861111111111105E-4</v>
      </c>
      <c r="U8" s="5">
        <f t="shared" si="2"/>
        <v>69</v>
      </c>
      <c r="V8" s="58" cm="1">
        <f t="array" ref="V8">IFERROR(INDEX($N$2:$N$412, MATCH(0,COUNTIF($V$1:V7, $N$2:$N$412),0)),"")</f>
        <v>2.4942074999999999</v>
      </c>
      <c r="W8" s="3">
        <f t="shared" si="9"/>
        <v>8.9120370370370373E-4</v>
      </c>
      <c r="X8" s="5">
        <f t="shared" si="3"/>
        <v>77</v>
      </c>
      <c r="Y8" s="56">
        <f t="shared" si="13"/>
        <v>-7.5775000000004589E-3</v>
      </c>
      <c r="Z8">
        <f t="shared" si="14"/>
        <v>-9.4718750000005736E-4</v>
      </c>
      <c r="AA8" s="5">
        <f t="shared" si="15"/>
        <v>8</v>
      </c>
      <c r="AB8" s="6" t="s">
        <v>216</v>
      </c>
      <c r="AC8">
        <v>233</v>
      </c>
      <c r="AD8" s="56">
        <f>MAX(_8_Left_Leg_Flexion_PT)-MIN(_8_Left_Leg_Flexion_PT)</f>
        <v>0.27538373999999999</v>
      </c>
      <c r="AE8" s="56" t="e">
        <f t="shared" si="16"/>
        <v>#N/A</v>
      </c>
      <c r="AF8" s="56" t="e">
        <f t="shared" si="10"/>
        <v>#N/A</v>
      </c>
    </row>
    <row r="9" spans="1:34" ht="16" x14ac:dyDescent="0.45">
      <c r="A9">
        <v>44000</v>
      </c>
      <c r="B9" s="59">
        <v>0.17754802</v>
      </c>
      <c r="C9" s="3">
        <f t="shared" si="0"/>
        <v>5.0925925925925921E-4</v>
      </c>
      <c r="D9" s="59">
        <v>1.7754802000000001</v>
      </c>
      <c r="E9" s="56" t="e">
        <f t="shared" si="4"/>
        <v>#N/A</v>
      </c>
      <c r="F9" s="58" t="e">
        <f t="shared" si="5"/>
        <v>#N/A</v>
      </c>
      <c r="G9" s="58" t="e">
        <f t="shared" si="17"/>
        <v>#N/A</v>
      </c>
      <c r="H9" s="58" t="e">
        <f t="shared" si="18"/>
        <v>#N/A</v>
      </c>
      <c r="I9" s="58" t="e">
        <f t="shared" si="18"/>
        <v>#N/A</v>
      </c>
      <c r="J9" s="61" t="e">
        <v>#N/A</v>
      </c>
      <c r="K9" s="61" t="e">
        <v>#N/A</v>
      </c>
      <c r="L9" s="58" t="str">
        <f t="shared" si="6"/>
        <v>0</v>
      </c>
      <c r="M9" s="58" t="str">
        <f t="shared" si="7"/>
        <v>0</v>
      </c>
      <c r="N9" s="58" t="str">
        <f t="shared" si="19"/>
        <v>0</v>
      </c>
      <c r="O9" s="58" t="str">
        <f t="shared" si="20"/>
        <v>0</v>
      </c>
      <c r="P9" s="61">
        <v>0</v>
      </c>
      <c r="Q9" s="3">
        <f t="shared" si="8"/>
        <v>5.0925925925925921E-4</v>
      </c>
      <c r="R9" s="6"/>
      <c r="S9" s="58">
        <f t="array" ref="S9">IFERROR(INDEX($O$2:$O$412, MATCH(0,COUNTIF($S$1:S8, $O$2:$O$412),0)),"")</f>
        <v>2.7136165000000001</v>
      </c>
      <c r="T9" s="3">
        <f t="shared" si="12"/>
        <v>1.0185185185185184E-3</v>
      </c>
      <c r="U9" s="5">
        <f t="shared" si="2"/>
        <v>88</v>
      </c>
      <c r="V9" s="58" cm="1">
        <f t="array" ref="V9">IFERROR(INDEX($N$2:$N$412, MATCH(0,COUNTIF($V$1:V8, $N$2:$N$412),0)),"")</f>
        <v>2.6984856000000002</v>
      </c>
      <c r="W9" s="3">
        <f t="shared" si="9"/>
        <v>1.0300925925925926E-3</v>
      </c>
      <c r="X9" s="5">
        <f t="shared" si="3"/>
        <v>89</v>
      </c>
      <c r="Y9" s="56">
        <f t="shared" si="13"/>
        <v>-1.5130899999999947E-2</v>
      </c>
      <c r="Z9">
        <f t="shared" si="14"/>
        <v>-1.5130899999999947E-2</v>
      </c>
      <c r="AA9" s="5">
        <f t="shared" si="15"/>
        <v>1</v>
      </c>
      <c r="AB9" s="6" t="s">
        <v>217</v>
      </c>
      <c r="AC9">
        <v>256</v>
      </c>
      <c r="AD9" s="56" t="s">
        <v>175</v>
      </c>
      <c r="AE9" s="56" t="e">
        <f t="shared" si="16"/>
        <v>#N/A</v>
      </c>
      <c r="AF9" s="56" t="e">
        <f t="shared" si="10"/>
        <v>#N/A</v>
      </c>
    </row>
    <row r="10" spans="1:34" ht="16" x14ac:dyDescent="0.45">
      <c r="A10">
        <v>45000</v>
      </c>
      <c r="B10" s="59">
        <v>0.18813962000000001</v>
      </c>
      <c r="C10" s="3">
        <f t="shared" si="0"/>
        <v>5.2083333333333333E-4</v>
      </c>
      <c r="D10" s="59">
        <v>1.8813962000000002</v>
      </c>
      <c r="E10" s="56" t="e">
        <f t="shared" si="4"/>
        <v>#N/A</v>
      </c>
      <c r="F10" s="58" t="e">
        <f t="shared" si="5"/>
        <v>#N/A</v>
      </c>
      <c r="G10" s="58" t="e">
        <f t="shared" si="17"/>
        <v>#N/A</v>
      </c>
      <c r="H10" s="58" t="e">
        <f t="shared" si="18"/>
        <v>#N/A</v>
      </c>
      <c r="I10" s="58" t="e">
        <f t="shared" si="18"/>
        <v>#N/A</v>
      </c>
      <c r="J10" s="61" t="e">
        <v>#N/A</v>
      </c>
      <c r="K10" s="61" t="e">
        <v>#N/A</v>
      </c>
      <c r="L10" s="58" t="str">
        <f t="shared" si="6"/>
        <v>0</v>
      </c>
      <c r="M10" s="58" t="str">
        <f t="shared" si="7"/>
        <v>0</v>
      </c>
      <c r="N10" s="58" t="str">
        <f t="shared" si="19"/>
        <v>0</v>
      </c>
      <c r="O10" s="58" t="str">
        <f t="shared" si="20"/>
        <v>0</v>
      </c>
      <c r="P10" s="61">
        <v>0</v>
      </c>
      <c r="Q10" s="3">
        <f t="shared" si="8"/>
        <v>5.2083333333333333E-4</v>
      </c>
      <c r="R10" s="6"/>
      <c r="S10" s="58">
        <f t="array" ref="S10">IFERROR(INDEX($O$2:$O$412, MATCH(0,COUNTIF($S$1:S9, $O$2:$O$412),0)),"")</f>
        <v>2.6379624000000002</v>
      </c>
      <c r="T10" s="3">
        <f t="shared" si="12"/>
        <v>1.0995370370370369E-3</v>
      </c>
      <c r="U10" s="5">
        <f t="shared" si="2"/>
        <v>95</v>
      </c>
      <c r="V10" s="58" cm="1">
        <f t="array" ref="V10">IFERROR(INDEX($N$2:$N$412, MATCH(0,COUNTIF($V$1:V9, $N$2:$N$412),0)),"")</f>
        <v>2.5169158000000005</v>
      </c>
      <c r="W10" s="3">
        <f t="shared" si="9"/>
        <v>1.1458333333333333E-3</v>
      </c>
      <c r="X10" s="5">
        <f t="shared" si="3"/>
        <v>99</v>
      </c>
      <c r="Y10" s="56">
        <f t="shared" si="13"/>
        <v>-0.12104659999999967</v>
      </c>
      <c r="Z10">
        <f t="shared" si="14"/>
        <v>-3.0261649999999918E-2</v>
      </c>
      <c r="AA10" s="5">
        <f t="shared" si="15"/>
        <v>4</v>
      </c>
      <c r="AB10" s="6"/>
      <c r="AD10" s="56">
        <f>D8-D2</f>
        <v>0.44637210000000005</v>
      </c>
      <c r="AE10" s="56" t="e">
        <f t="shared" si="16"/>
        <v>#N/A</v>
      </c>
      <c r="AF10" s="56">
        <f t="shared" si="10"/>
        <v>1.8813962000000002</v>
      </c>
    </row>
    <row r="11" spans="1:34" ht="16" x14ac:dyDescent="0.45">
      <c r="A11">
        <v>46000</v>
      </c>
      <c r="B11" s="59">
        <v>0.19948896999999999</v>
      </c>
      <c r="C11" s="3">
        <f t="shared" si="0"/>
        <v>5.3240740740740744E-4</v>
      </c>
      <c r="D11" s="59">
        <v>1.9948896999999999</v>
      </c>
      <c r="E11" s="56" t="e">
        <f t="shared" si="4"/>
        <v>#N/A</v>
      </c>
      <c r="F11" s="58" t="e">
        <f t="shared" si="5"/>
        <v>#N/A</v>
      </c>
      <c r="G11" s="58" t="e">
        <f t="shared" si="17"/>
        <v>#N/A</v>
      </c>
      <c r="H11" s="58" t="e">
        <f t="shared" si="18"/>
        <v>#N/A</v>
      </c>
      <c r="I11" s="58" t="e">
        <f t="shared" si="18"/>
        <v>#N/A</v>
      </c>
      <c r="J11" s="61" t="e">
        <v>#N/A</v>
      </c>
      <c r="K11" s="61" t="e">
        <v>#N/A</v>
      </c>
      <c r="L11" s="58" t="str">
        <f t="shared" si="6"/>
        <v>0</v>
      </c>
      <c r="M11" s="58" t="str">
        <f t="shared" si="7"/>
        <v>0</v>
      </c>
      <c r="N11" s="58" t="str">
        <f t="shared" si="19"/>
        <v>0</v>
      </c>
      <c r="O11" s="58" t="str">
        <f t="shared" si="20"/>
        <v>0</v>
      </c>
      <c r="P11" s="61">
        <v>0</v>
      </c>
      <c r="Q11" s="3">
        <f t="shared" si="8"/>
        <v>5.3240740740740744E-4</v>
      </c>
      <c r="S11" s="58">
        <f t="array" ref="S11">IFERROR(INDEX($O$2:$O$412, MATCH(0,COUNTIF($S$1:S10, $O$2:$O$412),0)),"")</f>
        <v>2.811979</v>
      </c>
      <c r="T11" s="3">
        <f t="shared" si="12"/>
        <v>1.1805555555555556E-3</v>
      </c>
      <c r="U11" s="5">
        <f t="shared" si="2"/>
        <v>102</v>
      </c>
      <c r="V11" s="58" cm="1">
        <f t="array" ref="V11">IFERROR(INDEX($N$2:$N$412, MATCH(0,COUNTIF($V$1:V10, $N$2:$N$412),0)),"")</f>
        <v>2.9935489999999998</v>
      </c>
      <c r="W11" s="3">
        <f t="shared" si="9"/>
        <v>1.5162037037037036E-3</v>
      </c>
      <c r="X11" s="5">
        <f t="shared" si="3"/>
        <v>131</v>
      </c>
      <c r="Y11" s="56">
        <f t="shared" si="13"/>
        <v>0.18156999999999979</v>
      </c>
      <c r="Z11">
        <f t="shared" si="14"/>
        <v>6.261034482758613E-3</v>
      </c>
      <c r="AA11" s="5">
        <f t="shared" si="15"/>
        <v>29</v>
      </c>
      <c r="AB11" s="6"/>
      <c r="AE11" s="56" t="e">
        <f t="shared" si="16"/>
        <v>#N/A</v>
      </c>
      <c r="AF11" s="56">
        <f t="shared" si="10"/>
        <v>1.9948896999999999</v>
      </c>
    </row>
    <row r="12" spans="1:34" ht="16" x14ac:dyDescent="0.45">
      <c r="A12">
        <v>47000</v>
      </c>
      <c r="B12" s="59">
        <v>0.20024429999999999</v>
      </c>
      <c r="C12" s="3">
        <f t="shared" si="0"/>
        <v>5.4398148148148144E-4</v>
      </c>
      <c r="D12" s="59">
        <v>2.002443</v>
      </c>
      <c r="E12" s="56" t="e">
        <f t="shared" si="4"/>
        <v>#N/A</v>
      </c>
      <c r="F12" s="58" t="e">
        <f t="shared" si="5"/>
        <v>#N/A</v>
      </c>
      <c r="G12" s="58" t="e">
        <f t="shared" si="17"/>
        <v>#N/A</v>
      </c>
      <c r="H12" s="58" t="e">
        <f t="shared" si="18"/>
        <v>#N/A</v>
      </c>
      <c r="I12" s="58" t="e">
        <f t="shared" si="18"/>
        <v>#N/A</v>
      </c>
      <c r="J12" s="61" t="e">
        <v>#N/A</v>
      </c>
      <c r="K12" s="61" t="e">
        <v>#N/A</v>
      </c>
      <c r="L12" s="58" t="str">
        <f t="shared" si="6"/>
        <v>0</v>
      </c>
      <c r="M12" s="58" t="str">
        <f t="shared" si="7"/>
        <v>0</v>
      </c>
      <c r="N12" s="58" t="str">
        <f t="shared" si="19"/>
        <v>0</v>
      </c>
      <c r="O12" s="58" t="str">
        <f t="shared" si="20"/>
        <v>0</v>
      </c>
      <c r="P12" s="61">
        <v>0</v>
      </c>
      <c r="Q12" s="3">
        <f t="shared" si="8"/>
        <v>5.4398148148148144E-4</v>
      </c>
      <c r="S12" s="58">
        <f t="array" ref="S12">IFERROR(INDEX($O$2:$O$412, MATCH(0,COUNTIF($S$1:S11, $O$2:$O$412),0)),"")</f>
        <v>2.8044015</v>
      </c>
      <c r="T12" s="3">
        <f t="shared" si="12"/>
        <v>1.2268518518518518E-3</v>
      </c>
      <c r="U12" s="5">
        <f t="shared" si="2"/>
        <v>106</v>
      </c>
      <c r="V12" s="58" cm="1">
        <f t="array" ref="V12">IFERROR(INDEX($N$2:$N$412, MATCH(0,COUNTIF($V$1:V11, $N$2:$N$412),0)),"")</f>
        <v>2.9557099999999998</v>
      </c>
      <c r="W12" s="3">
        <f t="shared" ref="W12:W27" si="21">(_xlfn.XLOOKUP(V12,$D:$D,($A:$A),FALSE))/60000/1440</f>
        <v>1.5625000000000001E-3</v>
      </c>
      <c r="X12" s="5">
        <f t="shared" si="3"/>
        <v>135</v>
      </c>
      <c r="Y12" s="56">
        <f t="shared" si="13"/>
        <v>0.15130849999999985</v>
      </c>
      <c r="Z12">
        <f t="shared" si="14"/>
        <v>5.2175344827586154E-3</v>
      </c>
      <c r="AA12" s="5">
        <f t="shared" si="15"/>
        <v>29</v>
      </c>
      <c r="AB12" s="6"/>
      <c r="AD12" s="56" t="s">
        <v>194</v>
      </c>
      <c r="AE12" s="56" t="e">
        <f t="shared" si="16"/>
        <v>#N/A</v>
      </c>
      <c r="AF12" s="56" t="e">
        <f t="shared" si="10"/>
        <v>#N/A</v>
      </c>
    </row>
    <row r="13" spans="1:34" ht="16" x14ac:dyDescent="0.45">
      <c r="A13">
        <v>48000</v>
      </c>
      <c r="B13" s="59">
        <v>0.20478353999999999</v>
      </c>
      <c r="C13" s="3">
        <f t="shared" si="0"/>
        <v>5.5555555555555556E-4</v>
      </c>
      <c r="D13" s="59">
        <v>2.0478353999999999</v>
      </c>
      <c r="E13" s="56" t="e">
        <f t="shared" si="4"/>
        <v>#N/A</v>
      </c>
      <c r="F13" s="58" t="e">
        <f t="shared" si="5"/>
        <v>#N/A</v>
      </c>
      <c r="G13" s="58" t="e">
        <f t="shared" si="17"/>
        <v>#N/A</v>
      </c>
      <c r="H13" s="58" t="e">
        <f t="shared" si="18"/>
        <v>#N/A</v>
      </c>
      <c r="I13" s="58" t="e">
        <f t="shared" si="18"/>
        <v>#N/A</v>
      </c>
      <c r="J13" s="61" t="e">
        <v>#N/A</v>
      </c>
      <c r="K13" s="61" t="e">
        <v>#N/A</v>
      </c>
      <c r="L13" s="58" t="str">
        <f t="shared" si="6"/>
        <v>0</v>
      </c>
      <c r="M13" s="58" t="str">
        <f t="shared" si="7"/>
        <v>0</v>
      </c>
      <c r="N13" s="58" t="str">
        <f t="shared" si="19"/>
        <v>0</v>
      </c>
      <c r="O13" s="58" t="str">
        <f t="shared" si="20"/>
        <v>0</v>
      </c>
      <c r="P13" s="61">
        <v>0</v>
      </c>
      <c r="Q13" s="3">
        <f t="shared" si="8"/>
        <v>5.5555555555555556E-4</v>
      </c>
      <c r="R13" s="6"/>
      <c r="S13" s="58">
        <f t="array" ref="S13">IFERROR(INDEX($O$2:$O$412, MATCH(0,COUNTIF($S$1:S12, $O$2:$O$412),0)),"")</f>
        <v>3.0464950000000002</v>
      </c>
      <c r="T13" s="3">
        <f t="shared" si="12"/>
        <v>1.3078703703703703E-3</v>
      </c>
      <c r="U13" s="5">
        <f t="shared" si="2"/>
        <v>113</v>
      </c>
      <c r="V13" s="58" cm="1">
        <f t="array" ref="V13">IFERROR(INDEX($N$2:$N$412, MATCH(0,COUNTIF($V$1:V12, $N$2:$N$412),0)),"")</f>
        <v>3.0994410000000001</v>
      </c>
      <c r="W13" s="3">
        <f t="shared" si="21"/>
        <v>1.6898148148148146E-3</v>
      </c>
      <c r="X13" s="5">
        <f t="shared" si="3"/>
        <v>146</v>
      </c>
      <c r="Y13" s="56">
        <f t="shared" si="13"/>
        <v>5.2945999999999938E-2</v>
      </c>
      <c r="Z13">
        <f t="shared" si="14"/>
        <v>1.6044242424242405E-3</v>
      </c>
      <c r="AA13" s="5">
        <f t="shared" si="15"/>
        <v>33</v>
      </c>
      <c r="AB13" s="6"/>
      <c r="AD13" s="56" cm="1">
        <f t="array" ref="AD13">SLOPE(D4:D10,((A4:A10)/1000))</f>
        <v>3.7285850000000023E-2</v>
      </c>
      <c r="AE13" s="56" t="e">
        <f t="shared" si="16"/>
        <v>#N/A</v>
      </c>
      <c r="AF13" s="56" t="e">
        <f t="shared" si="10"/>
        <v>#N/A</v>
      </c>
    </row>
    <row r="14" spans="1:34" ht="16" x14ac:dyDescent="0.45">
      <c r="A14">
        <v>49000</v>
      </c>
      <c r="B14" s="59">
        <v>0.20781213000000001</v>
      </c>
      <c r="C14" s="3">
        <f t="shared" si="0"/>
        <v>5.6712962962962967E-4</v>
      </c>
      <c r="D14" s="59">
        <v>2.0781213000000003</v>
      </c>
      <c r="E14" s="56" t="e">
        <f t="shared" si="4"/>
        <v>#N/A</v>
      </c>
      <c r="F14" s="58" t="e">
        <f t="shared" si="5"/>
        <v>#N/A</v>
      </c>
      <c r="G14" s="58" t="e">
        <f t="shared" si="17"/>
        <v>#N/A</v>
      </c>
      <c r="H14" s="58" t="e">
        <f t="shared" si="18"/>
        <v>#N/A</v>
      </c>
      <c r="I14" s="58" t="e">
        <f t="shared" si="18"/>
        <v>#N/A</v>
      </c>
      <c r="J14" s="61" t="e">
        <v>#N/A</v>
      </c>
      <c r="K14" s="61" t="e">
        <v>#N/A</v>
      </c>
      <c r="L14" s="58" t="str">
        <f t="shared" si="6"/>
        <v>0</v>
      </c>
      <c r="M14" s="58" t="str">
        <f t="shared" si="7"/>
        <v>0</v>
      </c>
      <c r="N14" s="58" t="str">
        <f t="shared" si="19"/>
        <v>0</v>
      </c>
      <c r="O14" s="58" t="str">
        <f t="shared" si="20"/>
        <v>0</v>
      </c>
      <c r="P14" s="61">
        <v>0</v>
      </c>
      <c r="Q14" s="3">
        <f t="shared" si="8"/>
        <v>5.6712962962962967E-4</v>
      </c>
      <c r="R14" s="6" t="s">
        <v>212</v>
      </c>
      <c r="S14" s="58">
        <f t="array" ref="S14">IFERROR(INDEX($O$2:$O$412, MATCH(0,COUNTIF($S$1:S13, $O$2:$O$412),0)),"")</f>
        <v>3.1448575999999999</v>
      </c>
      <c r="T14" s="3">
        <f t="shared" si="12"/>
        <v>1.5509259259259259E-3</v>
      </c>
      <c r="U14" s="5">
        <f t="shared" si="2"/>
        <v>134</v>
      </c>
      <c r="V14" s="58" cm="1">
        <f t="array" ref="V14">IFERROR(INDEX($N$2:$N$412, MATCH(0,COUNTIF($V$1:V13, $N$2:$N$412),0)),"")</f>
        <v>3.1297025000000001</v>
      </c>
      <c r="W14" s="3">
        <f t="shared" si="21"/>
        <v>1.7476851851851852E-3</v>
      </c>
      <c r="X14" s="5">
        <f t="shared" si="3"/>
        <v>151</v>
      </c>
      <c r="Y14" s="56">
        <f t="shared" si="13"/>
        <v>-1.5155099999999866E-2</v>
      </c>
      <c r="Z14">
        <f t="shared" si="14"/>
        <v>-8.9147647058822744E-4</v>
      </c>
      <c r="AA14" s="5">
        <f t="shared" si="15"/>
        <v>17</v>
      </c>
      <c r="AB14" s="6"/>
      <c r="AE14" s="56" t="e">
        <f t="shared" si="16"/>
        <v>#N/A</v>
      </c>
      <c r="AF14" s="56" t="e">
        <f t="shared" si="10"/>
        <v>#N/A</v>
      </c>
    </row>
    <row r="15" spans="1:34" ht="16" x14ac:dyDescent="0.45">
      <c r="A15">
        <v>50000</v>
      </c>
      <c r="B15" s="59">
        <v>0.21159606</v>
      </c>
      <c r="C15" s="3">
        <f t="shared" si="0"/>
        <v>5.7870370370370378E-4</v>
      </c>
      <c r="D15" s="59">
        <v>2.1159606000000002</v>
      </c>
      <c r="E15" s="56" t="e">
        <f t="shared" si="4"/>
        <v>#N/A</v>
      </c>
      <c r="F15" s="58" t="e">
        <f t="shared" si="5"/>
        <v>#N/A</v>
      </c>
      <c r="G15" s="58" t="e">
        <f t="shared" si="17"/>
        <v>#N/A</v>
      </c>
      <c r="H15" s="58" t="e">
        <f t="shared" si="18"/>
        <v>#N/A</v>
      </c>
      <c r="I15" s="58" t="e">
        <f t="shared" si="18"/>
        <v>#N/A</v>
      </c>
      <c r="J15" s="61" t="e">
        <v>#N/A</v>
      </c>
      <c r="K15" s="61" t="e">
        <v>#N/A</v>
      </c>
      <c r="L15" s="58" t="str">
        <f t="shared" si="6"/>
        <v>0</v>
      </c>
      <c r="M15" s="58" t="str">
        <f t="shared" si="7"/>
        <v>0</v>
      </c>
      <c r="N15" s="58" t="str">
        <f t="shared" si="19"/>
        <v>0</v>
      </c>
      <c r="O15" s="58" t="str">
        <f t="shared" si="20"/>
        <v>0</v>
      </c>
      <c r="P15" s="61">
        <v>0</v>
      </c>
      <c r="Q15" s="3">
        <f t="shared" si="8"/>
        <v>5.7870370370370378E-4</v>
      </c>
      <c r="R15" s="6"/>
      <c r="S15" s="58">
        <f t="array" ref="S15">IFERROR(INDEX($O$2:$O$412, MATCH(0,COUNTIF($S$1:S14, $O$2:$O$412),0)),"")</f>
        <v>3.2961659999999999</v>
      </c>
      <c r="T15" s="3">
        <f t="shared" si="12"/>
        <v>1.6550925925925926E-3</v>
      </c>
      <c r="U15" s="5">
        <f t="shared" si="2"/>
        <v>143</v>
      </c>
      <c r="V15" s="58" cm="1">
        <f t="array" ref="V15">IFERROR(INDEX($N$2:$N$412, MATCH(0,COUNTIF($V$1:V14, $N$2:$N$412),0)),"")</f>
        <v>3.1448575999999999</v>
      </c>
      <c r="W15" s="3">
        <f t="shared" si="21"/>
        <v>1.5509259259259259E-3</v>
      </c>
      <c r="X15" s="5">
        <f t="shared" si="3"/>
        <v>134</v>
      </c>
      <c r="Y15" s="56">
        <f t="shared" si="13"/>
        <v>-0.15130840000000001</v>
      </c>
      <c r="Z15">
        <f t="shared" si="14"/>
        <v>1.6812044444444445E-2</v>
      </c>
      <c r="AA15" s="5">
        <f t="shared" si="15"/>
        <v>9</v>
      </c>
      <c r="AB15" s="6"/>
      <c r="AD15" s="56" t="s">
        <v>192</v>
      </c>
      <c r="AE15" s="56" t="e">
        <f t="shared" si="16"/>
        <v>#N/A</v>
      </c>
      <c r="AF15" s="56" t="e">
        <f t="shared" si="10"/>
        <v>#N/A</v>
      </c>
    </row>
    <row r="16" spans="1:34" ht="16" x14ac:dyDescent="0.45">
      <c r="A16">
        <v>51000</v>
      </c>
      <c r="B16" s="59">
        <v>0.22521140000000001</v>
      </c>
      <c r="C16" s="3">
        <f t="shared" si="0"/>
        <v>5.9027777777777778E-4</v>
      </c>
      <c r="D16" s="59">
        <v>2.2521140000000002</v>
      </c>
      <c r="E16" s="56" t="e">
        <f t="shared" si="4"/>
        <v>#N/A</v>
      </c>
      <c r="F16" s="58" t="e">
        <f t="shared" si="5"/>
        <v>#N/A</v>
      </c>
      <c r="G16" s="58" t="e">
        <f t="shared" si="17"/>
        <v>#N/A</v>
      </c>
      <c r="H16" s="58" t="e">
        <f t="shared" si="18"/>
        <v>#N/A</v>
      </c>
      <c r="I16" s="58" t="e">
        <f t="shared" si="18"/>
        <v>#N/A</v>
      </c>
      <c r="J16" s="61" t="e">
        <v>#N/A</v>
      </c>
      <c r="K16" s="61" t="e">
        <v>#N/A</v>
      </c>
      <c r="L16" s="58" t="str">
        <f t="shared" si="6"/>
        <v>0</v>
      </c>
      <c r="M16" s="58" t="str">
        <f t="shared" si="7"/>
        <v>0</v>
      </c>
      <c r="N16" s="58" t="str">
        <f t="shared" si="19"/>
        <v>0</v>
      </c>
      <c r="O16" s="58" t="str">
        <f t="shared" si="20"/>
        <v>0</v>
      </c>
      <c r="P16" s="61">
        <v>0</v>
      </c>
      <c r="Q16" s="3">
        <f t="shared" si="8"/>
        <v>5.9027777777777778E-4</v>
      </c>
      <c r="R16" s="6" t="s">
        <v>213</v>
      </c>
      <c r="S16" s="58">
        <f t="array" ref="S16">IFERROR(INDEX($O$2:$O$412, MATCH(0,COUNTIF($S$1:S15, $O$2:$O$412),0)),"")</f>
        <v>3.3112725999999997</v>
      </c>
      <c r="T16" s="3">
        <f t="shared" si="12"/>
        <v>1.8055555555555557E-3</v>
      </c>
      <c r="U16" s="5">
        <f t="shared" si="2"/>
        <v>156</v>
      </c>
      <c r="V16" s="58" cm="1">
        <f t="array" ref="V16">IFERROR(INDEX($N$2:$N$412, MATCH(0,COUNTIF($V$1:V15, $N$2:$N$412),0)),"")</f>
        <v>3.0162334</v>
      </c>
      <c r="W16" s="3">
        <f t="shared" si="21"/>
        <v>2.2337962962962962E-3</v>
      </c>
      <c r="X16" s="5">
        <f t="shared" si="3"/>
        <v>193</v>
      </c>
      <c r="Y16" s="56">
        <f t="shared" si="13"/>
        <v>-0.29503919999999972</v>
      </c>
      <c r="Z16">
        <f t="shared" si="14"/>
        <v>-7.9740324324324256E-3</v>
      </c>
      <c r="AA16" s="5">
        <f t="shared" si="15"/>
        <v>37</v>
      </c>
      <c r="AD16" s="56">
        <f>MIN(_8_Left_Leg_Flexion_PT)</f>
        <v>0.21386448</v>
      </c>
      <c r="AE16" s="56"/>
      <c r="AF16" s="56"/>
    </row>
    <row r="17" spans="1:32" x14ac:dyDescent="0.35">
      <c r="A17">
        <v>52000</v>
      </c>
      <c r="B17" s="59">
        <v>0.24488391000000001</v>
      </c>
      <c r="C17" s="3">
        <f t="shared" si="0"/>
        <v>6.018518518518519E-4</v>
      </c>
      <c r="D17" s="59">
        <v>2.4488391000000003</v>
      </c>
      <c r="E17" s="56" t="e">
        <f t="shared" si="4"/>
        <v>#N/A</v>
      </c>
      <c r="F17" s="58" t="e">
        <f t="shared" si="5"/>
        <v>#N/A</v>
      </c>
      <c r="G17" s="58" t="e">
        <f t="shared" si="17"/>
        <v>#N/A</v>
      </c>
      <c r="H17" s="58" t="e">
        <f t="shared" si="18"/>
        <v>#N/A</v>
      </c>
      <c r="I17" s="58" t="e">
        <f t="shared" si="18"/>
        <v>#N/A</v>
      </c>
      <c r="J17" s="61" t="e">
        <v>#N/A</v>
      </c>
      <c r="K17" s="61" t="e">
        <v>#N/A</v>
      </c>
      <c r="L17" s="58" t="str">
        <f t="shared" si="6"/>
        <v>0</v>
      </c>
      <c r="M17" s="58" t="str">
        <f t="shared" si="7"/>
        <v>0</v>
      </c>
      <c r="N17" s="58" t="str">
        <f t="shared" si="19"/>
        <v>0</v>
      </c>
      <c r="O17" s="58" t="str">
        <f t="shared" si="20"/>
        <v>0</v>
      </c>
      <c r="P17" s="61">
        <v>0</v>
      </c>
      <c r="Q17" s="3">
        <f t="shared" si="8"/>
        <v>6.018518518518519E-4</v>
      </c>
      <c r="S17" s="58">
        <f t="array" ref="S17">IFERROR(INDEX($O$2:$O$412, MATCH(0,COUNTIF($S$1:S16, $O$2:$O$412),0)),"")</f>
        <v>3.3188499999999999</v>
      </c>
      <c r="T17" s="3">
        <f t="shared" ref="T17:T27" si="22">(_xlfn.XLOOKUP(S17,$D:$D,($A:$A),FALSE))/60000/1440</f>
        <v>1.9097222222222222E-3</v>
      </c>
      <c r="U17" s="5">
        <f t="shared" si="2"/>
        <v>165</v>
      </c>
      <c r="V17" s="58" cm="1">
        <f t="array" ref="V17">IFERROR(INDEX($N$2:$N$412, MATCH(0,COUNTIF($V$1:V16, $N$2:$N$412),0)),"")</f>
        <v>2.9783939999999998</v>
      </c>
      <c r="W17" s="3">
        <f t="shared" si="21"/>
        <v>1.5856481481481481E-3</v>
      </c>
      <c r="X17" s="5">
        <f t="shared" si="3"/>
        <v>137</v>
      </c>
      <c r="Y17" s="56">
        <f t="shared" si="13"/>
        <v>-0.34045600000000009</v>
      </c>
      <c r="Z17">
        <f t="shared" si="14"/>
        <v>1.215914285714286E-2</v>
      </c>
      <c r="AA17" s="5">
        <f t="shared" si="15"/>
        <v>28</v>
      </c>
      <c r="AD17" s="56" t="s">
        <v>177</v>
      </c>
      <c r="AE17" s="56"/>
      <c r="AF17" s="56"/>
    </row>
    <row r="18" spans="1:32" ht="16" x14ac:dyDescent="0.45">
      <c r="A18">
        <v>53000</v>
      </c>
      <c r="B18" s="59">
        <v>0.25849923000000002</v>
      </c>
      <c r="C18" s="3">
        <f t="shared" si="0"/>
        <v>6.134259259259259E-4</v>
      </c>
      <c r="D18" s="59">
        <v>2.5849923000000001</v>
      </c>
      <c r="E18" s="56" t="e">
        <f t="shared" si="4"/>
        <v>#N/A</v>
      </c>
      <c r="F18" s="58" t="e">
        <f t="shared" si="5"/>
        <v>#N/A</v>
      </c>
      <c r="G18" s="58" t="e">
        <f t="shared" si="17"/>
        <v>#N/A</v>
      </c>
      <c r="H18" s="58" t="e">
        <f t="shared" si="18"/>
        <v>#N/A</v>
      </c>
      <c r="I18" s="58" t="e">
        <f t="shared" si="18"/>
        <v>#N/A</v>
      </c>
      <c r="J18" s="61" t="e">
        <v>#N/A</v>
      </c>
      <c r="K18" s="61" t="e">
        <v>#N/A</v>
      </c>
      <c r="L18" s="58" t="str">
        <f t="shared" si="6"/>
        <v>0</v>
      </c>
      <c r="M18" s="58" t="str">
        <f t="shared" si="7"/>
        <v>0</v>
      </c>
      <c r="N18" s="58" t="str">
        <f t="shared" si="19"/>
        <v>0</v>
      </c>
      <c r="O18" s="58" t="str">
        <f t="shared" si="20"/>
        <v>0</v>
      </c>
      <c r="P18" s="61">
        <v>0</v>
      </c>
      <c r="Q18" s="3">
        <f t="shared" si="8"/>
        <v>6.134259259259259E-4</v>
      </c>
      <c r="R18" s="6" t="s">
        <v>214</v>
      </c>
      <c r="S18" s="58">
        <f t="array" ref="S18">IFERROR(INDEX($O$2:$O$412, MATCH(0,COUNTIF($S$1:S17, $O$2:$O$412),0)),"")</f>
        <v>3.1675415999999998</v>
      </c>
      <c r="T18" s="3">
        <f t="shared" si="22"/>
        <v>2.2222222222222222E-3</v>
      </c>
      <c r="U18" s="5">
        <f t="shared" si="2"/>
        <v>192</v>
      </c>
      <c r="V18" s="58" cm="1">
        <f t="array" ref="V18">IFERROR(INDEX($N$2:$N$412, MATCH(0,COUNTIF($V$1:V17, $N$2:$N$412),0)),"")</f>
        <v>2.9254483999999996</v>
      </c>
      <c r="W18" s="3">
        <f t="shared" si="21"/>
        <v>2.3379629629629631E-3</v>
      </c>
      <c r="X18" s="5">
        <f t="shared" si="3"/>
        <v>202</v>
      </c>
      <c r="Y18" s="56">
        <f t="shared" si="13"/>
        <v>-0.24209320000000023</v>
      </c>
      <c r="Z18">
        <f t="shared" si="14"/>
        <v>-2.4209320000000024E-2</v>
      </c>
      <c r="AA18" s="5">
        <f t="shared" si="15"/>
        <v>10</v>
      </c>
      <c r="AD18" s="56">
        <f>MAX(_8_Left_Leg_Flexion_PT)</f>
        <v>0.48924822000000001</v>
      </c>
      <c r="AE18" s="56"/>
      <c r="AF18" s="56"/>
    </row>
    <row r="19" spans="1:32" ht="16" x14ac:dyDescent="0.45">
      <c r="A19">
        <v>54000</v>
      </c>
      <c r="B19" s="59">
        <v>0.26152540000000002</v>
      </c>
      <c r="C19" s="3">
        <f t="shared" si="0"/>
        <v>6.2500000000000001E-4</v>
      </c>
      <c r="D19" s="59">
        <v>2.6152540000000002</v>
      </c>
      <c r="E19" s="56" t="e">
        <f t="shared" si="4"/>
        <v>#N/A</v>
      </c>
      <c r="F19" s="58" t="e">
        <f t="shared" si="5"/>
        <v>#N/A</v>
      </c>
      <c r="G19" s="58" t="e">
        <f t="shared" si="17"/>
        <v>#N/A</v>
      </c>
      <c r="H19" s="58">
        <f t="shared" si="18"/>
        <v>2.6152540000000002</v>
      </c>
      <c r="I19" s="58" t="e">
        <f t="shared" si="18"/>
        <v>#N/A</v>
      </c>
      <c r="J19" s="61" t="e">
        <v>#N/A</v>
      </c>
      <c r="K19" s="61" t="e">
        <v>#N/A</v>
      </c>
      <c r="L19" s="58" t="str">
        <f t="shared" si="6"/>
        <v>0</v>
      </c>
      <c r="M19" s="58" t="str">
        <f t="shared" si="7"/>
        <v>0</v>
      </c>
      <c r="N19" s="58" t="str">
        <f t="shared" si="19"/>
        <v>0</v>
      </c>
      <c r="O19" s="58">
        <f t="shared" si="20"/>
        <v>2.6152540000000002</v>
      </c>
      <c r="P19" s="61">
        <v>0</v>
      </c>
      <c r="Q19" s="3">
        <f t="shared" si="8"/>
        <v>6.2500000000000001E-4</v>
      </c>
      <c r="R19" s="6" t="s">
        <v>215</v>
      </c>
      <c r="S19" s="58">
        <f t="array" ref="S19">IFERROR(INDEX($O$2:$O$412, MATCH(0,COUNTIF($S$1:S18, $O$2:$O$412),0)),"")</f>
        <v>3.1070185000000001</v>
      </c>
      <c r="T19" s="3">
        <f t="shared" si="22"/>
        <v>2.3148148148148151E-3</v>
      </c>
      <c r="U19" s="5">
        <f t="shared" si="2"/>
        <v>200</v>
      </c>
      <c r="V19" s="58" cm="1">
        <f t="array" ref="V19">IFERROR(INDEX($N$2:$N$412, MATCH(0,COUNTIF($V$1:V18, $N$2:$N$412),0)),"")</f>
        <v>3.3188499999999999</v>
      </c>
      <c r="W19" s="3">
        <f t="shared" si="21"/>
        <v>1.9097222222222222E-3</v>
      </c>
      <c r="X19" s="5">
        <f t="shared" si="3"/>
        <v>165</v>
      </c>
      <c r="Y19" s="56">
        <f t="shared" si="13"/>
        <v>0.21183149999999973</v>
      </c>
      <c r="Z19">
        <f t="shared" si="14"/>
        <v>-6.0523285714285634E-3</v>
      </c>
      <c r="AA19" s="5">
        <f t="shared" si="15"/>
        <v>35</v>
      </c>
      <c r="AD19" s="56" t="s">
        <v>193</v>
      </c>
      <c r="AE19" s="56"/>
      <c r="AF19" s="56"/>
    </row>
    <row r="20" spans="1:32" x14ac:dyDescent="0.35">
      <c r="A20">
        <v>55000</v>
      </c>
      <c r="B20" s="59">
        <v>0.25774390000000003</v>
      </c>
      <c r="C20" s="3">
        <f t="shared" si="0"/>
        <v>6.3657407407407402E-4</v>
      </c>
      <c r="D20" s="59">
        <v>2.577439</v>
      </c>
      <c r="E20" s="56" t="e">
        <f t="shared" si="4"/>
        <v>#N/A</v>
      </c>
      <c r="F20" s="58" t="e">
        <f t="shared" si="5"/>
        <v>#N/A</v>
      </c>
      <c r="G20" s="58" t="e">
        <f t="shared" si="17"/>
        <v>#N/A</v>
      </c>
      <c r="H20" s="58" t="e">
        <f t="shared" si="18"/>
        <v>#N/A</v>
      </c>
      <c r="I20" s="58" t="e">
        <f t="shared" si="18"/>
        <v>#N/A</v>
      </c>
      <c r="J20" s="61" t="e">
        <v>#N/A</v>
      </c>
      <c r="K20" s="61" t="e">
        <v>#N/A</v>
      </c>
      <c r="L20" s="58" t="str">
        <f t="shared" si="6"/>
        <v>0</v>
      </c>
      <c r="M20" s="58" t="str">
        <f t="shared" si="7"/>
        <v>0</v>
      </c>
      <c r="N20" s="58" t="str">
        <f t="shared" si="19"/>
        <v>0</v>
      </c>
      <c r="O20" s="58" t="str">
        <f t="shared" si="20"/>
        <v>0</v>
      </c>
      <c r="P20" s="61">
        <v>0</v>
      </c>
      <c r="Q20" s="3">
        <f t="shared" si="8"/>
        <v>6.3657407407407402E-4</v>
      </c>
      <c r="S20" s="58">
        <f t="array" ref="S20">IFERROR(INDEX($O$2:$O$412, MATCH(0,COUNTIF($S$1:S19, $O$2:$O$412),0)),"")</f>
        <v>3.4323195000000002</v>
      </c>
      <c r="T20" s="3">
        <f t="shared" si="22"/>
        <v>2.4421296296296296E-3</v>
      </c>
      <c r="U20" s="5">
        <f t="shared" si="2"/>
        <v>211</v>
      </c>
      <c r="V20" s="58" cm="1">
        <f t="array" ref="V20">IFERROR(INDEX($N$2:$N$412, MATCH(0,COUNTIF($V$1:V19, $N$2:$N$412),0)),"")</f>
        <v>3.1145960000000001</v>
      </c>
      <c r="W20" s="3">
        <f t="shared" si="21"/>
        <v>1.3425925925925927E-3</v>
      </c>
      <c r="X20" s="5">
        <f t="shared" si="3"/>
        <v>116</v>
      </c>
      <c r="Y20" s="56">
        <f t="shared" si="13"/>
        <v>-0.31772350000000005</v>
      </c>
      <c r="Z20">
        <f t="shared" si="14"/>
        <v>3.3444578947368427E-3</v>
      </c>
      <c r="AA20" s="5">
        <f t="shared" si="15"/>
        <v>95</v>
      </c>
      <c r="AD20" s="56">
        <f>AD18-AD16</f>
        <v>0.27538373999999999</v>
      </c>
      <c r="AE20" s="56"/>
      <c r="AF20" s="56"/>
    </row>
    <row r="21" spans="1:32" ht="16" x14ac:dyDescent="0.45">
      <c r="A21">
        <v>56000</v>
      </c>
      <c r="B21" s="59">
        <v>0.24639457000000001</v>
      </c>
      <c r="C21" s="3">
        <f t="shared" si="0"/>
        <v>6.4814814814814813E-4</v>
      </c>
      <c r="D21" s="59">
        <v>2.4639457</v>
      </c>
      <c r="E21" s="56" t="e">
        <f t="shared" si="4"/>
        <v>#N/A</v>
      </c>
      <c r="F21" s="58" t="e">
        <f t="shared" si="5"/>
        <v>#N/A</v>
      </c>
      <c r="G21" s="58" t="e">
        <f t="shared" si="17"/>
        <v>#N/A</v>
      </c>
      <c r="H21" s="58" t="e">
        <f t="shared" si="18"/>
        <v>#N/A</v>
      </c>
      <c r="I21" s="58" t="e">
        <f t="shared" si="18"/>
        <v>#N/A</v>
      </c>
      <c r="J21" s="61" t="e">
        <v>#N/A</v>
      </c>
      <c r="K21" s="61" t="e">
        <v>#N/A</v>
      </c>
      <c r="L21" s="58" t="str">
        <f t="shared" si="6"/>
        <v>0</v>
      </c>
      <c r="M21" s="58" t="str">
        <f t="shared" si="7"/>
        <v>0</v>
      </c>
      <c r="N21" s="58" t="str">
        <f t="shared" si="19"/>
        <v>0</v>
      </c>
      <c r="O21" s="58" t="str">
        <f t="shared" si="20"/>
        <v>0</v>
      </c>
      <c r="P21" s="61">
        <v>0</v>
      </c>
      <c r="Q21" s="3">
        <f t="shared" si="8"/>
        <v>6.4814814814814813E-4</v>
      </c>
      <c r="R21" s="6" t="s">
        <v>216</v>
      </c>
      <c r="S21" s="58">
        <f t="array" ref="S21">IFERROR(INDEX($O$2:$O$412, MATCH(0,COUNTIF($S$1:S20, $O$2:$O$412),0)),"")</f>
        <v>3.5306820000000001</v>
      </c>
      <c r="T21" s="3">
        <f t="shared" si="22"/>
        <v>2.5462962962962961E-3</v>
      </c>
      <c r="U21" s="5">
        <f t="shared" si="2"/>
        <v>220</v>
      </c>
      <c r="V21" s="58" cm="1">
        <f t="array" ref="V21">IFERROR(INDEX($N$2:$N$412, MATCH(0,COUNTIF($V$1:V20, $N$2:$N$412),0)),"")</f>
        <v>3.0464950000000002</v>
      </c>
      <c r="W21" s="3">
        <f t="shared" si="21"/>
        <v>1.3078703703703703E-3</v>
      </c>
      <c r="X21" s="5">
        <f t="shared" si="3"/>
        <v>113</v>
      </c>
      <c r="Y21" s="56">
        <f t="shared" si="13"/>
        <v>-0.48418699999999992</v>
      </c>
      <c r="Z21">
        <f t="shared" si="14"/>
        <v>4.5251121495327095E-3</v>
      </c>
      <c r="AA21" s="5">
        <f t="shared" si="15"/>
        <v>107</v>
      </c>
      <c r="AE21" s="56"/>
      <c r="AF21" s="56"/>
    </row>
    <row r="22" spans="1:32" x14ac:dyDescent="0.35">
      <c r="A22">
        <v>57000</v>
      </c>
      <c r="B22" s="59">
        <v>0.23353457</v>
      </c>
      <c r="C22" s="3">
        <f t="shared" si="0"/>
        <v>6.5972222222222224E-4</v>
      </c>
      <c r="D22" s="59">
        <v>2.3353457</v>
      </c>
      <c r="E22" s="56" t="e">
        <f t="shared" si="4"/>
        <v>#N/A</v>
      </c>
      <c r="F22" s="58" t="e">
        <f t="shared" si="5"/>
        <v>#N/A</v>
      </c>
      <c r="G22" s="58" t="e">
        <f t="shared" si="17"/>
        <v>#N/A</v>
      </c>
      <c r="H22" s="58" t="e">
        <f t="shared" si="18"/>
        <v>#N/A</v>
      </c>
      <c r="I22" s="58" t="e">
        <f t="shared" si="18"/>
        <v>#N/A</v>
      </c>
      <c r="J22" s="61" t="e">
        <v>#N/A</v>
      </c>
      <c r="K22" s="61" t="e">
        <v>#N/A</v>
      </c>
      <c r="L22" s="58" t="str">
        <f t="shared" si="6"/>
        <v>0</v>
      </c>
      <c r="M22" s="58" t="str">
        <f t="shared" si="7"/>
        <v>0</v>
      </c>
      <c r="N22" s="58" t="str">
        <f t="shared" si="19"/>
        <v>0</v>
      </c>
      <c r="O22" s="58" t="str">
        <f t="shared" si="20"/>
        <v>0</v>
      </c>
      <c r="P22" s="61">
        <v>0</v>
      </c>
      <c r="Q22" s="3">
        <f t="shared" si="8"/>
        <v>6.5972222222222224E-4</v>
      </c>
      <c r="S22" s="58">
        <f t="array" ref="S22">IFERROR(INDEX($O$2:$O$412, MATCH(0,COUNTIF($S$1:S21, $O$2:$O$412),0)),"")</f>
        <v>3.4172127000000003</v>
      </c>
      <c r="T22" s="3">
        <f t="shared" si="22"/>
        <v>2.6851851851851854E-3</v>
      </c>
      <c r="U22" s="5">
        <f t="shared" si="2"/>
        <v>232</v>
      </c>
      <c r="V22" s="58" cm="1">
        <f t="array" ref="V22">IFERROR(INDEX($N$2:$N$412, MATCH(0,COUNTIF($V$1:V21, $N$2:$N$412),0)),"")</f>
        <v>3.3491120000000003</v>
      </c>
      <c r="W22" s="3">
        <f t="shared" si="21"/>
        <v>2.9398148148148148E-3</v>
      </c>
      <c r="X22" s="5">
        <f t="shared" si="3"/>
        <v>254</v>
      </c>
      <c r="Y22" s="56">
        <f t="shared" si="13"/>
        <v>-6.8100700000000014E-2</v>
      </c>
      <c r="Z22">
        <f t="shared" si="14"/>
        <v>-3.0954863636363642E-3</v>
      </c>
      <c r="AA22" s="5">
        <f t="shared" si="15"/>
        <v>22</v>
      </c>
      <c r="AE22" s="56"/>
      <c r="AF22" s="56"/>
    </row>
    <row r="23" spans="1:32" ht="16" x14ac:dyDescent="0.45">
      <c r="A23">
        <v>58000</v>
      </c>
      <c r="B23" s="59">
        <v>0.22521140000000001</v>
      </c>
      <c r="C23" s="3">
        <f t="shared" si="0"/>
        <v>6.7129629629629635E-4</v>
      </c>
      <c r="D23" s="59">
        <v>2.2521140000000002</v>
      </c>
      <c r="E23" s="56" t="e">
        <f t="shared" si="4"/>
        <v>#N/A</v>
      </c>
      <c r="F23" s="58" t="e">
        <f t="shared" si="5"/>
        <v>#N/A</v>
      </c>
      <c r="G23" s="58" t="e">
        <f t="shared" si="17"/>
        <v>#N/A</v>
      </c>
      <c r="H23" s="58" t="e">
        <f t="shared" si="18"/>
        <v>#N/A</v>
      </c>
      <c r="I23" s="58" t="e">
        <f t="shared" si="18"/>
        <v>#N/A</v>
      </c>
      <c r="J23" s="61" t="e">
        <v>#N/A</v>
      </c>
      <c r="K23" s="61" t="e">
        <v>#N/A</v>
      </c>
      <c r="L23" s="58" t="str">
        <f t="shared" si="6"/>
        <v>0</v>
      </c>
      <c r="M23" s="58" t="str">
        <f t="shared" si="7"/>
        <v>0</v>
      </c>
      <c r="N23" s="58" t="str">
        <f t="shared" si="19"/>
        <v>0</v>
      </c>
      <c r="O23" s="58" t="str">
        <f t="shared" si="20"/>
        <v>0</v>
      </c>
      <c r="P23" s="61">
        <v>0</v>
      </c>
      <c r="Q23" s="3">
        <f t="shared" si="8"/>
        <v>6.7129629629629635E-4</v>
      </c>
      <c r="R23" s="6" t="s">
        <v>217</v>
      </c>
      <c r="S23" s="58">
        <f t="array" ref="S23">IFERROR(INDEX($O$2:$O$412, MATCH(0,COUNTIF($S$1:S22, $O$2:$O$412),0)),"")</f>
        <v>3.1978035</v>
      </c>
      <c r="T23" s="3">
        <f t="shared" si="22"/>
        <v>1.7592592592592592E-3</v>
      </c>
      <c r="U23" s="5">
        <f t="shared" si="2"/>
        <v>152</v>
      </c>
      <c r="V23" s="58" cm="1">
        <f t="array" ref="V23">IFERROR(INDEX($N$2:$N$412, MATCH(0,COUNTIF($V$1:V22, $N$2:$N$412),0)),"")</f>
        <v>3.4625810000000001</v>
      </c>
      <c r="W23" s="3">
        <f t="shared" si="21"/>
        <v>3.2291666666666671E-3</v>
      </c>
      <c r="X23" s="5">
        <f t="shared" si="3"/>
        <v>279</v>
      </c>
      <c r="Y23" s="56">
        <f t="shared" si="13"/>
        <v>0.26477750000000011</v>
      </c>
      <c r="Z23">
        <f t="shared" si="14"/>
        <v>2.0848622047244104E-3</v>
      </c>
      <c r="AA23" s="5">
        <f t="shared" si="15"/>
        <v>127</v>
      </c>
      <c r="AE23" s="56"/>
      <c r="AF23" s="56"/>
    </row>
    <row r="24" spans="1:32" x14ac:dyDescent="0.35">
      <c r="A24">
        <v>59000</v>
      </c>
      <c r="B24" s="59">
        <v>0.22370072999999999</v>
      </c>
      <c r="C24" s="3">
        <f t="shared" si="0"/>
        <v>6.8287037037037036E-4</v>
      </c>
      <c r="D24" s="59">
        <v>2.2370072999999997</v>
      </c>
      <c r="E24" s="56" t="e">
        <f t="shared" si="4"/>
        <v>#N/A</v>
      </c>
      <c r="F24" s="58" t="e">
        <f t="shared" si="5"/>
        <v>#N/A</v>
      </c>
      <c r="G24" s="58">
        <f>IF(AND(D24&lt;=D21, D24&lt;=D22, D24&lt;=D23, D24&lt;=D25, D24&lt;=D26, D24&lt;=D27),D24,NA())</f>
        <v>2.2370072999999997</v>
      </c>
      <c r="H24" s="58" t="e">
        <f t="shared" si="18"/>
        <v>#N/A</v>
      </c>
      <c r="I24" s="58" t="e">
        <f t="shared" si="18"/>
        <v>#N/A</v>
      </c>
      <c r="J24" s="61" t="e">
        <v>#N/A</v>
      </c>
      <c r="K24" s="61" t="e">
        <v>#N/A</v>
      </c>
      <c r="L24" s="58" t="str">
        <f t="shared" si="6"/>
        <v>0</v>
      </c>
      <c r="M24" s="58" t="str">
        <f t="shared" si="7"/>
        <v>0</v>
      </c>
      <c r="N24" s="58">
        <f t="shared" si="19"/>
        <v>2.2370072999999997</v>
      </c>
      <c r="O24" s="58" t="str">
        <f t="shared" si="20"/>
        <v>0</v>
      </c>
      <c r="P24" s="61">
        <v>0</v>
      </c>
      <c r="Q24" s="3">
        <f t="shared" si="8"/>
        <v>6.8287037037037036E-4</v>
      </c>
      <c r="S24" s="58">
        <f t="array" ref="S24">IFERROR(INDEX($O$2:$O$412, MATCH(0,COUNTIF($S$1:S23, $O$2:$O$412),0)),"")</f>
        <v>3.3566895000000003</v>
      </c>
      <c r="T24" s="3">
        <f t="shared" si="22"/>
        <v>2.8819444444444448E-3</v>
      </c>
      <c r="U24" s="5">
        <f t="shared" si="2"/>
        <v>249</v>
      </c>
      <c r="V24" s="58" cm="1">
        <f t="array" ref="V24">IFERROR(INDEX($N$2:$N$412, MATCH(0,COUNTIF($V$1:V23, $N$2:$N$412),0)),"")</f>
        <v>3.3717960000000002</v>
      </c>
      <c r="W24" s="3">
        <f t="shared" si="21"/>
        <v>2.4305555555555556E-3</v>
      </c>
      <c r="X24" s="5">
        <f t="shared" si="3"/>
        <v>210</v>
      </c>
      <c r="Y24" s="56">
        <f t="shared" si="13"/>
        <v>1.5106499999999912E-2</v>
      </c>
      <c r="Z24">
        <f t="shared" si="14"/>
        <v>-3.8734615384615159E-4</v>
      </c>
      <c r="AA24" s="5">
        <f t="shared" si="15"/>
        <v>39</v>
      </c>
      <c r="AE24" s="56"/>
      <c r="AF24" s="56"/>
    </row>
    <row r="25" spans="1:32" x14ac:dyDescent="0.35">
      <c r="A25">
        <v>60000</v>
      </c>
      <c r="B25" s="59">
        <v>0.23126373</v>
      </c>
      <c r="C25" s="3">
        <f t="shared" si="0"/>
        <v>6.9444444444444447E-4</v>
      </c>
      <c r="D25" s="59">
        <v>2.3126373</v>
      </c>
      <c r="E25" s="56" t="e">
        <f t="shared" si="4"/>
        <v>#N/A</v>
      </c>
      <c r="F25" s="58" t="e">
        <f t="shared" si="5"/>
        <v>#N/A</v>
      </c>
      <c r="G25" s="58" t="e">
        <f t="shared" si="17"/>
        <v>#N/A</v>
      </c>
      <c r="H25" s="58" t="e">
        <f t="shared" si="18"/>
        <v>#N/A</v>
      </c>
      <c r="I25" s="58" t="e">
        <f t="shared" si="18"/>
        <v>#N/A</v>
      </c>
      <c r="J25" s="61" t="e">
        <v>#N/A</v>
      </c>
      <c r="K25" s="61" t="e">
        <v>#N/A</v>
      </c>
      <c r="L25" s="58" t="str">
        <f t="shared" si="6"/>
        <v>0</v>
      </c>
      <c r="M25" s="58" t="str">
        <f t="shared" si="7"/>
        <v>0</v>
      </c>
      <c r="N25" s="58" t="str">
        <f t="shared" si="19"/>
        <v>0</v>
      </c>
      <c r="O25" s="58" t="str">
        <f t="shared" si="20"/>
        <v>0</v>
      </c>
      <c r="P25" s="61">
        <v>0</v>
      </c>
      <c r="Q25" s="3">
        <f t="shared" si="8"/>
        <v>6.9444444444444447E-4</v>
      </c>
      <c r="S25" s="58">
        <f t="array" ref="S25">IFERROR(INDEX($O$2:$O$412, MATCH(0,COUNTIF($S$1:S24, $O$2:$O$412),0)),"")</f>
        <v>3.3491120000000003</v>
      </c>
      <c r="T25" s="3">
        <f t="shared" si="22"/>
        <v>2.9398148148148148E-3</v>
      </c>
      <c r="U25" s="5">
        <f t="shared" si="2"/>
        <v>254</v>
      </c>
      <c r="V25" s="58" t="str" cm="1">
        <f t="array" ref="V25">IFERROR(INDEX($N$2:$N$412, MATCH(0,COUNTIF($V$1:V24, $N$2:$N$412),0)),"")</f>
        <v/>
      </c>
      <c r="W25" s="3">
        <f t="shared" si="21"/>
        <v>0</v>
      </c>
      <c r="X25" s="5">
        <f t="shared" si="3"/>
        <v>0</v>
      </c>
      <c r="Y25" s="56" t="e">
        <f t="shared" si="13"/>
        <v>#VALUE!</v>
      </c>
      <c r="Z25" t="e">
        <f t="shared" si="14"/>
        <v>#VALUE!</v>
      </c>
      <c r="AA25" s="5">
        <f t="shared" si="15"/>
        <v>254</v>
      </c>
      <c r="AB25" s="56"/>
      <c r="AD25" s="56" t="str" cm="1">
        <f t="array" ref="AD25">IF(_xlfn.XLOOKUP(S8,$D$4:$D$412,($A$4:$A$412),FALSE)&lt;_xlfn.XLOOKUP(S7,$D$4:$D$412,($A$4:A$412),FALSE),("0"),(_xlfn.XLOOKUP(S8,$D$4:$D$412,($A$4:$A$412),FALSE)))</f>
        <v>0</v>
      </c>
      <c r="AE25" s="56"/>
      <c r="AF25" s="56"/>
    </row>
    <row r="26" spans="1:32" x14ac:dyDescent="0.35">
      <c r="A26">
        <v>61000</v>
      </c>
      <c r="B26" s="59">
        <v>0.23353457</v>
      </c>
      <c r="C26" s="3">
        <f t="shared" si="0"/>
        <v>7.0601851851851847E-4</v>
      </c>
      <c r="D26" s="59">
        <v>2.3353457</v>
      </c>
      <c r="E26" s="56" t="e">
        <f t="shared" si="4"/>
        <v>#N/A</v>
      </c>
      <c r="F26" s="58" t="e">
        <f t="shared" si="5"/>
        <v>#N/A</v>
      </c>
      <c r="G26" s="58" t="e">
        <f t="shared" si="17"/>
        <v>#N/A</v>
      </c>
      <c r="H26" s="58" t="e">
        <f t="shared" si="18"/>
        <v>#N/A</v>
      </c>
      <c r="I26" s="58" t="e">
        <f t="shared" si="18"/>
        <v>#N/A</v>
      </c>
      <c r="J26" s="61" t="e">
        <v>#N/A</v>
      </c>
      <c r="K26" s="61" t="e">
        <v>#N/A</v>
      </c>
      <c r="L26" s="58" t="str">
        <f t="shared" si="6"/>
        <v>0</v>
      </c>
      <c r="M26" s="58" t="str">
        <f t="shared" si="7"/>
        <v>0</v>
      </c>
      <c r="N26" s="58" t="str">
        <f t="shared" si="19"/>
        <v>0</v>
      </c>
      <c r="O26" s="58" t="str">
        <f t="shared" si="20"/>
        <v>0</v>
      </c>
      <c r="P26" s="61">
        <v>0</v>
      </c>
      <c r="Q26" s="3">
        <f t="shared" si="8"/>
        <v>7.0601851851851847E-4</v>
      </c>
      <c r="S26" s="58">
        <f t="array" ref="S26">IFERROR(INDEX($O$2:$O$412, MATCH(0,COUNTIF($S$1:S25, $O$2:$O$412),0)),"")</f>
        <v>3.3793736000000001</v>
      </c>
      <c r="T26" s="3">
        <f t="shared" si="22"/>
        <v>2.9976851851851848E-3</v>
      </c>
      <c r="U26" s="5">
        <f t="shared" si="2"/>
        <v>259</v>
      </c>
      <c r="V26" s="58" t="str" cm="1">
        <f t="array" ref="V26">IFERROR(INDEX($N$2:$N$412, MATCH(0,COUNTIF($V$1:V25, $N$2:$N$412),0)),"")</f>
        <v/>
      </c>
      <c r="W26" s="3">
        <f t="shared" si="21"/>
        <v>0</v>
      </c>
      <c r="X26" s="5">
        <f t="shared" si="3"/>
        <v>0</v>
      </c>
      <c r="Y26" s="56" t="e">
        <f t="shared" si="13"/>
        <v>#VALUE!</v>
      </c>
      <c r="Z26" t="e">
        <f t="shared" si="14"/>
        <v>#VALUE!</v>
      </c>
      <c r="AA26" s="5">
        <f t="shared" si="15"/>
        <v>259</v>
      </c>
      <c r="AB26" s="56"/>
      <c r="AE26" s="56"/>
      <c r="AF26" s="56"/>
    </row>
    <row r="27" spans="1:32" x14ac:dyDescent="0.35">
      <c r="A27">
        <v>62000</v>
      </c>
      <c r="B27" s="59">
        <v>0.23807382999999999</v>
      </c>
      <c r="C27" s="3">
        <f t="shared" si="0"/>
        <v>7.175925925925927E-4</v>
      </c>
      <c r="D27" s="59">
        <v>2.3807383</v>
      </c>
      <c r="E27" s="56" t="e">
        <f t="shared" si="4"/>
        <v>#N/A</v>
      </c>
      <c r="F27" s="58" t="e">
        <f t="shared" si="5"/>
        <v>#N/A</v>
      </c>
      <c r="G27" s="58" t="e">
        <f t="shared" si="17"/>
        <v>#N/A</v>
      </c>
      <c r="H27" s="58" t="e">
        <f t="shared" si="18"/>
        <v>#N/A</v>
      </c>
      <c r="I27" s="58" t="e">
        <f t="shared" si="18"/>
        <v>#N/A</v>
      </c>
      <c r="J27" s="61" t="e">
        <v>#N/A</v>
      </c>
      <c r="K27" s="61" t="e">
        <v>#N/A</v>
      </c>
      <c r="L27" s="58" t="str">
        <f t="shared" si="6"/>
        <v>0</v>
      </c>
      <c r="M27" s="58" t="str">
        <f t="shared" si="7"/>
        <v>0</v>
      </c>
      <c r="N27" s="58" t="str">
        <f t="shared" si="19"/>
        <v>0</v>
      </c>
      <c r="O27" s="58" t="str">
        <f t="shared" si="20"/>
        <v>0</v>
      </c>
      <c r="P27" s="61">
        <v>0</v>
      </c>
      <c r="Q27" s="3">
        <f t="shared" si="8"/>
        <v>7.175925925925927E-4</v>
      </c>
      <c r="S27" s="58">
        <f t="array" ref="S27">IFERROR(INDEX($O$2:$O$412, MATCH(0,COUNTIF($S$1:S26, $O$2:$O$412),0)),"")</f>
        <v>3.6593061999999996</v>
      </c>
      <c r="T27" s="3">
        <f t="shared" si="22"/>
        <v>3.1365740740740742E-3</v>
      </c>
      <c r="U27" s="5">
        <f t="shared" si="2"/>
        <v>271</v>
      </c>
      <c r="V27" s="58" t="str" cm="1">
        <f t="array" ref="V27">IFERROR(INDEX($N$2:$N$412, MATCH(0,COUNTIF($V$1:V26, $N$2:$N$412),0)),"")</f>
        <v/>
      </c>
      <c r="W27" s="3">
        <f t="shared" si="21"/>
        <v>0</v>
      </c>
      <c r="X27" s="5">
        <f t="shared" si="3"/>
        <v>0</v>
      </c>
      <c r="Y27" s="56" t="e">
        <f t="shared" ref="Y27" si="23">V27-S27</f>
        <v>#VALUE!</v>
      </c>
      <c r="Z27" t="e">
        <f t="shared" ref="Z27" si="24">(V27-S27)/(X27-U27)</f>
        <v>#VALUE!</v>
      </c>
      <c r="AA27" s="5">
        <f t="shared" ref="AA27" si="25">ABS(X27-U27)</f>
        <v>271</v>
      </c>
      <c r="AB27" s="56"/>
      <c r="AE27" s="56"/>
      <c r="AF27" s="56"/>
    </row>
    <row r="28" spans="1:32" x14ac:dyDescent="0.35">
      <c r="A28">
        <v>63000</v>
      </c>
      <c r="B28" s="59">
        <v>0.24412616000000001</v>
      </c>
      <c r="C28" s="3">
        <f t="shared" si="0"/>
        <v>7.291666666666667E-4</v>
      </c>
      <c r="D28" s="59">
        <v>2.4412616000000003</v>
      </c>
      <c r="E28" s="56" t="e">
        <f t="shared" si="4"/>
        <v>#N/A</v>
      </c>
      <c r="F28" s="58" t="e">
        <f t="shared" si="5"/>
        <v>#N/A</v>
      </c>
      <c r="G28" s="58" t="e">
        <f t="shared" si="17"/>
        <v>#N/A</v>
      </c>
      <c r="H28" s="58" t="e">
        <f t="shared" si="18"/>
        <v>#N/A</v>
      </c>
      <c r="I28" s="58" t="e">
        <f t="shared" si="18"/>
        <v>#N/A</v>
      </c>
      <c r="J28" s="61" t="e">
        <v>#N/A</v>
      </c>
      <c r="K28" s="61" t="s">
        <v>58</v>
      </c>
      <c r="L28" s="58" t="str">
        <f t="shared" si="6"/>
        <v>0</v>
      </c>
      <c r="M28" s="58" t="str">
        <f t="shared" si="7"/>
        <v>0</v>
      </c>
      <c r="N28" s="58" t="str">
        <f t="shared" si="19"/>
        <v>0</v>
      </c>
      <c r="O28" s="58" t="str">
        <f t="shared" si="20"/>
        <v>0</v>
      </c>
      <c r="P28" s="61">
        <v>0</v>
      </c>
      <c r="Q28" s="3">
        <f t="shared" si="8"/>
        <v>7.291666666666667E-4</v>
      </c>
      <c r="S28" s="58"/>
      <c r="T28" s="3"/>
      <c r="U28" s="5"/>
      <c r="V28" s="58"/>
      <c r="W28" s="3"/>
      <c r="X28" s="5"/>
      <c r="Y28" s="56"/>
      <c r="AA28" s="5"/>
      <c r="AB28" s="56"/>
      <c r="AE28" s="56"/>
      <c r="AF28" s="56"/>
    </row>
    <row r="29" spans="1:32" x14ac:dyDescent="0.35">
      <c r="A29">
        <v>64000</v>
      </c>
      <c r="B29" s="59">
        <v>0.25320463999999998</v>
      </c>
      <c r="C29" s="3">
        <f t="shared" si="0"/>
        <v>7.407407407407407E-4</v>
      </c>
      <c r="D29" s="59">
        <v>2.5320463999999996</v>
      </c>
      <c r="E29" s="56" t="e">
        <f t="shared" si="4"/>
        <v>#N/A</v>
      </c>
      <c r="F29" s="58" t="e">
        <f t="shared" si="5"/>
        <v>#N/A</v>
      </c>
      <c r="G29" s="58" t="e">
        <f t="shared" si="17"/>
        <v>#N/A</v>
      </c>
      <c r="H29" s="58" t="e">
        <f t="shared" si="18"/>
        <v>#N/A</v>
      </c>
      <c r="I29" s="58" t="e">
        <f t="shared" si="18"/>
        <v>#N/A</v>
      </c>
      <c r="J29" s="61" t="e">
        <v>#N/A</v>
      </c>
      <c r="K29" s="61" t="e">
        <v>#N/A</v>
      </c>
      <c r="L29" s="58" t="str">
        <f t="shared" si="6"/>
        <v>0</v>
      </c>
      <c r="M29" s="58" t="str">
        <f t="shared" si="7"/>
        <v>0</v>
      </c>
      <c r="N29" s="58" t="str">
        <f t="shared" si="19"/>
        <v>0</v>
      </c>
      <c r="O29" s="58" t="str">
        <f t="shared" si="20"/>
        <v>0</v>
      </c>
      <c r="P29" s="61">
        <v>0</v>
      </c>
      <c r="Q29" s="3">
        <f t="shared" si="8"/>
        <v>7.407407407407407E-4</v>
      </c>
      <c r="S29" s="58"/>
      <c r="T29" s="3"/>
      <c r="U29" s="5"/>
      <c r="V29" s="58"/>
      <c r="W29" s="3"/>
      <c r="X29" s="5"/>
      <c r="Y29" s="56"/>
      <c r="AA29" s="5"/>
      <c r="AB29" s="56"/>
      <c r="AE29" s="56"/>
      <c r="AF29" s="56"/>
    </row>
    <row r="30" spans="1:32" x14ac:dyDescent="0.35">
      <c r="A30">
        <v>65000</v>
      </c>
      <c r="B30" s="59">
        <v>0.26152540000000002</v>
      </c>
      <c r="C30" s="3">
        <f t="shared" si="0"/>
        <v>7.5231481481481482E-4</v>
      </c>
      <c r="D30" s="59">
        <v>2.6152540000000002</v>
      </c>
      <c r="E30" s="56" t="e">
        <f t="shared" si="4"/>
        <v>#N/A</v>
      </c>
      <c r="F30" s="58" t="e">
        <f t="shared" si="5"/>
        <v>#N/A</v>
      </c>
      <c r="G30" s="58" t="e">
        <f t="shared" si="17"/>
        <v>#N/A</v>
      </c>
      <c r="H30" s="58" t="e">
        <f t="shared" si="18"/>
        <v>#N/A</v>
      </c>
      <c r="I30" s="58" t="e">
        <f t="shared" si="18"/>
        <v>#N/A</v>
      </c>
      <c r="J30" s="61" t="e">
        <v>#N/A</v>
      </c>
      <c r="K30" s="61" t="e">
        <v>#N/A</v>
      </c>
      <c r="L30" s="58" t="str">
        <f t="shared" si="6"/>
        <v>0</v>
      </c>
      <c r="M30" s="58" t="str">
        <f t="shared" si="7"/>
        <v>0</v>
      </c>
      <c r="N30" s="58" t="str">
        <f t="shared" si="19"/>
        <v>0</v>
      </c>
      <c r="O30" s="58" t="str">
        <f t="shared" si="20"/>
        <v>0</v>
      </c>
      <c r="P30" s="61">
        <v>0</v>
      </c>
      <c r="Q30" s="3">
        <f t="shared" si="8"/>
        <v>7.5231481481481482E-4</v>
      </c>
      <c r="S30" s="58"/>
      <c r="T30" s="3"/>
      <c r="U30" s="5"/>
      <c r="V30" s="58"/>
      <c r="W30" s="3"/>
      <c r="X30" s="5"/>
      <c r="Y30" s="56"/>
      <c r="AA30" s="5"/>
      <c r="AB30" s="56"/>
      <c r="AE30" s="56"/>
      <c r="AF30" s="56"/>
    </row>
    <row r="31" spans="1:32" x14ac:dyDescent="0.35">
      <c r="A31">
        <v>66000</v>
      </c>
      <c r="B31" s="59">
        <v>0.2683355</v>
      </c>
      <c r="C31" s="3">
        <f t="shared" si="0"/>
        <v>7.6388888888888893E-4</v>
      </c>
      <c r="D31" s="59">
        <v>2.6833550000000002</v>
      </c>
      <c r="E31" s="56" t="e">
        <f t="shared" si="4"/>
        <v>#N/A</v>
      </c>
      <c r="F31" s="58" t="e">
        <f t="shared" si="5"/>
        <v>#N/A</v>
      </c>
      <c r="G31" s="58" t="e">
        <f t="shared" si="17"/>
        <v>#N/A</v>
      </c>
      <c r="H31" s="58">
        <f t="shared" si="18"/>
        <v>2.6833550000000002</v>
      </c>
      <c r="I31" s="58" t="e">
        <f t="shared" si="18"/>
        <v>#N/A</v>
      </c>
      <c r="J31" s="61" t="str">
        <v>2  Turn (1)</v>
      </c>
      <c r="K31" s="61" t="e">
        <v>#N/A</v>
      </c>
      <c r="L31" s="58" t="str">
        <f t="shared" si="6"/>
        <v>0</v>
      </c>
      <c r="M31" s="58" t="str">
        <f t="shared" si="7"/>
        <v>0</v>
      </c>
      <c r="N31" s="58" t="str">
        <f t="shared" si="19"/>
        <v>0</v>
      </c>
      <c r="O31" s="58">
        <f t="shared" si="20"/>
        <v>2.6833550000000002</v>
      </c>
      <c r="P31" s="61" t="str">
        <v>2  Turn (1)</v>
      </c>
      <c r="Q31" s="3">
        <f t="shared" si="8"/>
        <v>7.6388888888888893E-4</v>
      </c>
      <c r="S31" s="58"/>
      <c r="T31" s="3"/>
      <c r="U31" s="5"/>
      <c r="V31" s="58"/>
      <c r="W31" s="3"/>
      <c r="X31" s="5"/>
      <c r="Y31" s="56"/>
      <c r="AA31" s="5"/>
      <c r="AB31" s="56"/>
      <c r="AE31" s="56"/>
      <c r="AF31" s="56"/>
    </row>
    <row r="32" spans="1:32" x14ac:dyDescent="0.35">
      <c r="A32">
        <v>67000</v>
      </c>
      <c r="B32" s="59">
        <v>0.26152540000000002</v>
      </c>
      <c r="C32" s="3">
        <f t="shared" si="0"/>
        <v>7.7546296296296293E-4</v>
      </c>
      <c r="D32" s="59">
        <v>2.6152540000000002</v>
      </c>
      <c r="E32" s="56" t="e">
        <f t="shared" si="4"/>
        <v>#N/A</v>
      </c>
      <c r="F32" s="58" t="e">
        <f t="shared" si="5"/>
        <v>#N/A</v>
      </c>
      <c r="G32" s="58" t="e">
        <f t="shared" si="17"/>
        <v>#N/A</v>
      </c>
      <c r="H32" s="58" t="e">
        <f t="shared" si="18"/>
        <v>#N/A</v>
      </c>
      <c r="I32" s="58" t="e">
        <f t="shared" si="18"/>
        <v>#N/A</v>
      </c>
      <c r="J32" s="61" t="e">
        <v>#N/A</v>
      </c>
      <c r="K32" s="61" t="e">
        <v>#N/A</v>
      </c>
      <c r="L32" s="58" t="str">
        <f t="shared" si="6"/>
        <v>0</v>
      </c>
      <c r="M32" s="58" t="str">
        <f t="shared" si="7"/>
        <v>0</v>
      </c>
      <c r="N32" s="58" t="str">
        <f t="shared" si="19"/>
        <v>0</v>
      </c>
      <c r="O32" s="58" t="str">
        <f t="shared" si="20"/>
        <v>0</v>
      </c>
      <c r="P32" s="61">
        <v>0</v>
      </c>
      <c r="Q32" s="3">
        <f t="shared" si="8"/>
        <v>7.7546296296296293E-4</v>
      </c>
      <c r="S32" s="58"/>
      <c r="T32" s="3"/>
      <c r="U32" s="5"/>
      <c r="V32" s="58"/>
      <c r="W32" s="3"/>
      <c r="X32" s="5"/>
      <c r="Y32" s="56"/>
      <c r="AA32" s="5"/>
      <c r="AB32" s="56"/>
      <c r="AE32" s="56"/>
      <c r="AF32" s="56"/>
    </row>
    <row r="33" spans="1:32" x14ac:dyDescent="0.35">
      <c r="A33">
        <v>68000</v>
      </c>
      <c r="B33" s="59">
        <v>0.26228315000000002</v>
      </c>
      <c r="C33" s="3">
        <f t="shared" si="0"/>
        <v>7.8703703703703705E-4</v>
      </c>
      <c r="D33" s="59">
        <v>2.6228315000000002</v>
      </c>
      <c r="E33" s="56" t="e">
        <f t="shared" si="4"/>
        <v>#N/A</v>
      </c>
      <c r="F33" s="58" t="e">
        <f t="shared" si="5"/>
        <v>#N/A</v>
      </c>
      <c r="G33" s="58" t="e">
        <f t="shared" si="17"/>
        <v>#N/A</v>
      </c>
      <c r="H33" s="58" t="e">
        <f t="shared" si="18"/>
        <v>#N/A</v>
      </c>
      <c r="I33" s="58" t="e">
        <f t="shared" si="18"/>
        <v>#N/A</v>
      </c>
      <c r="J33" s="61" t="e">
        <v>#N/A</v>
      </c>
      <c r="K33" s="61" t="e">
        <v>#N/A</v>
      </c>
      <c r="L33" s="58" t="str">
        <f t="shared" si="6"/>
        <v>0</v>
      </c>
      <c r="M33" s="58" t="str">
        <f t="shared" si="7"/>
        <v>0</v>
      </c>
      <c r="N33" s="58" t="str">
        <f t="shared" si="19"/>
        <v>0</v>
      </c>
      <c r="O33" s="58" t="str">
        <f t="shared" si="20"/>
        <v>0</v>
      </c>
      <c r="P33" s="61">
        <v>0</v>
      </c>
      <c r="Q33" s="3">
        <f t="shared" si="8"/>
        <v>7.8703703703703705E-4</v>
      </c>
      <c r="S33" s="58"/>
      <c r="T33" s="3"/>
      <c r="U33" s="5"/>
      <c r="V33" s="58"/>
      <c r="W33" s="3"/>
      <c r="X33" s="5"/>
      <c r="Y33" s="56"/>
      <c r="AA33" s="5"/>
      <c r="AB33" s="56"/>
      <c r="AE33" s="56"/>
      <c r="AF33" s="56"/>
    </row>
    <row r="34" spans="1:32" x14ac:dyDescent="0.35">
      <c r="A34">
        <v>69000</v>
      </c>
      <c r="B34" s="59">
        <v>0.25017850000000003</v>
      </c>
      <c r="C34" s="3">
        <f t="shared" si="0"/>
        <v>7.9861111111111105E-4</v>
      </c>
      <c r="D34" s="59">
        <v>2.5017850000000004</v>
      </c>
      <c r="E34" s="56" t="e">
        <f t="shared" si="4"/>
        <v>#N/A</v>
      </c>
      <c r="F34" s="58" t="e">
        <f t="shared" si="5"/>
        <v>#N/A</v>
      </c>
      <c r="G34" s="58" t="e">
        <f t="shared" si="17"/>
        <v>#N/A</v>
      </c>
      <c r="H34" s="58" t="e">
        <f t="shared" si="18"/>
        <v>#N/A</v>
      </c>
      <c r="I34" s="58" t="e">
        <f t="shared" si="18"/>
        <v>#N/A</v>
      </c>
      <c r="J34" s="61" t="e">
        <v>#N/A</v>
      </c>
      <c r="K34" s="61" t="e">
        <v>#N/A</v>
      </c>
      <c r="L34" s="58" t="str">
        <f t="shared" si="6"/>
        <v>0</v>
      </c>
      <c r="M34" s="58" t="str">
        <f t="shared" si="7"/>
        <v>0</v>
      </c>
      <c r="N34" s="58" t="str">
        <f t="shared" si="19"/>
        <v>0</v>
      </c>
      <c r="O34" s="58" t="str">
        <f t="shared" si="20"/>
        <v>0</v>
      </c>
      <c r="P34" s="61">
        <v>0</v>
      </c>
      <c r="Q34" s="3">
        <f t="shared" si="8"/>
        <v>7.9861111111111105E-4</v>
      </c>
      <c r="S34" s="58"/>
      <c r="T34" s="3"/>
      <c r="U34" s="5"/>
      <c r="V34" s="58"/>
      <c r="W34" s="3"/>
      <c r="X34" s="5"/>
      <c r="Y34" s="56"/>
      <c r="AA34" s="5"/>
      <c r="AB34" s="56"/>
      <c r="AE34" s="56"/>
      <c r="AF34" s="56"/>
    </row>
    <row r="35" spans="1:32" x14ac:dyDescent="0.35">
      <c r="A35">
        <v>70000</v>
      </c>
      <c r="B35" s="59">
        <v>0.24715233</v>
      </c>
      <c r="C35" s="3">
        <f t="shared" si="0"/>
        <v>8.1018518518518527E-4</v>
      </c>
      <c r="D35" s="59">
        <v>2.4715232999999999</v>
      </c>
      <c r="E35" s="56" t="e">
        <f t="shared" si="4"/>
        <v>#N/A</v>
      </c>
      <c r="F35" s="58" t="e">
        <f t="shared" si="5"/>
        <v>#N/A</v>
      </c>
      <c r="G35" s="58" t="e">
        <f t="shared" si="17"/>
        <v>#N/A</v>
      </c>
      <c r="H35" s="58">
        <f>D35</f>
        <v>2.4715232999999999</v>
      </c>
      <c r="I35" s="58" t="e">
        <f>E35</f>
        <v>#N/A</v>
      </c>
      <c r="J35" s="61" t="e">
        <v>#N/A</v>
      </c>
      <c r="K35" s="61" t="e">
        <v>#N/A</v>
      </c>
      <c r="L35" s="58" t="str">
        <f t="shared" si="6"/>
        <v>0</v>
      </c>
      <c r="M35" s="58" t="str">
        <f t="shared" si="7"/>
        <v>0</v>
      </c>
      <c r="N35" s="58" t="str">
        <f t="shared" si="19"/>
        <v>0</v>
      </c>
      <c r="O35" s="58">
        <f>D35</f>
        <v>2.4715232999999999</v>
      </c>
      <c r="P35" s="61">
        <v>0</v>
      </c>
      <c r="Q35" s="3">
        <f t="shared" si="8"/>
        <v>8.1018518518518527E-4</v>
      </c>
      <c r="S35" s="58"/>
      <c r="T35" s="3"/>
      <c r="U35" s="5"/>
      <c r="V35" s="58"/>
      <c r="W35" s="3"/>
      <c r="X35" s="5"/>
      <c r="Y35" s="56"/>
      <c r="AA35" s="5"/>
      <c r="AB35" s="56"/>
      <c r="AE35" s="56"/>
      <c r="AF35" s="56"/>
    </row>
    <row r="36" spans="1:32" x14ac:dyDescent="0.35">
      <c r="A36">
        <v>71000</v>
      </c>
      <c r="B36" s="59">
        <v>0.23126373</v>
      </c>
      <c r="C36" s="3">
        <f t="shared" si="0"/>
        <v>8.2175925925925927E-4</v>
      </c>
      <c r="D36" s="59">
        <v>2.3126373</v>
      </c>
      <c r="E36" s="56" t="e">
        <f t="shared" si="4"/>
        <v>#N/A</v>
      </c>
      <c r="F36" s="58" t="e">
        <f t="shared" si="5"/>
        <v>#N/A</v>
      </c>
      <c r="G36" s="58" t="e">
        <f t="shared" si="17"/>
        <v>#N/A</v>
      </c>
      <c r="H36" s="58" t="e">
        <f t="shared" si="18"/>
        <v>#N/A</v>
      </c>
      <c r="I36" s="58" t="e">
        <f t="shared" si="18"/>
        <v>#N/A</v>
      </c>
      <c r="J36" s="61" t="e">
        <v>#N/A</v>
      </c>
      <c r="K36" s="61" t="e">
        <v>#N/A</v>
      </c>
      <c r="L36" s="58" t="str">
        <f t="shared" si="6"/>
        <v>0</v>
      </c>
      <c r="M36" s="58" t="str">
        <f t="shared" si="7"/>
        <v>0</v>
      </c>
      <c r="N36" s="58" t="str">
        <f t="shared" si="19"/>
        <v>0</v>
      </c>
      <c r="O36" s="58" t="str">
        <f t="shared" ref="O36:O99" si="26">IF(AND(D36&gt;=D33, D36&gt;=D34, D36&gt;=D35, D36&gt;=D37, D36&gt;=D38, D36&gt;=D39),D36,"0")</f>
        <v>0</v>
      </c>
      <c r="P36" s="61">
        <v>0</v>
      </c>
      <c r="Q36" s="3">
        <f t="shared" si="8"/>
        <v>8.2175925925925927E-4</v>
      </c>
      <c r="S36" s="58"/>
      <c r="T36" s="3"/>
      <c r="U36" s="5"/>
      <c r="V36" s="58"/>
      <c r="W36" s="3"/>
      <c r="X36" s="5"/>
      <c r="Y36" s="56"/>
      <c r="AA36" s="5"/>
      <c r="AB36" s="56"/>
      <c r="AE36" s="56"/>
      <c r="AF36" s="56"/>
    </row>
    <row r="37" spans="1:32" x14ac:dyDescent="0.35">
      <c r="A37">
        <v>72000</v>
      </c>
      <c r="B37" s="59">
        <v>0.22294298000000001</v>
      </c>
      <c r="C37" s="3">
        <f t="shared" si="0"/>
        <v>8.3333333333333328E-4</v>
      </c>
      <c r="D37" s="59">
        <v>2.2294298000000001</v>
      </c>
      <c r="E37" s="56" t="e">
        <f t="shared" si="4"/>
        <v>#N/A</v>
      </c>
      <c r="F37" s="58" t="e">
        <f t="shared" si="5"/>
        <v>#N/A</v>
      </c>
      <c r="G37" s="58">
        <f>IF(AND(D37&lt;=D34, D37&lt;=D35, D37&lt;=D36, D37&lt;=D38, D37&lt;=D39, D37&lt;=D40),D37,NA())</f>
        <v>2.2294298000000001</v>
      </c>
      <c r="H37" s="58" t="e">
        <f t="shared" si="18"/>
        <v>#N/A</v>
      </c>
      <c r="I37" s="58" t="e">
        <f t="shared" si="18"/>
        <v>#N/A</v>
      </c>
      <c r="J37" s="61" t="e">
        <v>#N/A</v>
      </c>
      <c r="K37" s="61" t="e">
        <v>#N/A</v>
      </c>
      <c r="L37" s="58" t="str">
        <f t="shared" si="6"/>
        <v>0</v>
      </c>
      <c r="M37" s="58" t="str">
        <f t="shared" si="7"/>
        <v>0</v>
      </c>
      <c r="N37" s="58">
        <f t="shared" si="19"/>
        <v>2.2294298000000001</v>
      </c>
      <c r="O37" s="58" t="str">
        <f t="shared" si="26"/>
        <v>0</v>
      </c>
      <c r="P37" s="61">
        <v>0</v>
      </c>
      <c r="Q37" s="3">
        <f t="shared" si="8"/>
        <v>8.3333333333333328E-4</v>
      </c>
      <c r="S37" s="58"/>
      <c r="T37" s="3"/>
      <c r="U37" s="5"/>
      <c r="V37" s="58"/>
      <c r="W37" s="3"/>
      <c r="X37" s="5"/>
      <c r="Y37" s="56"/>
      <c r="AA37" s="5"/>
      <c r="AB37" s="56"/>
      <c r="AE37" s="56"/>
      <c r="AF37" s="56"/>
    </row>
    <row r="38" spans="1:32" x14ac:dyDescent="0.35">
      <c r="A38">
        <v>73000</v>
      </c>
      <c r="B38" s="59">
        <v>0.22445606000000001</v>
      </c>
      <c r="C38" s="3">
        <f t="shared" si="0"/>
        <v>8.4490740740740728E-4</v>
      </c>
      <c r="D38" s="59">
        <v>2.2445606000000002</v>
      </c>
      <c r="E38" s="56" t="e">
        <f t="shared" si="4"/>
        <v>#N/A</v>
      </c>
      <c r="F38" s="58" t="e">
        <f t="shared" si="5"/>
        <v>#N/A</v>
      </c>
      <c r="G38" s="58" t="e">
        <f t="shared" ref="G38:G50" si="27">IF(AND(D38&lt;=D35, D38&lt;=D36, D38&lt;=D37, D38&lt;=D39, D38&lt;=D40, D38&lt;=D41),D38,NA())</f>
        <v>#N/A</v>
      </c>
      <c r="H38" s="58" t="e">
        <f t="shared" si="18"/>
        <v>#N/A</v>
      </c>
      <c r="I38" s="58" t="e">
        <f t="shared" si="18"/>
        <v>#N/A</v>
      </c>
      <c r="J38" s="61" t="e">
        <v>#N/A</v>
      </c>
      <c r="K38" s="61" t="e">
        <v>#N/A</v>
      </c>
      <c r="L38" s="58" t="str">
        <f t="shared" si="6"/>
        <v>0</v>
      </c>
      <c r="M38" s="58" t="str">
        <f t="shared" si="7"/>
        <v>0</v>
      </c>
      <c r="N38" s="58" t="str">
        <f t="shared" si="19"/>
        <v>0</v>
      </c>
      <c r="O38" s="58" t="str">
        <f t="shared" si="26"/>
        <v>0</v>
      </c>
      <c r="P38" s="61">
        <v>0</v>
      </c>
      <c r="Q38" s="3">
        <f t="shared" si="8"/>
        <v>8.4490740740740728E-4</v>
      </c>
      <c r="S38" s="58"/>
      <c r="T38" s="3"/>
      <c r="U38" s="5"/>
      <c r="V38" s="58"/>
      <c r="W38" s="3"/>
      <c r="X38" s="5"/>
      <c r="Y38" s="56"/>
      <c r="AA38" s="5"/>
      <c r="AB38" s="56"/>
      <c r="AE38" s="56"/>
      <c r="AF38" s="56"/>
    </row>
    <row r="39" spans="1:32" x14ac:dyDescent="0.35">
      <c r="A39">
        <v>74000</v>
      </c>
      <c r="B39" s="59">
        <v>0.23126373</v>
      </c>
      <c r="C39" s="3">
        <f t="shared" si="0"/>
        <v>8.564814814814815E-4</v>
      </c>
      <c r="D39" s="59">
        <v>2.3126373</v>
      </c>
      <c r="E39" s="56" t="e">
        <f t="shared" si="4"/>
        <v>#N/A</v>
      </c>
      <c r="F39" s="58" t="e">
        <f t="shared" si="5"/>
        <v>#N/A</v>
      </c>
      <c r="G39" s="58" t="e">
        <f t="shared" si="27"/>
        <v>#N/A</v>
      </c>
      <c r="H39" s="58" t="e">
        <f t="shared" si="18"/>
        <v>#N/A</v>
      </c>
      <c r="I39" s="58" t="e">
        <f t="shared" si="18"/>
        <v>#N/A</v>
      </c>
      <c r="J39" s="61" t="e">
        <v>#N/A</v>
      </c>
      <c r="K39" s="61" t="e">
        <v>#N/A</v>
      </c>
      <c r="L39" s="58" t="str">
        <f t="shared" si="6"/>
        <v>0</v>
      </c>
      <c r="M39" s="58" t="str">
        <f t="shared" si="7"/>
        <v>0</v>
      </c>
      <c r="N39" s="58" t="str">
        <f t="shared" si="19"/>
        <v>0</v>
      </c>
      <c r="O39" s="58" t="str">
        <f t="shared" si="26"/>
        <v>0</v>
      </c>
      <c r="P39" s="61">
        <v>0</v>
      </c>
      <c r="Q39" s="3">
        <f t="shared" si="8"/>
        <v>8.564814814814815E-4</v>
      </c>
      <c r="S39" s="58"/>
      <c r="T39" s="3"/>
      <c r="U39" s="5"/>
      <c r="AB39" s="56"/>
      <c r="AE39" s="56"/>
      <c r="AF39" s="56"/>
    </row>
    <row r="40" spans="1:32" x14ac:dyDescent="0.35">
      <c r="A40">
        <v>75000</v>
      </c>
      <c r="B40" s="59">
        <v>0.23504765</v>
      </c>
      <c r="C40" s="3">
        <f t="shared" si="0"/>
        <v>8.6805555555555551E-4</v>
      </c>
      <c r="D40" s="59">
        <v>2.3504765000000001</v>
      </c>
      <c r="E40" s="56" t="e">
        <f t="shared" si="4"/>
        <v>#N/A</v>
      </c>
      <c r="F40" s="58" t="e">
        <f t="shared" si="5"/>
        <v>#N/A</v>
      </c>
      <c r="G40" s="58" t="e">
        <f t="shared" si="27"/>
        <v>#N/A</v>
      </c>
      <c r="H40" s="58" t="e">
        <f t="shared" si="18"/>
        <v>#N/A</v>
      </c>
      <c r="I40" s="58" t="e">
        <f t="shared" si="18"/>
        <v>#N/A</v>
      </c>
      <c r="J40" s="61" t="e">
        <v>#N/A</v>
      </c>
      <c r="K40" s="61" t="e">
        <v>#N/A</v>
      </c>
      <c r="L40" s="58" t="str">
        <f t="shared" si="6"/>
        <v>0</v>
      </c>
      <c r="M40" s="58" t="str">
        <f t="shared" si="7"/>
        <v>0</v>
      </c>
      <c r="N40" s="58" t="str">
        <f t="shared" si="19"/>
        <v>0</v>
      </c>
      <c r="O40" s="58" t="str">
        <f t="shared" si="26"/>
        <v>0</v>
      </c>
      <c r="P40" s="61">
        <v>0</v>
      </c>
      <c r="Q40" s="3">
        <f t="shared" si="8"/>
        <v>8.6805555555555551E-4</v>
      </c>
      <c r="S40" s="58"/>
      <c r="T40" s="3"/>
      <c r="U40" s="5"/>
      <c r="AB40" s="56"/>
      <c r="AE40" s="56"/>
      <c r="AF40" s="56"/>
    </row>
    <row r="41" spans="1:32" x14ac:dyDescent="0.35">
      <c r="A41">
        <v>76000</v>
      </c>
      <c r="B41" s="59">
        <v>0.24715233</v>
      </c>
      <c r="C41" s="3">
        <f t="shared" si="0"/>
        <v>8.7962962962962962E-4</v>
      </c>
      <c r="D41" s="59">
        <v>2.4715232999999999</v>
      </c>
      <c r="E41" s="56" t="e">
        <f t="shared" si="4"/>
        <v>#N/A</v>
      </c>
      <c r="F41" s="58" t="e">
        <f t="shared" si="5"/>
        <v>#N/A</v>
      </c>
      <c r="G41" s="58" t="e">
        <f t="shared" si="27"/>
        <v>#N/A</v>
      </c>
      <c r="H41" s="58" t="e">
        <f t="shared" si="18"/>
        <v>#N/A</v>
      </c>
      <c r="I41" s="58" t="e">
        <f t="shared" si="18"/>
        <v>#N/A</v>
      </c>
      <c r="J41" s="61" t="e">
        <v>#N/A</v>
      </c>
      <c r="K41" s="61" t="e">
        <v>#N/A</v>
      </c>
      <c r="L41" s="58" t="str">
        <f t="shared" si="6"/>
        <v>0</v>
      </c>
      <c r="M41" s="58" t="str">
        <f t="shared" si="7"/>
        <v>0</v>
      </c>
      <c r="N41" s="58" t="str">
        <f t="shared" si="19"/>
        <v>0</v>
      </c>
      <c r="O41" s="58" t="str">
        <f t="shared" si="26"/>
        <v>0</v>
      </c>
      <c r="P41" s="61">
        <v>0</v>
      </c>
      <c r="Q41" s="3">
        <f t="shared" si="8"/>
        <v>8.7962962962962962E-4</v>
      </c>
      <c r="V41" s="56"/>
      <c r="W41" s="3"/>
      <c r="X41" s="5"/>
      <c r="Y41" s="56"/>
      <c r="AA41" s="5"/>
      <c r="AB41" s="56"/>
      <c r="AE41" s="56"/>
      <c r="AF41" s="56"/>
    </row>
    <row r="42" spans="1:32" x14ac:dyDescent="0.35">
      <c r="A42">
        <v>77000</v>
      </c>
      <c r="B42" s="59">
        <v>0.24942075</v>
      </c>
      <c r="C42" s="3">
        <f t="shared" si="0"/>
        <v>8.9120370370370373E-4</v>
      </c>
      <c r="D42" s="59">
        <v>2.4942074999999999</v>
      </c>
      <c r="E42" s="56" t="e">
        <f t="shared" si="4"/>
        <v>#N/A</v>
      </c>
      <c r="F42" s="58" t="e">
        <f t="shared" si="5"/>
        <v>#N/A</v>
      </c>
      <c r="G42" s="58" t="e">
        <f t="shared" si="27"/>
        <v>#N/A</v>
      </c>
      <c r="H42" s="58">
        <f t="shared" si="18"/>
        <v>2.4942074999999999</v>
      </c>
      <c r="I42" s="58" t="e">
        <f t="shared" si="18"/>
        <v>#N/A</v>
      </c>
      <c r="J42" s="61" t="e">
        <v>#N/A</v>
      </c>
      <c r="K42" s="61" t="e">
        <v>#N/A</v>
      </c>
      <c r="L42" s="58" t="str">
        <f t="shared" si="6"/>
        <v>0</v>
      </c>
      <c r="M42" s="58" t="str">
        <f t="shared" si="7"/>
        <v>0</v>
      </c>
      <c r="N42" s="58" t="str">
        <f t="shared" si="19"/>
        <v>0</v>
      </c>
      <c r="O42" s="58">
        <f t="shared" si="26"/>
        <v>2.4942074999999999</v>
      </c>
      <c r="P42" s="61">
        <v>0</v>
      </c>
      <c r="Q42" s="3">
        <f t="shared" si="8"/>
        <v>8.9120370370370373E-4</v>
      </c>
      <c r="V42" s="56"/>
      <c r="W42" s="3"/>
      <c r="X42" s="5"/>
      <c r="Y42" s="56"/>
      <c r="AA42" s="5"/>
      <c r="AB42" s="56"/>
      <c r="AE42" s="56"/>
      <c r="AF42" s="56"/>
    </row>
    <row r="43" spans="1:32" x14ac:dyDescent="0.35">
      <c r="A43">
        <v>78000</v>
      </c>
      <c r="B43" s="59">
        <v>0.24261308000000001</v>
      </c>
      <c r="C43" s="3">
        <f t="shared" si="0"/>
        <v>9.0277777777777784E-4</v>
      </c>
      <c r="D43" s="59">
        <v>2.4261308000000001</v>
      </c>
      <c r="E43" s="56" t="e">
        <f t="shared" si="4"/>
        <v>#N/A</v>
      </c>
      <c r="F43" s="58" t="e">
        <f t="shared" si="5"/>
        <v>#N/A</v>
      </c>
      <c r="G43" s="58" t="e">
        <f t="shared" si="27"/>
        <v>#N/A</v>
      </c>
      <c r="H43" s="58" t="e">
        <f t="shared" si="18"/>
        <v>#N/A</v>
      </c>
      <c r="I43" s="58" t="e">
        <f t="shared" si="18"/>
        <v>#N/A</v>
      </c>
      <c r="J43" s="61" t="e">
        <v>#N/A</v>
      </c>
      <c r="K43" s="61" t="e">
        <v>#N/A</v>
      </c>
      <c r="L43" s="58" t="str">
        <f t="shared" si="6"/>
        <v>0</v>
      </c>
      <c r="M43" s="58" t="str">
        <f t="shared" si="7"/>
        <v>0</v>
      </c>
      <c r="N43" s="58" t="str">
        <f t="shared" si="19"/>
        <v>0</v>
      </c>
      <c r="O43" s="58" t="str">
        <f t="shared" si="26"/>
        <v>0</v>
      </c>
      <c r="P43" s="61">
        <v>0</v>
      </c>
      <c r="Q43" s="3">
        <f t="shared" si="8"/>
        <v>9.0277777777777784E-4</v>
      </c>
      <c r="V43" s="56"/>
      <c r="AB43" s="56"/>
      <c r="AE43" s="56"/>
      <c r="AF43" s="56"/>
    </row>
    <row r="44" spans="1:32" x14ac:dyDescent="0.35">
      <c r="A44">
        <v>79000</v>
      </c>
      <c r="B44" s="59">
        <v>0.23731606999999999</v>
      </c>
      <c r="C44" s="3">
        <f t="shared" si="0"/>
        <v>9.1435185185185185E-4</v>
      </c>
      <c r="D44" s="59">
        <v>2.3731606999999997</v>
      </c>
      <c r="E44" s="56" t="e">
        <f t="shared" si="4"/>
        <v>#N/A</v>
      </c>
      <c r="F44" s="58" t="e">
        <f t="shared" si="5"/>
        <v>#N/A</v>
      </c>
      <c r="G44" s="58">
        <f t="shared" si="27"/>
        <v>2.3731606999999997</v>
      </c>
      <c r="H44" s="58" t="e">
        <f t="shared" si="18"/>
        <v>#N/A</v>
      </c>
      <c r="I44" s="58" t="e">
        <f t="shared" si="18"/>
        <v>#N/A</v>
      </c>
      <c r="J44" s="61" t="e">
        <v>#N/A</v>
      </c>
      <c r="K44" s="61" t="e">
        <v>#N/A</v>
      </c>
      <c r="L44" s="58" t="str">
        <f t="shared" si="6"/>
        <v>0</v>
      </c>
      <c r="M44" s="58" t="str">
        <f t="shared" si="7"/>
        <v>0</v>
      </c>
      <c r="N44" s="58">
        <f t="shared" si="19"/>
        <v>2.3731606999999997</v>
      </c>
      <c r="O44" s="58" t="str">
        <f t="shared" si="26"/>
        <v>0</v>
      </c>
      <c r="P44" s="61">
        <v>0</v>
      </c>
      <c r="Q44" s="3">
        <f t="shared" si="8"/>
        <v>9.1435185185185185E-4</v>
      </c>
      <c r="V44" s="56"/>
      <c r="W44" s="56"/>
      <c r="X44" s="56"/>
      <c r="Y44" s="56"/>
      <c r="AB44" s="56"/>
      <c r="AE44" s="56"/>
      <c r="AF44" s="56"/>
    </row>
    <row r="45" spans="1:32" x14ac:dyDescent="0.35">
      <c r="A45">
        <v>80000</v>
      </c>
      <c r="B45" s="59">
        <v>0.24563925</v>
      </c>
      <c r="C45" s="3">
        <f t="shared" si="0"/>
        <v>9.2592592592592585E-4</v>
      </c>
      <c r="D45" s="59">
        <v>2.4563925000000002</v>
      </c>
      <c r="E45" s="56" t="e">
        <f t="shared" si="4"/>
        <v>#N/A</v>
      </c>
      <c r="F45" s="58" t="e">
        <f t="shared" si="5"/>
        <v>#N/A</v>
      </c>
      <c r="G45" s="58" t="e">
        <f t="shared" si="27"/>
        <v>#N/A</v>
      </c>
      <c r="H45" s="58" t="e">
        <f t="shared" si="18"/>
        <v>#N/A</v>
      </c>
      <c r="I45" s="58" t="e">
        <f t="shared" si="18"/>
        <v>#N/A</v>
      </c>
      <c r="J45" s="61" t="e">
        <v>#N/A</v>
      </c>
      <c r="K45" s="61" t="e">
        <v>#N/A</v>
      </c>
      <c r="L45" s="58" t="str">
        <f t="shared" si="6"/>
        <v>0</v>
      </c>
      <c r="M45" s="58" t="str">
        <f t="shared" si="7"/>
        <v>0</v>
      </c>
      <c r="N45" s="58" t="str">
        <f t="shared" si="19"/>
        <v>0</v>
      </c>
      <c r="O45" s="58" t="str">
        <f t="shared" si="26"/>
        <v>0</v>
      </c>
      <c r="P45" s="61">
        <v>0</v>
      </c>
      <c r="Q45" s="3">
        <f t="shared" si="8"/>
        <v>9.2592592592592585E-4</v>
      </c>
      <c r="V45" s="56"/>
      <c r="W45" s="56"/>
      <c r="X45" s="56"/>
      <c r="Y45" s="56"/>
      <c r="AB45" s="56"/>
      <c r="AE45" s="56"/>
      <c r="AF45" s="56"/>
    </row>
    <row r="46" spans="1:32" x14ac:dyDescent="0.35">
      <c r="A46">
        <v>81000</v>
      </c>
      <c r="B46" s="59">
        <v>0.25017850000000003</v>
      </c>
      <c r="C46" s="3">
        <f t="shared" si="0"/>
        <v>9.3750000000000007E-4</v>
      </c>
      <c r="D46" s="59">
        <v>2.5017850000000004</v>
      </c>
      <c r="E46" s="56" t="e">
        <f t="shared" si="4"/>
        <v>#N/A</v>
      </c>
      <c r="F46" s="58" t="e">
        <f t="shared" si="5"/>
        <v>#N/A</v>
      </c>
      <c r="G46" s="58" t="e">
        <f t="shared" si="27"/>
        <v>#N/A</v>
      </c>
      <c r="H46" s="58">
        <f t="shared" si="18"/>
        <v>2.5017850000000004</v>
      </c>
      <c r="I46" s="58" t="e">
        <f t="shared" si="18"/>
        <v>#N/A</v>
      </c>
      <c r="J46" s="61" t="e">
        <v>#N/A</v>
      </c>
      <c r="K46" s="61" t="s">
        <v>59</v>
      </c>
      <c r="L46" s="58" t="str">
        <f t="shared" si="6"/>
        <v>0</v>
      </c>
      <c r="M46" s="58" t="str">
        <f t="shared" si="7"/>
        <v>0</v>
      </c>
      <c r="N46" s="58" t="str">
        <f t="shared" si="19"/>
        <v>0</v>
      </c>
      <c r="O46" s="58">
        <f t="shared" si="26"/>
        <v>2.5017850000000004</v>
      </c>
      <c r="P46" s="61">
        <v>0</v>
      </c>
      <c r="Q46" s="3">
        <f t="shared" si="8"/>
        <v>9.3750000000000007E-4</v>
      </c>
      <c r="S46" s="58" cm="1">
        <f t="array" ref="S46">IFERROR(INDEX($O$3:$O$412, MATCH(0,COUNTIF($S$1:S40, $O$3:$O$412),0)),"")</f>
        <v>3.7501156</v>
      </c>
      <c r="T46" s="56"/>
      <c r="U46" s="56"/>
      <c r="V46" s="56"/>
      <c r="W46" s="56"/>
      <c r="X46" s="56"/>
      <c r="Y46" s="56"/>
      <c r="AB46" s="56"/>
      <c r="AE46" s="56"/>
      <c r="AF46" s="56"/>
    </row>
    <row r="47" spans="1:32" x14ac:dyDescent="0.35">
      <c r="A47">
        <v>82000</v>
      </c>
      <c r="B47" s="59">
        <v>0.24109997999999999</v>
      </c>
      <c r="C47" s="3">
        <f t="shared" si="0"/>
        <v>9.4907407407407408E-4</v>
      </c>
      <c r="D47" s="59">
        <v>2.4109997999999999</v>
      </c>
      <c r="E47" s="56" t="e">
        <f t="shared" si="4"/>
        <v>#N/A</v>
      </c>
      <c r="F47" s="58" t="e">
        <f t="shared" si="5"/>
        <v>#N/A</v>
      </c>
      <c r="G47" s="58" t="e">
        <f t="shared" si="27"/>
        <v>#N/A</v>
      </c>
      <c r="H47" s="58" t="e">
        <f t="shared" si="18"/>
        <v>#N/A</v>
      </c>
      <c r="I47" s="58" t="e">
        <f t="shared" si="18"/>
        <v>#N/A</v>
      </c>
      <c r="J47" s="61" t="str">
        <v>2  Turn (2)</v>
      </c>
      <c r="K47" s="61" t="e">
        <v>#N/A</v>
      </c>
      <c r="L47" s="58" t="str">
        <f t="shared" si="6"/>
        <v>0</v>
      </c>
      <c r="M47" s="58" t="str">
        <f t="shared" si="7"/>
        <v>0</v>
      </c>
      <c r="N47" s="58" t="str">
        <f t="shared" si="19"/>
        <v>0</v>
      </c>
      <c r="O47" s="58" t="str">
        <f t="shared" si="26"/>
        <v>0</v>
      </c>
      <c r="P47" s="61" t="str">
        <v>2  Turn (2)</v>
      </c>
      <c r="Q47" s="3">
        <f t="shared" si="8"/>
        <v>9.4907407407407408E-4</v>
      </c>
      <c r="S47" s="58" cm="1">
        <f t="array" ref="S47">IFERROR(INDEX($O$3:$O$412, MATCH(0,COUNTIF($S$1:S46, $O$3:$O$412),0)),"")</f>
        <v>3.583628</v>
      </c>
      <c r="T47" s="56"/>
      <c r="U47" s="56"/>
      <c r="V47" s="56"/>
      <c r="W47" s="56"/>
      <c r="X47" s="56"/>
      <c r="Y47" s="56"/>
      <c r="AB47" s="56"/>
      <c r="AE47" s="56"/>
      <c r="AF47" s="56"/>
    </row>
    <row r="48" spans="1:32" x14ac:dyDescent="0.35">
      <c r="A48">
        <v>83000</v>
      </c>
      <c r="B48" s="59">
        <v>0.24261308000000001</v>
      </c>
      <c r="C48" s="3">
        <f t="shared" si="0"/>
        <v>9.6064814814814808E-4</v>
      </c>
      <c r="D48" s="59">
        <v>2.4261308000000001</v>
      </c>
      <c r="E48" s="56" t="e">
        <f t="shared" si="4"/>
        <v>#N/A</v>
      </c>
      <c r="F48" s="58" t="e">
        <f t="shared" si="5"/>
        <v>#N/A</v>
      </c>
      <c r="G48" s="58" t="e">
        <f t="shared" si="27"/>
        <v>#N/A</v>
      </c>
      <c r="H48" s="58" t="e">
        <f t="shared" si="18"/>
        <v>#N/A</v>
      </c>
      <c r="I48" s="58" t="e">
        <f t="shared" si="18"/>
        <v>#N/A</v>
      </c>
      <c r="J48" s="61" t="e">
        <v>#N/A</v>
      </c>
      <c r="K48" s="61" t="e">
        <v>#N/A</v>
      </c>
      <c r="L48" s="58" t="str">
        <f t="shared" si="6"/>
        <v>0</v>
      </c>
      <c r="M48" s="58" t="str">
        <f t="shared" si="7"/>
        <v>0</v>
      </c>
      <c r="N48" s="58" t="str">
        <f t="shared" si="19"/>
        <v>0</v>
      </c>
      <c r="O48" s="58" t="str">
        <f t="shared" si="26"/>
        <v>0</v>
      </c>
      <c r="P48" s="61">
        <v>0</v>
      </c>
      <c r="Q48" s="3">
        <f t="shared" si="8"/>
        <v>9.6064814814814808E-4</v>
      </c>
      <c r="S48" s="58" cm="1">
        <f t="array" ref="S48">IFERROR(INDEX($O$3:$O$412, MATCH(0,COUNTIF($S$1:S47, $O$3:$O$412),0)),"")</f>
        <v>3.8635847000000001</v>
      </c>
      <c r="T48" s="56"/>
      <c r="U48" s="56"/>
      <c r="V48" s="56"/>
      <c r="W48" s="56"/>
      <c r="X48" s="56"/>
      <c r="Y48" s="56"/>
      <c r="AB48" s="56"/>
      <c r="AE48" s="56"/>
      <c r="AF48" s="56"/>
    </row>
    <row r="49" spans="1:32" x14ac:dyDescent="0.35">
      <c r="A49">
        <v>84000</v>
      </c>
      <c r="B49" s="59">
        <v>0.24791008</v>
      </c>
      <c r="C49" s="3">
        <f t="shared" si="0"/>
        <v>9.7222222222222219E-4</v>
      </c>
      <c r="D49" s="59">
        <v>2.4791007999999999</v>
      </c>
      <c r="E49" s="56" t="e">
        <f t="shared" si="4"/>
        <v>#N/A</v>
      </c>
      <c r="F49" s="58" t="e">
        <f t="shared" si="5"/>
        <v>#N/A</v>
      </c>
      <c r="G49" s="58" t="e">
        <f t="shared" si="27"/>
        <v>#N/A</v>
      </c>
      <c r="H49" s="58" t="e">
        <f t="shared" si="18"/>
        <v>#N/A</v>
      </c>
      <c r="I49" s="58" t="e">
        <f t="shared" si="18"/>
        <v>#N/A</v>
      </c>
      <c r="J49" s="61" t="e">
        <v>#N/A</v>
      </c>
      <c r="K49" s="61" t="e">
        <v>#N/A</v>
      </c>
      <c r="L49" s="58" t="str">
        <f t="shared" si="6"/>
        <v>0</v>
      </c>
      <c r="M49" s="58" t="str">
        <f t="shared" si="7"/>
        <v>0</v>
      </c>
      <c r="N49" s="58" t="str">
        <f t="shared" si="19"/>
        <v>0</v>
      </c>
      <c r="O49" s="58" t="str">
        <f t="shared" si="26"/>
        <v>0</v>
      </c>
      <c r="P49" s="61">
        <v>0</v>
      </c>
      <c r="Q49" s="3">
        <f t="shared" si="8"/>
        <v>9.7222222222222219E-4</v>
      </c>
      <c r="S49" s="58" t="str" cm="1">
        <f t="array" ref="S49">IFERROR(INDEX($O$3:$O$412, MATCH(0,COUNTIF($S$1:S48, $O$3:$O$412),0)),"")</f>
        <v/>
      </c>
      <c r="T49" s="56"/>
      <c r="U49" s="56"/>
      <c r="V49" s="56"/>
      <c r="W49" s="56"/>
      <c r="X49" s="56"/>
      <c r="Y49" s="56"/>
      <c r="AB49" s="56"/>
      <c r="AE49" s="56"/>
      <c r="AF49" s="56"/>
    </row>
    <row r="50" spans="1:32" x14ac:dyDescent="0.35">
      <c r="A50">
        <v>85000</v>
      </c>
      <c r="B50" s="59">
        <v>0.25623083000000002</v>
      </c>
      <c r="C50" s="3">
        <f t="shared" si="0"/>
        <v>9.8379629629629642E-4</v>
      </c>
      <c r="D50" s="59">
        <v>2.5623083000000002</v>
      </c>
      <c r="E50" s="56" t="e">
        <f t="shared" si="4"/>
        <v>#N/A</v>
      </c>
      <c r="F50" s="58" t="e">
        <f t="shared" si="5"/>
        <v>#N/A</v>
      </c>
      <c r="G50" s="58" t="e">
        <f t="shared" si="27"/>
        <v>#N/A</v>
      </c>
      <c r="H50" s="58" t="e">
        <f t="shared" si="18"/>
        <v>#N/A</v>
      </c>
      <c r="I50" s="58" t="e">
        <f t="shared" si="18"/>
        <v>#N/A</v>
      </c>
      <c r="J50" s="61" t="e">
        <v>#N/A</v>
      </c>
      <c r="K50" s="61" t="e">
        <v>#N/A</v>
      </c>
      <c r="L50" s="58" t="str">
        <f t="shared" si="6"/>
        <v>0</v>
      </c>
      <c r="M50" s="58" t="str">
        <f t="shared" si="7"/>
        <v>0</v>
      </c>
      <c r="N50" s="58" t="str">
        <f t="shared" si="19"/>
        <v>0</v>
      </c>
      <c r="O50" s="58" t="str">
        <f t="shared" si="26"/>
        <v>0</v>
      </c>
      <c r="P50" s="61">
        <v>0</v>
      </c>
      <c r="Q50" s="3">
        <f t="shared" si="8"/>
        <v>9.8379629629629642E-4</v>
      </c>
      <c r="S50" s="58" t="str" cm="1">
        <f t="array" ref="S50">IFERROR(INDEX($O$3:$O$412, MATCH(0,COUNTIF($S$1:S49, $O$3:$O$412),0)),"")</f>
        <v/>
      </c>
      <c r="T50" s="56"/>
      <c r="U50" s="56"/>
      <c r="V50" s="56"/>
      <c r="W50" s="56"/>
      <c r="X50" s="56"/>
      <c r="Y50" s="56"/>
      <c r="AB50" s="56"/>
      <c r="AE50" s="56"/>
      <c r="AF50" s="56"/>
    </row>
    <row r="51" spans="1:32" x14ac:dyDescent="0.35">
      <c r="A51">
        <v>86000</v>
      </c>
      <c r="B51" s="59">
        <v>0.26455155000000002</v>
      </c>
      <c r="C51" s="3">
        <f t="shared" si="0"/>
        <v>9.9537037037037042E-4</v>
      </c>
      <c r="D51" s="59">
        <v>2.6455155000000001</v>
      </c>
      <c r="E51" s="56" t="e">
        <f t="shared" si="4"/>
        <v>#N/A</v>
      </c>
      <c r="F51" s="58" t="e">
        <f t="shared" si="5"/>
        <v>#N/A</v>
      </c>
      <c r="G51" s="58" t="e">
        <f>IF(AND(D51&lt;=D48, D51&lt;=D49, D51&lt;=D50, D51&lt;=D52, D51&lt;=D53, D51&lt;=D54),D51,NA())</f>
        <v>#N/A</v>
      </c>
      <c r="H51" s="58" t="e">
        <f t="shared" si="18"/>
        <v>#N/A</v>
      </c>
      <c r="I51" s="58" t="e">
        <f t="shared" si="18"/>
        <v>#N/A</v>
      </c>
      <c r="J51" s="61" t="e">
        <v>#N/A</v>
      </c>
      <c r="K51" s="61" t="e">
        <v>#N/A</v>
      </c>
      <c r="L51" s="58" t="str">
        <f t="shared" si="6"/>
        <v>0</v>
      </c>
      <c r="M51" s="58" t="str">
        <f t="shared" si="7"/>
        <v>0</v>
      </c>
      <c r="N51" s="58" t="str">
        <f t="shared" si="19"/>
        <v>0</v>
      </c>
      <c r="O51" s="58" t="str">
        <f t="shared" si="26"/>
        <v>0</v>
      </c>
      <c r="P51" s="61">
        <v>0</v>
      </c>
      <c r="Q51" s="3">
        <f t="shared" si="8"/>
        <v>9.9537037037037042E-4</v>
      </c>
      <c r="S51" s="58" t="str" cm="1">
        <f t="array" ref="S51">IFERROR(INDEX($O$3:$O$412, MATCH(0,COUNTIF($S$1:S50, $O$3:$O$412),0)),"")</f>
        <v/>
      </c>
      <c r="T51" s="56"/>
      <c r="U51" s="56"/>
      <c r="V51" s="56"/>
      <c r="W51" s="56"/>
      <c r="X51" s="56"/>
      <c r="Y51" s="56"/>
      <c r="AB51" s="56"/>
      <c r="AE51" s="56"/>
      <c r="AF51" s="56"/>
    </row>
    <row r="52" spans="1:32" x14ac:dyDescent="0.35">
      <c r="A52">
        <v>87000</v>
      </c>
      <c r="B52" s="59">
        <v>0.27060390000000001</v>
      </c>
      <c r="C52" s="3">
        <f t="shared" si="0"/>
        <v>1.0069444444444444E-3</v>
      </c>
      <c r="D52" s="59">
        <v>2.7060390000000001</v>
      </c>
      <c r="E52" s="56" t="e">
        <f t="shared" si="4"/>
        <v>#N/A</v>
      </c>
      <c r="F52" s="58" t="e">
        <f t="shared" si="5"/>
        <v>#N/A</v>
      </c>
      <c r="G52" s="58" t="e">
        <f t="shared" ref="G52:G82" si="28">IF(AND(D52&lt;=D49, D52&lt;=D50, D52&lt;=D51, D52&lt;=D53, D52&lt;=D54, D52&lt;=D55),D52,NA())</f>
        <v>#N/A</v>
      </c>
      <c r="H52" s="58" t="e">
        <f t="shared" si="18"/>
        <v>#N/A</v>
      </c>
      <c r="I52" s="58" t="e">
        <f t="shared" si="18"/>
        <v>#N/A</v>
      </c>
      <c r="J52" s="61" t="e">
        <v>#N/A</v>
      </c>
      <c r="K52" s="61" t="e">
        <v>#N/A</v>
      </c>
      <c r="L52" s="58" t="str">
        <f t="shared" si="6"/>
        <v>0</v>
      </c>
      <c r="M52" s="58" t="str">
        <f t="shared" si="7"/>
        <v>0</v>
      </c>
      <c r="N52" s="58" t="str">
        <f t="shared" si="19"/>
        <v>0</v>
      </c>
      <c r="O52" s="58" t="str">
        <f t="shared" si="26"/>
        <v>0</v>
      </c>
      <c r="P52" s="61">
        <v>0</v>
      </c>
      <c r="Q52" s="3">
        <f t="shared" si="8"/>
        <v>1.0069444444444444E-3</v>
      </c>
      <c r="S52" s="58" t="str" cm="1">
        <f t="array" ref="S52">IFERROR(INDEX($O$3:$O$412, MATCH(0,COUNTIF($S$1:S51, $O$3:$O$412),0)),"")</f>
        <v/>
      </c>
      <c r="T52" s="56"/>
      <c r="AE52" s="56"/>
      <c r="AF52" s="56"/>
    </row>
    <row r="53" spans="1:32" x14ac:dyDescent="0.35">
      <c r="A53">
        <v>88000</v>
      </c>
      <c r="B53" s="59">
        <v>0.27136165000000001</v>
      </c>
      <c r="C53" s="3">
        <f t="shared" si="0"/>
        <v>1.0185185185185184E-3</v>
      </c>
      <c r="D53" s="59">
        <v>2.7136165000000001</v>
      </c>
      <c r="E53" s="56" t="e">
        <f t="shared" si="4"/>
        <v>#N/A</v>
      </c>
      <c r="F53" s="58" t="e">
        <f t="shared" si="5"/>
        <v>#N/A</v>
      </c>
      <c r="G53" s="58" t="e">
        <f t="shared" si="28"/>
        <v>#N/A</v>
      </c>
      <c r="H53" s="58">
        <f t="shared" si="18"/>
        <v>2.7136165000000001</v>
      </c>
      <c r="I53" s="58" t="e">
        <f t="shared" si="18"/>
        <v>#N/A</v>
      </c>
      <c r="J53" s="61" t="e">
        <v>#N/A</v>
      </c>
      <c r="K53" s="61" t="e">
        <v>#N/A</v>
      </c>
      <c r="L53" s="58" t="str">
        <f t="shared" si="6"/>
        <v>0</v>
      </c>
      <c r="M53" s="58" t="str">
        <f t="shared" si="7"/>
        <v>0</v>
      </c>
      <c r="N53" s="58" t="str">
        <f t="shared" si="19"/>
        <v>0</v>
      </c>
      <c r="O53" s="58">
        <f t="shared" si="26"/>
        <v>2.7136165000000001</v>
      </c>
      <c r="P53" s="61">
        <v>0</v>
      </c>
      <c r="Q53" s="3">
        <f t="shared" si="8"/>
        <v>1.0185185185185184E-3</v>
      </c>
      <c r="S53" s="58" t="str" cm="1">
        <f t="array" ref="S53">IFERROR(INDEX($O$3:$O$412, MATCH(0,COUNTIF($S$1:S52, $O$3:$O$412),0)),"")</f>
        <v/>
      </c>
      <c r="T53" s="56"/>
      <c r="AE53" s="56"/>
      <c r="AF53" s="56"/>
    </row>
    <row r="54" spans="1:32" x14ac:dyDescent="0.35">
      <c r="A54">
        <v>89000</v>
      </c>
      <c r="B54" s="59">
        <v>0.26984856000000002</v>
      </c>
      <c r="C54" s="3">
        <f t="shared" si="0"/>
        <v>1.0300925925925926E-3</v>
      </c>
      <c r="D54" s="59">
        <v>2.6984856000000002</v>
      </c>
      <c r="E54" s="56" t="e">
        <f t="shared" si="4"/>
        <v>#N/A</v>
      </c>
      <c r="F54" s="58" t="e">
        <f t="shared" si="5"/>
        <v>#N/A</v>
      </c>
      <c r="G54" s="58" t="e">
        <f t="shared" si="28"/>
        <v>#N/A</v>
      </c>
      <c r="H54" s="58" t="e">
        <f t="shared" si="18"/>
        <v>#N/A</v>
      </c>
      <c r="I54" s="58" t="e">
        <f t="shared" si="18"/>
        <v>#N/A</v>
      </c>
      <c r="J54" s="61" t="e">
        <v>#N/A</v>
      </c>
      <c r="K54" s="61" t="e">
        <v>#N/A</v>
      </c>
      <c r="L54" s="58" t="str">
        <f t="shared" si="6"/>
        <v>0</v>
      </c>
      <c r="M54" s="58" t="str">
        <f t="shared" si="7"/>
        <v>0</v>
      </c>
      <c r="N54" s="58" t="str">
        <f t="shared" si="19"/>
        <v>0</v>
      </c>
      <c r="O54" s="58" t="str">
        <f t="shared" si="26"/>
        <v>0</v>
      </c>
      <c r="P54" s="61">
        <v>0</v>
      </c>
      <c r="Q54" s="3">
        <f t="shared" si="8"/>
        <v>1.0300925925925926E-3</v>
      </c>
      <c r="S54" s="58" t="str" cm="1">
        <f t="array" ref="S54">IFERROR(INDEX($O$3:$O$412, MATCH(0,COUNTIF($S$1:S53, $O$3:$O$412),0)),"")</f>
        <v/>
      </c>
      <c r="T54" s="56"/>
      <c r="AE54" s="56"/>
      <c r="AF54" s="56"/>
    </row>
    <row r="55" spans="1:32" x14ac:dyDescent="0.35">
      <c r="A55">
        <v>90000</v>
      </c>
      <c r="B55" s="59">
        <v>0.2683355</v>
      </c>
      <c r="C55" s="3">
        <f t="shared" si="0"/>
        <v>1.0416666666666667E-3</v>
      </c>
      <c r="D55" s="59">
        <v>2.6833550000000002</v>
      </c>
      <c r="E55" s="56" t="e">
        <f t="shared" si="4"/>
        <v>#N/A</v>
      </c>
      <c r="F55" s="58" t="e">
        <f t="shared" si="5"/>
        <v>#N/A</v>
      </c>
      <c r="G55" s="58" t="e">
        <f t="shared" si="28"/>
        <v>#N/A</v>
      </c>
      <c r="H55" s="58" t="e">
        <f t="shared" si="18"/>
        <v>#N/A</v>
      </c>
      <c r="I55" s="58" t="e">
        <f t="shared" si="18"/>
        <v>#N/A</v>
      </c>
      <c r="J55" s="61" t="e">
        <v>#N/A</v>
      </c>
      <c r="K55" s="61" t="e">
        <v>#N/A</v>
      </c>
      <c r="L55" s="58" t="str">
        <f t="shared" si="6"/>
        <v>0</v>
      </c>
      <c r="M55" s="58" t="str">
        <f t="shared" si="7"/>
        <v>0</v>
      </c>
      <c r="N55" s="58" t="str">
        <f t="shared" si="19"/>
        <v>0</v>
      </c>
      <c r="O55" s="58" t="str">
        <f t="shared" si="26"/>
        <v>0</v>
      </c>
      <c r="P55" s="61">
        <v>0</v>
      </c>
      <c r="Q55" s="3">
        <f t="shared" si="8"/>
        <v>1.0416666666666667E-3</v>
      </c>
      <c r="S55" s="58" t="str" cm="1">
        <f t="array" ref="S55">IFERROR(INDEX($O$3:$O$412, MATCH(0,COUNTIF($S$1:S54, $O$3:$O$412),0)),"")</f>
        <v/>
      </c>
      <c r="T55" s="56"/>
      <c r="AE55" s="56"/>
      <c r="AF55" s="56"/>
    </row>
    <row r="56" spans="1:32" x14ac:dyDescent="0.35">
      <c r="A56">
        <v>91000</v>
      </c>
      <c r="B56" s="59">
        <v>0.26304090000000002</v>
      </c>
      <c r="C56" s="3">
        <f t="shared" si="0"/>
        <v>1.0532407407407407E-3</v>
      </c>
      <c r="D56" s="59">
        <v>2.6304090000000002</v>
      </c>
      <c r="E56" s="56" t="e">
        <f t="shared" si="4"/>
        <v>#N/A</v>
      </c>
      <c r="F56" s="58" t="e">
        <f t="shared" si="5"/>
        <v>#N/A</v>
      </c>
      <c r="G56" s="58" t="e">
        <f t="shared" si="28"/>
        <v>#N/A</v>
      </c>
      <c r="H56" s="58" t="e">
        <f t="shared" si="18"/>
        <v>#N/A</v>
      </c>
      <c r="I56" s="58" t="e">
        <f t="shared" si="18"/>
        <v>#N/A</v>
      </c>
      <c r="J56" s="61" t="e">
        <v>#N/A</v>
      </c>
      <c r="K56" s="61" t="e">
        <v>#N/A</v>
      </c>
      <c r="L56" s="58" t="str">
        <f t="shared" si="6"/>
        <v>0</v>
      </c>
      <c r="M56" s="58" t="str">
        <f t="shared" si="7"/>
        <v>0</v>
      </c>
      <c r="N56" s="58" t="str">
        <f t="shared" si="19"/>
        <v>0</v>
      </c>
      <c r="O56" s="58" t="str">
        <f t="shared" si="26"/>
        <v>0</v>
      </c>
      <c r="P56" s="61">
        <v>0</v>
      </c>
      <c r="Q56" s="3">
        <f t="shared" si="8"/>
        <v>1.0532407407407407E-3</v>
      </c>
      <c r="S56" s="58" t="str" cm="1">
        <f t="array" ref="S56">IFERROR(INDEX($O$3:$O$412, MATCH(0,COUNTIF($S$1:S55, $O$3:$O$412),0)),"")</f>
        <v/>
      </c>
      <c r="T56" s="56"/>
      <c r="AE56" s="56"/>
      <c r="AF56" s="56"/>
    </row>
    <row r="57" spans="1:32" x14ac:dyDescent="0.35">
      <c r="A57">
        <v>92000</v>
      </c>
      <c r="B57" s="59">
        <v>0.25849923000000002</v>
      </c>
      <c r="C57" s="3">
        <f t="shared" si="0"/>
        <v>1.0648148148148149E-3</v>
      </c>
      <c r="D57" s="59">
        <v>2.5849923000000001</v>
      </c>
      <c r="E57" s="56" t="e">
        <f t="shared" si="4"/>
        <v>#N/A</v>
      </c>
      <c r="F57" s="58" t="e">
        <f t="shared" si="5"/>
        <v>#N/A</v>
      </c>
      <c r="G57" s="58" t="e">
        <f t="shared" si="28"/>
        <v>#N/A</v>
      </c>
      <c r="H57" s="58" t="e">
        <f t="shared" si="18"/>
        <v>#N/A</v>
      </c>
      <c r="I57" s="58" t="e">
        <f t="shared" si="18"/>
        <v>#N/A</v>
      </c>
      <c r="J57" s="61" t="e">
        <v>#N/A</v>
      </c>
      <c r="K57" s="61" t="e">
        <v>#N/A</v>
      </c>
      <c r="L57" s="58" t="str">
        <f t="shared" si="6"/>
        <v>0</v>
      </c>
      <c r="M57" s="58" t="str">
        <f t="shared" si="7"/>
        <v>0</v>
      </c>
      <c r="N57" s="58" t="str">
        <f t="shared" si="19"/>
        <v>0</v>
      </c>
      <c r="O57" s="58" t="str">
        <f t="shared" si="26"/>
        <v>0</v>
      </c>
      <c r="P57" s="61">
        <v>0</v>
      </c>
      <c r="Q57" s="3">
        <f t="shared" si="8"/>
        <v>1.0648148148148149E-3</v>
      </c>
      <c r="S57" s="58" t="str" cm="1">
        <f t="array" ref="S57">IFERROR(INDEX($O$3:$O$412, MATCH(0,COUNTIF($S$1:S56, $O$3:$O$412),0)),"")</f>
        <v/>
      </c>
      <c r="T57" s="56"/>
      <c r="AE57" s="56"/>
      <c r="AF57" s="56"/>
    </row>
    <row r="58" spans="1:32" x14ac:dyDescent="0.35">
      <c r="A58">
        <v>93000</v>
      </c>
      <c r="B58" s="59">
        <v>0.25396239999999998</v>
      </c>
      <c r="C58" s="3">
        <f t="shared" si="0"/>
        <v>1.0763888888888889E-3</v>
      </c>
      <c r="D58" s="59">
        <v>2.5396239999999999</v>
      </c>
      <c r="E58" s="56" t="e">
        <f t="shared" si="4"/>
        <v>#N/A</v>
      </c>
      <c r="F58" s="58" t="e">
        <f t="shared" si="5"/>
        <v>#N/A</v>
      </c>
      <c r="G58" s="58">
        <f t="shared" si="28"/>
        <v>2.5396239999999999</v>
      </c>
      <c r="H58" s="58" t="e">
        <f t="shared" si="18"/>
        <v>#N/A</v>
      </c>
      <c r="I58" s="58" t="e">
        <f t="shared" si="18"/>
        <v>#N/A</v>
      </c>
      <c r="J58" s="61" t="e">
        <v>#N/A</v>
      </c>
      <c r="K58" s="61" t="e">
        <v>#N/A</v>
      </c>
      <c r="L58" s="58" t="str">
        <f t="shared" si="6"/>
        <v>0</v>
      </c>
      <c r="M58" s="58" t="str">
        <f t="shared" si="7"/>
        <v>0</v>
      </c>
      <c r="N58" s="58">
        <f t="shared" si="19"/>
        <v>2.5396239999999999</v>
      </c>
      <c r="O58" s="58" t="str">
        <f t="shared" si="26"/>
        <v>0</v>
      </c>
      <c r="P58" s="61">
        <v>0</v>
      </c>
      <c r="Q58" s="3">
        <f t="shared" si="8"/>
        <v>1.0763888888888889E-3</v>
      </c>
      <c r="S58" s="58" t="str" cm="1">
        <f t="array" ref="S58">IFERROR(INDEX($O$3:$O$412, MATCH(0,COUNTIF($S$1:S57, $O$3:$O$412),0)),"")</f>
        <v/>
      </c>
      <c r="T58" s="56"/>
      <c r="AE58" s="56"/>
      <c r="AF58" s="56"/>
    </row>
    <row r="59" spans="1:32" x14ac:dyDescent="0.35">
      <c r="A59">
        <v>94000</v>
      </c>
      <c r="B59" s="59">
        <v>0.25849923000000002</v>
      </c>
      <c r="C59" s="3">
        <f t="shared" si="0"/>
        <v>1.0879629629629629E-3</v>
      </c>
      <c r="D59" s="59">
        <v>2.5849923000000001</v>
      </c>
      <c r="E59" s="56" t="e">
        <f t="shared" si="4"/>
        <v>#N/A</v>
      </c>
      <c r="F59" s="58" t="e">
        <f t="shared" si="5"/>
        <v>#N/A</v>
      </c>
      <c r="G59" s="58" t="e">
        <f t="shared" si="28"/>
        <v>#N/A</v>
      </c>
      <c r="H59" s="58" t="e">
        <f t="shared" si="18"/>
        <v>#N/A</v>
      </c>
      <c r="I59" s="58" t="e">
        <f t="shared" si="18"/>
        <v>#N/A</v>
      </c>
      <c r="J59" s="61" t="e">
        <v>#N/A</v>
      </c>
      <c r="K59" s="61" t="e">
        <v>#N/A</v>
      </c>
      <c r="L59" s="58" t="str">
        <f t="shared" si="6"/>
        <v>0</v>
      </c>
      <c r="M59" s="58" t="str">
        <f t="shared" si="7"/>
        <v>0</v>
      </c>
      <c r="N59" s="58" t="str">
        <f t="shared" si="19"/>
        <v>0</v>
      </c>
      <c r="O59" s="58" t="str">
        <f t="shared" si="26"/>
        <v>0</v>
      </c>
      <c r="P59" s="61">
        <v>0</v>
      </c>
      <c r="Q59" s="3">
        <f t="shared" si="8"/>
        <v>1.0879629629629629E-3</v>
      </c>
      <c r="S59" s="56"/>
      <c r="T59" s="56"/>
      <c r="AE59" s="56"/>
      <c r="AF59" s="56"/>
    </row>
    <row r="60" spans="1:32" x14ac:dyDescent="0.35">
      <c r="A60">
        <v>95000</v>
      </c>
      <c r="B60" s="59">
        <v>0.26379624000000002</v>
      </c>
      <c r="C60" s="3">
        <f t="shared" si="0"/>
        <v>1.0995370370370369E-3</v>
      </c>
      <c r="D60" s="59">
        <v>2.6379624000000002</v>
      </c>
      <c r="E60" s="56" t="e">
        <f t="shared" si="4"/>
        <v>#N/A</v>
      </c>
      <c r="F60" s="58" t="e">
        <f t="shared" si="5"/>
        <v>#N/A</v>
      </c>
      <c r="G60" s="58" t="e">
        <f t="shared" si="28"/>
        <v>#N/A</v>
      </c>
      <c r="H60" s="58">
        <f t="shared" si="18"/>
        <v>2.6379624000000002</v>
      </c>
      <c r="I60" s="58" t="e">
        <f t="shared" si="18"/>
        <v>#N/A</v>
      </c>
      <c r="J60" s="61" t="e">
        <v>#N/A</v>
      </c>
      <c r="K60" s="61" t="e">
        <v>#N/A</v>
      </c>
      <c r="L60" s="58" t="str">
        <f t="shared" si="6"/>
        <v>0</v>
      </c>
      <c r="M60" s="58" t="str">
        <f t="shared" si="7"/>
        <v>0</v>
      </c>
      <c r="N60" s="58" t="str">
        <f t="shared" si="19"/>
        <v>0</v>
      </c>
      <c r="O60" s="58">
        <f t="shared" si="26"/>
        <v>2.6379624000000002</v>
      </c>
      <c r="P60" s="61">
        <v>0</v>
      </c>
      <c r="Q60" s="3">
        <f t="shared" si="8"/>
        <v>1.0995370370370369E-3</v>
      </c>
      <c r="S60" s="56"/>
      <c r="T60" s="56"/>
      <c r="AE60" s="56"/>
      <c r="AF60" s="56"/>
    </row>
    <row r="61" spans="1:32" x14ac:dyDescent="0.35">
      <c r="A61">
        <v>96000</v>
      </c>
      <c r="B61" s="59">
        <v>0.25698858000000002</v>
      </c>
      <c r="C61" s="3">
        <f t="shared" si="0"/>
        <v>1.1111111111111111E-3</v>
      </c>
      <c r="D61" s="59">
        <v>2.5698858000000002</v>
      </c>
      <c r="E61" s="56" t="e">
        <f t="shared" si="4"/>
        <v>#N/A</v>
      </c>
      <c r="F61" s="58" t="e">
        <f t="shared" si="5"/>
        <v>#N/A</v>
      </c>
      <c r="G61" s="58" t="e">
        <f t="shared" si="28"/>
        <v>#N/A</v>
      </c>
      <c r="H61" s="58" t="e">
        <f t="shared" si="18"/>
        <v>#N/A</v>
      </c>
      <c r="I61" s="58" t="e">
        <f t="shared" si="18"/>
        <v>#N/A</v>
      </c>
      <c r="J61" s="61" t="str">
        <v>2  Turn (3)</v>
      </c>
      <c r="K61" s="61" t="e">
        <v>#N/A</v>
      </c>
      <c r="L61" s="58" t="str">
        <f t="shared" si="6"/>
        <v>0</v>
      </c>
      <c r="M61" s="58" t="str">
        <f t="shared" si="7"/>
        <v>0</v>
      </c>
      <c r="N61" s="58" t="str">
        <f t="shared" si="19"/>
        <v>0</v>
      </c>
      <c r="O61" s="58" t="str">
        <f t="shared" si="26"/>
        <v>0</v>
      </c>
      <c r="P61" s="61" t="str">
        <v>2  Turn (3)</v>
      </c>
      <c r="Q61" s="3">
        <f t="shared" si="8"/>
        <v>1.1111111111111111E-3</v>
      </c>
      <c r="S61" s="56"/>
      <c r="T61" s="56"/>
      <c r="AE61" s="56"/>
      <c r="AF61" s="56"/>
    </row>
    <row r="62" spans="1:32" x14ac:dyDescent="0.35">
      <c r="A62">
        <v>97000</v>
      </c>
      <c r="B62" s="59">
        <v>0.25017850000000003</v>
      </c>
      <c r="C62" s="3">
        <f t="shared" si="0"/>
        <v>1.1226851851851851E-3</v>
      </c>
      <c r="D62" s="59">
        <v>2.5017850000000004</v>
      </c>
      <c r="E62" s="56" t="e">
        <f t="shared" si="4"/>
        <v>#N/A</v>
      </c>
      <c r="F62" s="58" t="e">
        <f t="shared" si="5"/>
        <v>#N/A</v>
      </c>
      <c r="G62" s="58" t="e">
        <f t="shared" si="28"/>
        <v>#N/A</v>
      </c>
      <c r="H62" s="58" t="e">
        <f t="shared" si="18"/>
        <v>#N/A</v>
      </c>
      <c r="I62" s="58" t="e">
        <f t="shared" si="18"/>
        <v>#N/A</v>
      </c>
      <c r="J62" s="61" t="e">
        <v>#N/A</v>
      </c>
      <c r="K62" s="61" t="e">
        <v>#N/A</v>
      </c>
      <c r="L62" s="58" t="str">
        <f t="shared" si="6"/>
        <v>0</v>
      </c>
      <c r="M62" s="58" t="str">
        <f t="shared" si="7"/>
        <v>0</v>
      </c>
      <c r="N62" s="58" t="str">
        <f t="shared" si="19"/>
        <v>0</v>
      </c>
      <c r="O62" s="58" t="str">
        <f t="shared" si="26"/>
        <v>0</v>
      </c>
      <c r="P62" s="61">
        <v>0</v>
      </c>
      <c r="Q62" s="3">
        <f t="shared" si="8"/>
        <v>1.1226851851851851E-3</v>
      </c>
      <c r="S62" s="56"/>
      <c r="T62" s="56"/>
      <c r="AE62" s="56"/>
      <c r="AF62" s="56"/>
    </row>
    <row r="63" spans="1:32" x14ac:dyDescent="0.35">
      <c r="A63">
        <v>98000</v>
      </c>
      <c r="B63" s="59">
        <v>0.24942075</v>
      </c>
      <c r="C63" s="3">
        <f t="shared" si="0"/>
        <v>1.1342592592592593E-3</v>
      </c>
      <c r="D63" s="59">
        <v>2.4942074999999999</v>
      </c>
      <c r="E63" s="56" t="e">
        <f t="shared" si="4"/>
        <v>#N/A</v>
      </c>
      <c r="F63" s="58" t="e">
        <f t="shared" si="5"/>
        <v>#N/A</v>
      </c>
      <c r="G63" s="58">
        <f t="shared" si="28"/>
        <v>2.4942074999999999</v>
      </c>
      <c r="H63" s="58" t="e">
        <f t="shared" si="18"/>
        <v>#N/A</v>
      </c>
      <c r="I63" s="58" t="e">
        <f t="shared" si="18"/>
        <v>#N/A</v>
      </c>
      <c r="J63" s="61" t="e">
        <v>#N/A</v>
      </c>
      <c r="K63" s="61" t="e">
        <v>#N/A</v>
      </c>
      <c r="L63" s="58" t="str">
        <f t="shared" si="6"/>
        <v>0</v>
      </c>
      <c r="M63" s="58" t="str">
        <f t="shared" si="7"/>
        <v>0</v>
      </c>
      <c r="N63" s="58">
        <f t="shared" si="19"/>
        <v>2.4942074999999999</v>
      </c>
      <c r="O63" s="58" t="str">
        <f t="shared" si="26"/>
        <v>0</v>
      </c>
      <c r="P63" s="61">
        <v>0</v>
      </c>
      <c r="Q63" s="3">
        <f t="shared" si="8"/>
        <v>1.1342592592592593E-3</v>
      </c>
      <c r="S63" s="56"/>
      <c r="T63" s="56"/>
      <c r="AE63" s="56"/>
      <c r="AF63" s="56"/>
    </row>
    <row r="64" spans="1:32" x14ac:dyDescent="0.35">
      <c r="A64">
        <v>99000</v>
      </c>
      <c r="B64" s="59">
        <v>0.25169158000000003</v>
      </c>
      <c r="C64" s="3">
        <f t="shared" si="0"/>
        <v>1.1458333333333333E-3</v>
      </c>
      <c r="D64" s="59">
        <v>2.5169158000000005</v>
      </c>
      <c r="E64" s="56" t="e">
        <f t="shared" si="4"/>
        <v>#N/A</v>
      </c>
      <c r="F64" s="58" t="e">
        <f t="shared" si="5"/>
        <v>#N/A</v>
      </c>
      <c r="G64" s="58" t="e">
        <f t="shared" si="28"/>
        <v>#N/A</v>
      </c>
      <c r="H64" s="58" t="e">
        <f t="shared" si="18"/>
        <v>#N/A</v>
      </c>
      <c r="I64" s="58" t="e">
        <f t="shared" si="18"/>
        <v>#N/A</v>
      </c>
      <c r="J64" s="61" t="e">
        <v>#N/A</v>
      </c>
      <c r="K64" s="61" t="e">
        <v>#N/A</v>
      </c>
      <c r="L64" s="58" t="str">
        <f t="shared" si="6"/>
        <v>0</v>
      </c>
      <c r="M64" s="58" t="str">
        <f t="shared" si="7"/>
        <v>0</v>
      </c>
      <c r="N64" s="58" t="str">
        <f t="shared" si="19"/>
        <v>0</v>
      </c>
      <c r="O64" s="58" t="str">
        <f t="shared" si="26"/>
        <v>0</v>
      </c>
      <c r="P64" s="61">
        <v>0</v>
      </c>
      <c r="Q64" s="3">
        <f t="shared" si="8"/>
        <v>1.1458333333333333E-3</v>
      </c>
      <c r="S64" s="56"/>
      <c r="T64" s="56"/>
      <c r="AE64" s="56"/>
      <c r="AF64" s="56"/>
    </row>
    <row r="65" spans="1:32" x14ac:dyDescent="0.35">
      <c r="A65">
        <v>100000</v>
      </c>
      <c r="B65" s="59">
        <v>0.26455155000000002</v>
      </c>
      <c r="C65" s="3">
        <f t="shared" si="0"/>
        <v>1.1574074074074076E-3</v>
      </c>
      <c r="D65" s="59">
        <v>2.6455155000000001</v>
      </c>
      <c r="E65" s="56" t="e">
        <f t="shared" si="4"/>
        <v>#N/A</v>
      </c>
      <c r="F65" s="58" t="e">
        <f t="shared" si="5"/>
        <v>#N/A</v>
      </c>
      <c r="G65" s="58" t="e">
        <f t="shared" si="28"/>
        <v>#N/A</v>
      </c>
      <c r="H65" s="58" t="e">
        <f t="shared" si="18"/>
        <v>#N/A</v>
      </c>
      <c r="I65" s="58" t="e">
        <f t="shared" si="18"/>
        <v>#N/A</v>
      </c>
      <c r="J65" s="61" t="e">
        <v>#N/A</v>
      </c>
      <c r="K65" s="61" t="e">
        <v>#N/A</v>
      </c>
      <c r="L65" s="58" t="str">
        <f t="shared" si="6"/>
        <v>0</v>
      </c>
      <c r="M65" s="58" t="str">
        <f t="shared" si="7"/>
        <v>0</v>
      </c>
      <c r="N65" s="58" t="str">
        <f t="shared" si="19"/>
        <v>0</v>
      </c>
      <c r="O65" s="58" t="str">
        <f t="shared" si="26"/>
        <v>0</v>
      </c>
      <c r="P65" s="61">
        <v>0</v>
      </c>
      <c r="Q65" s="3">
        <f t="shared" si="8"/>
        <v>1.1574074074074076E-3</v>
      </c>
      <c r="S65" s="56"/>
      <c r="T65" s="56"/>
      <c r="AE65" s="56"/>
      <c r="AF65" s="56"/>
    </row>
    <row r="66" spans="1:32" x14ac:dyDescent="0.35">
      <c r="A66">
        <v>101000</v>
      </c>
      <c r="B66" s="59">
        <v>0.27211940000000001</v>
      </c>
      <c r="C66" s="3">
        <f t="shared" ref="C66:C129" si="29">A66/60000/1440</f>
        <v>1.1689814814814816E-3</v>
      </c>
      <c r="D66" s="59">
        <v>2.7211940000000001</v>
      </c>
      <c r="E66" s="56" t="e">
        <f t="shared" si="4"/>
        <v>#N/A</v>
      </c>
      <c r="F66" s="58" t="e">
        <f t="shared" si="5"/>
        <v>#N/A</v>
      </c>
      <c r="G66" s="58" t="e">
        <f t="shared" si="28"/>
        <v>#N/A</v>
      </c>
      <c r="H66" s="58" t="e">
        <f t="shared" si="18"/>
        <v>#N/A</v>
      </c>
      <c r="I66" s="58" t="e">
        <f t="shared" si="18"/>
        <v>#N/A</v>
      </c>
      <c r="J66" s="61" t="e">
        <v>#N/A</v>
      </c>
      <c r="K66" s="61" t="e">
        <v>#N/A</v>
      </c>
      <c r="L66" s="58" t="str">
        <f t="shared" si="6"/>
        <v>0</v>
      </c>
      <c r="M66" s="58" t="str">
        <f t="shared" si="7"/>
        <v>0</v>
      </c>
      <c r="N66" s="58" t="str">
        <f t="shared" si="19"/>
        <v>0</v>
      </c>
      <c r="O66" s="58" t="str">
        <f t="shared" si="26"/>
        <v>0</v>
      </c>
      <c r="P66" s="61">
        <v>0</v>
      </c>
      <c r="Q66" s="3">
        <f t="shared" si="8"/>
        <v>1.1689814814814816E-3</v>
      </c>
      <c r="S66" s="56"/>
      <c r="T66" s="56"/>
      <c r="AE66" s="56"/>
      <c r="AF66" s="56"/>
    </row>
    <row r="67" spans="1:32" x14ac:dyDescent="0.35">
      <c r="A67">
        <v>102000</v>
      </c>
      <c r="B67" s="59">
        <v>0.2811979</v>
      </c>
      <c r="C67" s="3">
        <f t="shared" si="29"/>
        <v>1.1805555555555556E-3</v>
      </c>
      <c r="D67" s="59">
        <v>2.811979</v>
      </c>
      <c r="E67" s="56" t="e">
        <f t="shared" ref="E67:E130" si="30">IF(D67=MIN($D$2:$D$412),D67,NA())</f>
        <v>#N/A</v>
      </c>
      <c r="F67" s="58" t="e">
        <f t="shared" ref="F67:F130" si="31">IF(D67=MAX($D$2:$D$412),D67,NA())</f>
        <v>#N/A</v>
      </c>
      <c r="G67" s="58" t="e">
        <f t="shared" si="28"/>
        <v>#N/A</v>
      </c>
      <c r="H67" s="58">
        <f t="shared" si="18"/>
        <v>2.811979</v>
      </c>
      <c r="I67" s="58" t="e">
        <f t="shared" si="18"/>
        <v>#N/A</v>
      </c>
      <c r="J67" s="61" t="e">
        <v>#N/A</v>
      </c>
      <c r="K67" s="61" t="s">
        <v>60</v>
      </c>
      <c r="L67" s="58" t="str">
        <f t="shared" ref="L67:L130" si="32">IF(D67=MIN($D:$D),D67,"0")</f>
        <v>0</v>
      </c>
      <c r="M67" s="58" t="str">
        <f t="shared" ref="M67:M130" si="33">IF(D67=MAX($D:$D),D67,"0")</f>
        <v>0</v>
      </c>
      <c r="N67" s="58" t="str">
        <f t="shared" si="19"/>
        <v>0</v>
      </c>
      <c r="O67" s="58">
        <f t="shared" si="26"/>
        <v>2.811979</v>
      </c>
      <c r="P67" s="61">
        <v>0</v>
      </c>
      <c r="Q67" s="3">
        <f t="shared" ref="Q67:Q130" si="34">$A67/60000/1440</f>
        <v>1.1805555555555556E-3</v>
      </c>
      <c r="S67" s="56"/>
      <c r="T67" s="56"/>
      <c r="AE67" s="56"/>
      <c r="AF67" s="56"/>
    </row>
    <row r="68" spans="1:32" x14ac:dyDescent="0.35">
      <c r="A68">
        <v>103000</v>
      </c>
      <c r="B68" s="59">
        <v>0.2759009</v>
      </c>
      <c r="C68" s="3">
        <f t="shared" si="29"/>
        <v>1.1921296296296296E-3</v>
      </c>
      <c r="D68" s="59">
        <v>2.7590089999999998</v>
      </c>
      <c r="E68" s="56" t="e">
        <f t="shared" si="30"/>
        <v>#N/A</v>
      </c>
      <c r="F68" s="58" t="e">
        <f t="shared" si="31"/>
        <v>#N/A</v>
      </c>
      <c r="G68" s="58" t="e">
        <f t="shared" si="28"/>
        <v>#N/A</v>
      </c>
      <c r="H68" s="58" t="e">
        <f t="shared" si="18"/>
        <v>#N/A</v>
      </c>
      <c r="I68" s="58" t="e">
        <f t="shared" si="18"/>
        <v>#N/A</v>
      </c>
      <c r="J68" s="61" t="e">
        <v>#N/A</v>
      </c>
      <c r="K68" s="61" t="e">
        <v>#N/A</v>
      </c>
      <c r="L68" s="58" t="str">
        <f t="shared" si="32"/>
        <v>0</v>
      </c>
      <c r="M68" s="58" t="str">
        <f t="shared" si="33"/>
        <v>0</v>
      </c>
      <c r="N68" s="58" t="str">
        <f t="shared" si="19"/>
        <v>0</v>
      </c>
      <c r="O68" s="58" t="str">
        <f t="shared" si="26"/>
        <v>0</v>
      </c>
      <c r="P68" s="61">
        <v>0</v>
      </c>
      <c r="Q68" s="3">
        <f t="shared" si="34"/>
        <v>1.1921296296296296E-3</v>
      </c>
      <c r="S68" s="56"/>
      <c r="T68" s="56"/>
      <c r="AE68" s="56"/>
      <c r="AF68" s="56"/>
    </row>
    <row r="69" spans="1:32" x14ac:dyDescent="0.35">
      <c r="A69">
        <v>104000</v>
      </c>
      <c r="B69" s="59">
        <v>0.2759009</v>
      </c>
      <c r="C69" s="3">
        <f t="shared" si="29"/>
        <v>1.2037037037037038E-3</v>
      </c>
      <c r="D69" s="59">
        <v>2.7590089999999998</v>
      </c>
      <c r="E69" s="56" t="e">
        <f t="shared" si="30"/>
        <v>#N/A</v>
      </c>
      <c r="F69" s="58" t="e">
        <f t="shared" si="31"/>
        <v>#N/A</v>
      </c>
      <c r="G69" s="58" t="e">
        <f>IF(AND(D69&lt;=D66, D69&lt;=D67, D69&lt;=D68, D69&lt;=D70, D69&lt;=D71, D69&lt;=D72),D69,NA())</f>
        <v>#N/A</v>
      </c>
      <c r="H69" s="58" t="e">
        <f t="shared" si="18"/>
        <v>#N/A</v>
      </c>
      <c r="I69" s="58" t="e">
        <f t="shared" si="18"/>
        <v>#N/A</v>
      </c>
      <c r="J69" s="61" t="e">
        <v>#N/A</v>
      </c>
      <c r="K69" s="61" t="e">
        <v>#N/A</v>
      </c>
      <c r="L69" s="58" t="str">
        <f t="shared" si="32"/>
        <v>0</v>
      </c>
      <c r="M69" s="58" t="str">
        <f t="shared" si="33"/>
        <v>0</v>
      </c>
      <c r="N69" s="58" t="str">
        <f t="shared" si="19"/>
        <v>0</v>
      </c>
      <c r="O69" s="58" t="str">
        <f t="shared" si="26"/>
        <v>0</v>
      </c>
      <c r="P69" s="61">
        <v>0</v>
      </c>
      <c r="Q69" s="3">
        <f t="shared" si="34"/>
        <v>1.2037037037037038E-3</v>
      </c>
      <c r="S69" s="56"/>
      <c r="T69" s="56"/>
      <c r="AE69" s="56"/>
      <c r="AF69" s="56"/>
    </row>
    <row r="70" spans="1:32" x14ac:dyDescent="0.35">
      <c r="A70">
        <v>105000</v>
      </c>
      <c r="B70" s="59">
        <v>0.27892706</v>
      </c>
      <c r="C70" s="3">
        <f t="shared" si="29"/>
        <v>1.2152777777777778E-3</v>
      </c>
      <c r="D70" s="59">
        <v>2.7892706</v>
      </c>
      <c r="E70" s="56" t="e">
        <f t="shared" si="30"/>
        <v>#N/A</v>
      </c>
      <c r="F70" s="58" t="e">
        <f t="shared" si="31"/>
        <v>#N/A</v>
      </c>
      <c r="G70" s="58" t="e">
        <f t="shared" si="28"/>
        <v>#N/A</v>
      </c>
      <c r="H70" s="58" t="e">
        <f t="shared" ref="H70:I133" si="35">IF(AND(D70&gt;=D67, D70&gt;=D68, D70&gt;=D69, D70&gt;=D71, D70&gt;=D72, D70&gt;=D73),D70,NA())</f>
        <v>#N/A</v>
      </c>
      <c r="I70" s="58" t="e">
        <f t="shared" si="35"/>
        <v>#N/A</v>
      </c>
      <c r="J70" s="61" t="e">
        <v>#N/A</v>
      </c>
      <c r="K70" s="61" t="e">
        <v>#N/A</v>
      </c>
      <c r="L70" s="58" t="str">
        <f t="shared" si="32"/>
        <v>0</v>
      </c>
      <c r="M70" s="58" t="str">
        <f t="shared" si="33"/>
        <v>0</v>
      </c>
      <c r="N70" s="58" t="str">
        <f t="shared" ref="N70:N133" si="36">IF(AND(D70&lt;=D67, D70&lt;=D68, D70&lt;=D69, D70&lt;=D71, D70&lt;=D72, D70&lt;=D73),D70,"0")</f>
        <v>0</v>
      </c>
      <c r="O70" s="58" t="str">
        <f t="shared" si="26"/>
        <v>0</v>
      </c>
      <c r="P70" s="61">
        <v>0</v>
      </c>
      <c r="Q70" s="3">
        <f t="shared" si="34"/>
        <v>1.2152777777777778E-3</v>
      </c>
      <c r="S70" s="56"/>
      <c r="T70" s="56"/>
      <c r="AE70" s="56"/>
      <c r="AF70" s="56"/>
    </row>
    <row r="71" spans="1:32" x14ac:dyDescent="0.35">
      <c r="A71">
        <v>106000</v>
      </c>
      <c r="B71" s="59">
        <v>0.28044015</v>
      </c>
      <c r="C71" s="3">
        <f t="shared" si="29"/>
        <v>1.2268518518518518E-3</v>
      </c>
      <c r="D71" s="59">
        <v>2.8044015</v>
      </c>
      <c r="E71" s="56" t="e">
        <f t="shared" si="30"/>
        <v>#N/A</v>
      </c>
      <c r="F71" s="58" t="e">
        <f t="shared" si="31"/>
        <v>#N/A</v>
      </c>
      <c r="G71" s="58" t="e">
        <f t="shared" si="28"/>
        <v>#N/A</v>
      </c>
      <c r="H71" s="58">
        <f t="shared" si="35"/>
        <v>2.8044015</v>
      </c>
      <c r="I71" s="58" t="e">
        <f t="shared" si="35"/>
        <v>#N/A</v>
      </c>
      <c r="J71" s="61" t="e">
        <v>#N/A</v>
      </c>
      <c r="K71" s="61" t="e">
        <v>#N/A</v>
      </c>
      <c r="L71" s="58" t="str">
        <f t="shared" si="32"/>
        <v>0</v>
      </c>
      <c r="M71" s="58" t="str">
        <f t="shared" si="33"/>
        <v>0</v>
      </c>
      <c r="N71" s="58" t="str">
        <f t="shared" si="36"/>
        <v>0</v>
      </c>
      <c r="O71" s="58">
        <f t="shared" si="26"/>
        <v>2.8044015</v>
      </c>
      <c r="P71" s="61">
        <v>0</v>
      </c>
      <c r="Q71" s="3">
        <f t="shared" si="34"/>
        <v>1.2268518518518518E-3</v>
      </c>
      <c r="S71" s="56"/>
      <c r="T71" s="56"/>
      <c r="AE71" s="56"/>
      <c r="AF71" s="56"/>
    </row>
    <row r="72" spans="1:32" x14ac:dyDescent="0.35">
      <c r="A72">
        <v>107000</v>
      </c>
      <c r="B72" s="59">
        <v>0.27514556000000001</v>
      </c>
      <c r="C72" s="3">
        <f t="shared" si="29"/>
        <v>1.238425925925926E-3</v>
      </c>
      <c r="D72" s="59">
        <v>2.7514555999999999</v>
      </c>
      <c r="E72" s="56" t="e">
        <f t="shared" si="30"/>
        <v>#N/A</v>
      </c>
      <c r="F72" s="58" t="e">
        <f t="shared" si="31"/>
        <v>#N/A</v>
      </c>
      <c r="G72" s="58" t="e">
        <f t="shared" si="28"/>
        <v>#N/A</v>
      </c>
      <c r="H72" s="58" t="e">
        <f t="shared" si="35"/>
        <v>#N/A</v>
      </c>
      <c r="I72" s="58" t="e">
        <f t="shared" si="35"/>
        <v>#N/A</v>
      </c>
      <c r="J72" s="61" t="e">
        <v>#N/A</v>
      </c>
      <c r="K72" s="61" t="e">
        <v>#N/A</v>
      </c>
      <c r="L72" s="58" t="str">
        <f t="shared" si="32"/>
        <v>0</v>
      </c>
      <c r="M72" s="58" t="str">
        <f t="shared" si="33"/>
        <v>0</v>
      </c>
      <c r="N72" s="58" t="str">
        <f t="shared" si="36"/>
        <v>0</v>
      </c>
      <c r="O72" s="58" t="str">
        <f t="shared" si="26"/>
        <v>0</v>
      </c>
      <c r="P72" s="61">
        <v>0</v>
      </c>
      <c r="Q72" s="3">
        <f t="shared" si="34"/>
        <v>1.238425925925926E-3</v>
      </c>
      <c r="S72" s="56"/>
      <c r="T72" s="56"/>
      <c r="AE72" s="56"/>
      <c r="AF72" s="56"/>
    </row>
    <row r="73" spans="1:32" x14ac:dyDescent="0.35">
      <c r="A73">
        <v>108000</v>
      </c>
      <c r="B73" s="59">
        <v>0.27363005000000001</v>
      </c>
      <c r="C73" s="3">
        <f t="shared" si="29"/>
        <v>1.25E-3</v>
      </c>
      <c r="D73" s="59">
        <v>2.7363005</v>
      </c>
      <c r="E73" s="56" t="e">
        <f t="shared" si="30"/>
        <v>#N/A</v>
      </c>
      <c r="F73" s="58" t="e">
        <f t="shared" si="31"/>
        <v>#N/A</v>
      </c>
      <c r="G73" s="58" t="e">
        <f t="shared" si="28"/>
        <v>#N/A</v>
      </c>
      <c r="H73" s="58" t="e">
        <f t="shared" si="35"/>
        <v>#N/A</v>
      </c>
      <c r="I73" s="58" t="e">
        <f t="shared" si="35"/>
        <v>#N/A</v>
      </c>
      <c r="J73" s="61" t="e">
        <v>#N/A</v>
      </c>
      <c r="K73" s="61" t="e">
        <v>#N/A</v>
      </c>
      <c r="L73" s="58" t="str">
        <f t="shared" si="32"/>
        <v>0</v>
      </c>
      <c r="M73" s="58" t="str">
        <f t="shared" si="33"/>
        <v>0</v>
      </c>
      <c r="N73" s="58" t="str">
        <f t="shared" si="36"/>
        <v>0</v>
      </c>
      <c r="O73" s="58" t="str">
        <f t="shared" si="26"/>
        <v>0</v>
      </c>
      <c r="P73" s="61">
        <v>0</v>
      </c>
      <c r="Q73" s="3">
        <f t="shared" si="34"/>
        <v>1.25E-3</v>
      </c>
      <c r="S73" s="56"/>
      <c r="T73" s="56"/>
      <c r="AE73" s="56"/>
      <c r="AF73" s="56"/>
    </row>
    <row r="74" spans="1:32" x14ac:dyDescent="0.35">
      <c r="A74">
        <v>109000</v>
      </c>
      <c r="B74" s="59">
        <v>0.26984856000000002</v>
      </c>
      <c r="C74" s="3">
        <f t="shared" si="29"/>
        <v>1.261574074074074E-3</v>
      </c>
      <c r="D74" s="59">
        <v>2.6984856000000002</v>
      </c>
      <c r="E74" s="56" t="e">
        <f t="shared" si="30"/>
        <v>#N/A</v>
      </c>
      <c r="F74" s="58" t="e">
        <f t="shared" si="31"/>
        <v>#N/A</v>
      </c>
      <c r="G74" s="58">
        <f t="shared" si="28"/>
        <v>2.6984856000000002</v>
      </c>
      <c r="H74" s="58" t="e">
        <f t="shared" si="35"/>
        <v>#N/A</v>
      </c>
      <c r="I74" s="58" t="e">
        <f t="shared" si="35"/>
        <v>#N/A</v>
      </c>
      <c r="J74" s="61" t="e">
        <v>#N/A</v>
      </c>
      <c r="K74" s="61" t="e">
        <v>#N/A</v>
      </c>
      <c r="L74" s="58" t="str">
        <f t="shared" si="32"/>
        <v>0</v>
      </c>
      <c r="M74" s="58" t="str">
        <f t="shared" si="33"/>
        <v>0</v>
      </c>
      <c r="N74" s="58">
        <f t="shared" si="36"/>
        <v>2.6984856000000002</v>
      </c>
      <c r="O74" s="58" t="str">
        <f t="shared" si="26"/>
        <v>0</v>
      </c>
      <c r="P74" s="61">
        <v>0</v>
      </c>
      <c r="Q74" s="3">
        <f t="shared" si="34"/>
        <v>1.261574074074074E-3</v>
      </c>
      <c r="S74" s="56"/>
      <c r="T74" s="56"/>
      <c r="AE74" s="56"/>
      <c r="AF74" s="56"/>
    </row>
    <row r="75" spans="1:32" x14ac:dyDescent="0.35">
      <c r="A75">
        <v>110000</v>
      </c>
      <c r="B75" s="59">
        <v>0.27438780000000002</v>
      </c>
      <c r="C75" s="3">
        <f t="shared" si="29"/>
        <v>1.273148148148148E-3</v>
      </c>
      <c r="D75" s="59">
        <v>2.743878</v>
      </c>
      <c r="E75" s="56" t="e">
        <f t="shared" si="30"/>
        <v>#N/A</v>
      </c>
      <c r="F75" s="58" t="e">
        <f t="shared" si="31"/>
        <v>#N/A</v>
      </c>
      <c r="G75" s="58" t="e">
        <f t="shared" si="28"/>
        <v>#N/A</v>
      </c>
      <c r="H75" s="58" t="e">
        <f t="shared" si="35"/>
        <v>#N/A</v>
      </c>
      <c r="I75" s="58" t="e">
        <f t="shared" si="35"/>
        <v>#N/A</v>
      </c>
      <c r="J75" s="61" t="e">
        <v>#N/A</v>
      </c>
      <c r="K75" s="61" t="e">
        <v>#N/A</v>
      </c>
      <c r="L75" s="58" t="str">
        <f t="shared" si="32"/>
        <v>0</v>
      </c>
      <c r="M75" s="58" t="str">
        <f t="shared" si="33"/>
        <v>0</v>
      </c>
      <c r="N75" s="58" t="str">
        <f t="shared" si="36"/>
        <v>0</v>
      </c>
      <c r="O75" s="58" t="str">
        <f t="shared" si="26"/>
        <v>0</v>
      </c>
      <c r="P75" s="61">
        <v>0</v>
      </c>
      <c r="Q75" s="3">
        <f t="shared" si="34"/>
        <v>1.273148148148148E-3</v>
      </c>
      <c r="S75" s="56"/>
      <c r="T75" s="56"/>
      <c r="AE75" s="56"/>
      <c r="AF75" s="56"/>
    </row>
    <row r="76" spans="1:32" x14ac:dyDescent="0.35">
      <c r="A76">
        <v>111000</v>
      </c>
      <c r="B76" s="59">
        <v>0.28044015</v>
      </c>
      <c r="C76" s="3">
        <f t="shared" si="29"/>
        <v>1.2847222222222223E-3</v>
      </c>
      <c r="D76" s="59">
        <v>2.8044015</v>
      </c>
      <c r="E76" s="56" t="e">
        <f t="shared" si="30"/>
        <v>#N/A</v>
      </c>
      <c r="F76" s="58" t="e">
        <f t="shared" si="31"/>
        <v>#N/A</v>
      </c>
      <c r="G76" s="58" t="e">
        <f t="shared" si="28"/>
        <v>#N/A</v>
      </c>
      <c r="H76" s="58" t="e">
        <f t="shared" si="35"/>
        <v>#N/A</v>
      </c>
      <c r="I76" s="58" t="e">
        <f t="shared" si="35"/>
        <v>#N/A</v>
      </c>
      <c r="J76" s="61" t="e">
        <v>#N/A</v>
      </c>
      <c r="K76" s="61" t="e">
        <v>#N/A</v>
      </c>
      <c r="L76" s="58" t="str">
        <f t="shared" si="32"/>
        <v>0</v>
      </c>
      <c r="M76" s="58" t="str">
        <f t="shared" si="33"/>
        <v>0</v>
      </c>
      <c r="N76" s="58" t="str">
        <f t="shared" si="36"/>
        <v>0</v>
      </c>
      <c r="O76" s="58" t="str">
        <f t="shared" si="26"/>
        <v>0</v>
      </c>
      <c r="P76" s="61">
        <v>0</v>
      </c>
      <c r="Q76" s="3">
        <f t="shared" si="34"/>
        <v>1.2847222222222223E-3</v>
      </c>
      <c r="S76" s="56"/>
      <c r="T76" s="56"/>
      <c r="AE76" s="56"/>
      <c r="AF76" s="56"/>
    </row>
    <row r="77" spans="1:32" x14ac:dyDescent="0.35">
      <c r="A77">
        <v>112000</v>
      </c>
      <c r="B77" s="59">
        <v>0.28649249999999998</v>
      </c>
      <c r="C77" s="3">
        <f t="shared" si="29"/>
        <v>1.2962962962962963E-3</v>
      </c>
      <c r="D77" s="59">
        <v>2.8649249999999999</v>
      </c>
      <c r="E77" s="56" t="e">
        <f t="shared" si="30"/>
        <v>#N/A</v>
      </c>
      <c r="F77" s="58" t="e">
        <f t="shared" si="31"/>
        <v>#N/A</v>
      </c>
      <c r="G77" s="58" t="e">
        <f t="shared" si="28"/>
        <v>#N/A</v>
      </c>
      <c r="H77" s="58" t="e">
        <f t="shared" si="35"/>
        <v>#N/A</v>
      </c>
      <c r="I77" s="58" t="e">
        <f t="shared" si="35"/>
        <v>#N/A</v>
      </c>
      <c r="J77" s="61" t="e">
        <v>#N/A</v>
      </c>
      <c r="K77" s="61" t="e">
        <v>#N/A</v>
      </c>
      <c r="L77" s="58" t="str">
        <f t="shared" si="32"/>
        <v>0</v>
      </c>
      <c r="M77" s="58" t="str">
        <f t="shared" si="33"/>
        <v>0</v>
      </c>
      <c r="N77" s="58" t="str">
        <f t="shared" si="36"/>
        <v>0</v>
      </c>
      <c r="O77" s="58" t="str">
        <f t="shared" si="26"/>
        <v>0</v>
      </c>
      <c r="P77" s="61">
        <v>0</v>
      </c>
      <c r="Q77" s="3">
        <f t="shared" si="34"/>
        <v>1.2962962962962963E-3</v>
      </c>
      <c r="S77" s="56"/>
      <c r="T77" s="56"/>
      <c r="AE77" s="56"/>
      <c r="AF77" s="56"/>
    </row>
    <row r="78" spans="1:32" x14ac:dyDescent="0.35">
      <c r="A78">
        <v>113000</v>
      </c>
      <c r="B78" s="59">
        <v>0.30464950000000002</v>
      </c>
      <c r="C78" s="3">
        <f t="shared" si="29"/>
        <v>1.3078703703703703E-3</v>
      </c>
      <c r="D78" s="59">
        <v>3.0464950000000002</v>
      </c>
      <c r="E78" s="56" t="e">
        <f t="shared" si="30"/>
        <v>#N/A</v>
      </c>
      <c r="F78" s="58" t="e">
        <f t="shared" si="31"/>
        <v>#N/A</v>
      </c>
      <c r="G78" s="58" t="e">
        <f t="shared" si="28"/>
        <v>#N/A</v>
      </c>
      <c r="H78" s="58" t="e">
        <f t="shared" si="35"/>
        <v>#N/A</v>
      </c>
      <c r="I78" s="58" t="e">
        <f t="shared" si="35"/>
        <v>#N/A</v>
      </c>
      <c r="J78" s="61" t="str">
        <v>2  Turn (4)</v>
      </c>
      <c r="K78" s="61" t="e">
        <v>#N/A</v>
      </c>
      <c r="L78" s="58" t="str">
        <f t="shared" si="32"/>
        <v>0</v>
      </c>
      <c r="M78" s="58" t="str">
        <f t="shared" si="33"/>
        <v>0</v>
      </c>
      <c r="N78" s="58" t="str">
        <f t="shared" si="36"/>
        <v>0</v>
      </c>
      <c r="O78" s="58" t="str">
        <f t="shared" si="26"/>
        <v>0</v>
      </c>
      <c r="P78" s="61" t="str">
        <v>2  Turn (4)</v>
      </c>
      <c r="Q78" s="3">
        <f t="shared" si="34"/>
        <v>1.3078703703703703E-3</v>
      </c>
      <c r="S78" s="56"/>
      <c r="T78" s="56"/>
      <c r="AE78" s="56"/>
      <c r="AF78" s="56"/>
    </row>
    <row r="79" spans="1:32" x14ac:dyDescent="0.35">
      <c r="A79">
        <v>114000</v>
      </c>
      <c r="B79" s="59">
        <v>0.31221490000000002</v>
      </c>
      <c r="C79" s="3">
        <f t="shared" si="29"/>
        <v>1.3194444444444445E-3</v>
      </c>
      <c r="D79" s="59">
        <v>3.1221490000000003</v>
      </c>
      <c r="E79" s="56" t="e">
        <f t="shared" si="30"/>
        <v>#N/A</v>
      </c>
      <c r="F79" s="58" t="e">
        <f t="shared" si="31"/>
        <v>#N/A</v>
      </c>
      <c r="G79" s="58" t="e">
        <f t="shared" si="28"/>
        <v>#N/A</v>
      </c>
      <c r="H79" s="58" t="e">
        <f t="shared" si="35"/>
        <v>#N/A</v>
      </c>
      <c r="I79" s="58" t="e">
        <f t="shared" si="35"/>
        <v>#N/A</v>
      </c>
      <c r="J79" s="61" t="e">
        <v>#N/A</v>
      </c>
      <c r="K79" s="61" t="e">
        <v>#N/A</v>
      </c>
      <c r="L79" s="58" t="str">
        <f t="shared" si="32"/>
        <v>0</v>
      </c>
      <c r="M79" s="58" t="str">
        <f t="shared" si="33"/>
        <v>0</v>
      </c>
      <c r="N79" s="58" t="str">
        <f t="shared" si="36"/>
        <v>0</v>
      </c>
      <c r="O79" s="58" t="str">
        <f t="shared" si="26"/>
        <v>0</v>
      </c>
      <c r="P79" s="61">
        <v>0</v>
      </c>
      <c r="Q79" s="3">
        <f t="shared" si="34"/>
        <v>1.3194444444444445E-3</v>
      </c>
      <c r="S79" s="56"/>
      <c r="T79" s="56"/>
      <c r="AE79" s="56"/>
      <c r="AF79" s="56"/>
    </row>
    <row r="80" spans="1:32" x14ac:dyDescent="0.35">
      <c r="A80">
        <v>115000</v>
      </c>
      <c r="B80" s="59">
        <v>0.32507493999999998</v>
      </c>
      <c r="C80" s="3">
        <f t="shared" si="29"/>
        <v>1.3310185185185185E-3</v>
      </c>
      <c r="D80" s="59">
        <v>3.2507493999999997</v>
      </c>
      <c r="E80" s="56" t="e">
        <f t="shared" si="30"/>
        <v>#N/A</v>
      </c>
      <c r="F80" s="58" t="e">
        <f t="shared" si="31"/>
        <v>#N/A</v>
      </c>
      <c r="G80" s="58" t="e">
        <f t="shared" si="28"/>
        <v>#N/A</v>
      </c>
      <c r="H80" s="58">
        <v>0.86005209999999999</v>
      </c>
      <c r="I80" s="58">
        <v>0.86005209999999999</v>
      </c>
      <c r="J80" s="61" t="e">
        <v>#N/A</v>
      </c>
      <c r="K80" s="61" t="e">
        <v>#N/A</v>
      </c>
      <c r="L80" s="58" t="str">
        <f t="shared" si="32"/>
        <v>0</v>
      </c>
      <c r="M80" s="58" t="str">
        <f t="shared" si="33"/>
        <v>0</v>
      </c>
      <c r="N80" s="58" t="str">
        <f t="shared" si="36"/>
        <v>0</v>
      </c>
      <c r="O80" s="58">
        <v>0</v>
      </c>
      <c r="P80" s="61">
        <v>0</v>
      </c>
      <c r="Q80" s="3">
        <f t="shared" si="34"/>
        <v>1.3310185185185185E-3</v>
      </c>
      <c r="S80" s="56"/>
      <c r="T80" s="56"/>
      <c r="AE80" s="56"/>
      <c r="AF80" s="56"/>
    </row>
    <row r="81" spans="1:32" x14ac:dyDescent="0.35">
      <c r="A81">
        <v>116000</v>
      </c>
      <c r="B81" s="59">
        <v>0.3114596</v>
      </c>
      <c r="C81" s="3">
        <f t="shared" si="29"/>
        <v>1.3425925925925927E-3</v>
      </c>
      <c r="D81" s="59">
        <v>3.1145960000000001</v>
      </c>
      <c r="E81" s="56" t="e">
        <f t="shared" si="30"/>
        <v>#N/A</v>
      </c>
      <c r="F81" s="58" t="e">
        <f t="shared" si="31"/>
        <v>#N/A</v>
      </c>
      <c r="G81" s="58" t="e">
        <f t="shared" si="28"/>
        <v>#N/A</v>
      </c>
      <c r="H81" s="58" t="e">
        <f t="shared" si="35"/>
        <v>#N/A</v>
      </c>
      <c r="I81" s="58" t="e">
        <f t="shared" si="35"/>
        <v>#N/A</v>
      </c>
      <c r="J81" s="61" t="e">
        <v>#N/A</v>
      </c>
      <c r="K81" s="61" t="e">
        <v>#N/A</v>
      </c>
      <c r="L81" s="58" t="str">
        <f t="shared" si="32"/>
        <v>0</v>
      </c>
      <c r="M81" s="58" t="str">
        <f t="shared" si="33"/>
        <v>0</v>
      </c>
      <c r="N81" s="58" t="str">
        <f t="shared" si="36"/>
        <v>0</v>
      </c>
      <c r="O81" s="58" t="str">
        <f t="shared" si="26"/>
        <v>0</v>
      </c>
      <c r="P81" s="61">
        <v>0</v>
      </c>
      <c r="Q81" s="3">
        <f t="shared" si="34"/>
        <v>1.3425925925925927E-3</v>
      </c>
      <c r="S81" s="56"/>
      <c r="T81" s="56"/>
      <c r="AE81" s="56"/>
      <c r="AF81" s="56"/>
    </row>
    <row r="82" spans="1:32" x14ac:dyDescent="0.35">
      <c r="A82">
        <v>117000</v>
      </c>
      <c r="B82" s="59">
        <v>0.28876089999999999</v>
      </c>
      <c r="C82" s="3">
        <f t="shared" si="29"/>
        <v>1.3541666666666667E-3</v>
      </c>
      <c r="D82" s="59">
        <v>2.8876089999999999</v>
      </c>
      <c r="E82" s="56" t="e">
        <f t="shared" si="30"/>
        <v>#N/A</v>
      </c>
      <c r="F82" s="58" t="e">
        <f t="shared" si="31"/>
        <v>#N/A</v>
      </c>
      <c r="G82" s="58" t="e">
        <f t="shared" si="28"/>
        <v>#N/A</v>
      </c>
      <c r="H82" s="58" t="e">
        <f t="shared" si="35"/>
        <v>#N/A</v>
      </c>
      <c r="I82" s="58" t="e">
        <f t="shared" si="35"/>
        <v>#N/A</v>
      </c>
      <c r="J82" s="61" t="e">
        <v>#N/A</v>
      </c>
      <c r="K82" s="61" t="e">
        <v>#N/A</v>
      </c>
      <c r="L82" s="58" t="str">
        <f t="shared" si="32"/>
        <v>0</v>
      </c>
      <c r="M82" s="58" t="str">
        <f t="shared" si="33"/>
        <v>0</v>
      </c>
      <c r="N82" s="58" t="str">
        <f t="shared" si="36"/>
        <v>0</v>
      </c>
      <c r="O82" s="58">
        <v>0</v>
      </c>
      <c r="P82" s="61">
        <v>0</v>
      </c>
      <c r="Q82" s="3">
        <f t="shared" si="34"/>
        <v>1.3541666666666667E-3</v>
      </c>
      <c r="S82" s="56"/>
      <c r="T82" s="56"/>
      <c r="AE82" s="56"/>
      <c r="AF82" s="56"/>
    </row>
    <row r="83" spans="1:32" x14ac:dyDescent="0.35">
      <c r="A83">
        <v>118000</v>
      </c>
      <c r="B83" s="59">
        <v>0.2834663</v>
      </c>
      <c r="C83" s="3">
        <f t="shared" si="29"/>
        <v>1.3657407407407407E-3</v>
      </c>
      <c r="D83" s="59">
        <v>2.8346629999999999</v>
      </c>
      <c r="E83" s="56" t="e">
        <f t="shared" si="30"/>
        <v>#N/A</v>
      </c>
      <c r="F83" s="58" t="e">
        <f t="shared" si="31"/>
        <v>#N/A</v>
      </c>
      <c r="G83" s="58" t="e">
        <f>IF(AND(D83&lt;=D80, D83&lt;=D81, D83&lt;=D82, D83&lt;=D84, D83&lt;=D85, D83&lt;=D86),D83,NA())</f>
        <v>#N/A</v>
      </c>
      <c r="H83" s="58" t="e">
        <f t="shared" si="35"/>
        <v>#N/A</v>
      </c>
      <c r="I83" s="58" t="e">
        <f t="shared" si="35"/>
        <v>#N/A</v>
      </c>
      <c r="J83" s="61" t="e">
        <v>#N/A</v>
      </c>
      <c r="K83" s="61" t="e">
        <v>#N/A</v>
      </c>
      <c r="L83" s="58" t="str">
        <f t="shared" si="32"/>
        <v>0</v>
      </c>
      <c r="M83" s="58" t="str">
        <f t="shared" si="33"/>
        <v>0</v>
      </c>
      <c r="N83" s="58" t="str">
        <f t="shared" si="36"/>
        <v>0</v>
      </c>
      <c r="O83" s="58" t="str">
        <f t="shared" si="26"/>
        <v>0</v>
      </c>
      <c r="P83" s="61">
        <v>0</v>
      </c>
      <c r="Q83" s="3">
        <f t="shared" si="34"/>
        <v>1.3657407407407407E-3</v>
      </c>
      <c r="S83" s="56"/>
      <c r="T83" s="56"/>
      <c r="AE83" s="56"/>
      <c r="AF83" s="56"/>
    </row>
    <row r="84" spans="1:32" x14ac:dyDescent="0.35">
      <c r="A84">
        <v>119000</v>
      </c>
      <c r="B84" s="59">
        <v>0.2811979</v>
      </c>
      <c r="C84" s="3">
        <f t="shared" si="29"/>
        <v>1.3773148148148149E-3</v>
      </c>
      <c r="D84" s="59">
        <v>2.811979</v>
      </c>
      <c r="E84" s="56" t="e">
        <f t="shared" si="30"/>
        <v>#N/A</v>
      </c>
      <c r="F84" s="58" t="e">
        <f t="shared" si="31"/>
        <v>#N/A</v>
      </c>
      <c r="G84" s="58" t="e">
        <f t="shared" ref="G84:G96" si="37">IF(AND(D84&lt;=D81, D84&lt;=D82, D84&lt;=D83, D84&lt;=D85, D84&lt;=D86, D84&lt;=D87),D84,NA())</f>
        <v>#N/A</v>
      </c>
      <c r="H84" s="58" t="e">
        <f t="shared" si="35"/>
        <v>#N/A</v>
      </c>
      <c r="I84" s="58" t="e">
        <f t="shared" si="35"/>
        <v>#N/A</v>
      </c>
      <c r="J84" s="61" t="e">
        <v>#N/A</v>
      </c>
      <c r="K84" s="61" t="e">
        <v>#N/A</v>
      </c>
      <c r="L84" s="58" t="str">
        <f t="shared" si="32"/>
        <v>0</v>
      </c>
      <c r="M84" s="58" t="str">
        <f t="shared" si="33"/>
        <v>0</v>
      </c>
      <c r="N84" s="58" t="str">
        <f t="shared" si="36"/>
        <v>0</v>
      </c>
      <c r="O84" s="58" t="str">
        <f t="shared" si="26"/>
        <v>0</v>
      </c>
      <c r="P84" s="61">
        <v>0</v>
      </c>
      <c r="Q84" s="3">
        <f t="shared" si="34"/>
        <v>1.3773148148148149E-3</v>
      </c>
      <c r="S84" s="56"/>
      <c r="T84" s="56"/>
      <c r="AE84" s="56"/>
      <c r="AF84" s="56"/>
    </row>
    <row r="85" spans="1:32" x14ac:dyDescent="0.35">
      <c r="A85">
        <v>120000</v>
      </c>
      <c r="B85" s="59">
        <v>0.26682240000000002</v>
      </c>
      <c r="C85" s="3">
        <f t="shared" si="29"/>
        <v>1.3888888888888889E-3</v>
      </c>
      <c r="D85" s="59">
        <v>2.6682240000000004</v>
      </c>
      <c r="E85" s="56" t="e">
        <f t="shared" si="30"/>
        <v>#N/A</v>
      </c>
      <c r="F85" s="58" t="e">
        <f t="shared" si="31"/>
        <v>#N/A</v>
      </c>
      <c r="G85" s="58" t="e">
        <f t="shared" si="37"/>
        <v>#N/A</v>
      </c>
      <c r="H85" s="58" t="e">
        <f t="shared" si="35"/>
        <v>#N/A</v>
      </c>
      <c r="I85" s="58" t="e">
        <f t="shared" si="35"/>
        <v>#N/A</v>
      </c>
      <c r="J85" s="61" t="e">
        <v>#N/A</v>
      </c>
      <c r="K85" s="61" t="e">
        <v>#N/A</v>
      </c>
      <c r="L85" s="58" t="str">
        <f t="shared" si="32"/>
        <v>0</v>
      </c>
      <c r="M85" s="58" t="str">
        <f t="shared" si="33"/>
        <v>0</v>
      </c>
      <c r="N85" s="58" t="str">
        <f t="shared" si="36"/>
        <v>0</v>
      </c>
      <c r="O85" s="58" t="str">
        <f t="shared" si="26"/>
        <v>0</v>
      </c>
      <c r="P85" s="61">
        <v>0</v>
      </c>
      <c r="Q85" s="3">
        <f t="shared" si="34"/>
        <v>1.3888888888888889E-3</v>
      </c>
      <c r="S85" s="56"/>
      <c r="T85" s="56"/>
      <c r="AE85" s="56"/>
      <c r="AF85" s="56"/>
    </row>
    <row r="86" spans="1:32" x14ac:dyDescent="0.35">
      <c r="A86">
        <v>121000</v>
      </c>
      <c r="B86" s="59">
        <v>0.25925695999999998</v>
      </c>
      <c r="C86" s="3">
        <f t="shared" si="29"/>
        <v>1.4004629629629629E-3</v>
      </c>
      <c r="D86" s="59">
        <v>2.5925696</v>
      </c>
      <c r="E86" s="56" t="e">
        <f t="shared" si="30"/>
        <v>#N/A</v>
      </c>
      <c r="F86" s="58" t="e">
        <f t="shared" si="31"/>
        <v>#N/A</v>
      </c>
      <c r="G86" s="58" t="e">
        <f t="shared" si="37"/>
        <v>#N/A</v>
      </c>
      <c r="H86" s="58" t="e">
        <f t="shared" si="35"/>
        <v>#N/A</v>
      </c>
      <c r="I86" s="58" t="e">
        <f t="shared" si="35"/>
        <v>#N/A</v>
      </c>
      <c r="J86" s="61" t="e">
        <v>#N/A</v>
      </c>
      <c r="K86" s="61" t="s">
        <v>61</v>
      </c>
      <c r="L86" s="58" t="str">
        <f t="shared" si="32"/>
        <v>0</v>
      </c>
      <c r="M86" s="58" t="str">
        <f t="shared" si="33"/>
        <v>0</v>
      </c>
      <c r="N86" s="58" t="str">
        <f t="shared" si="36"/>
        <v>0</v>
      </c>
      <c r="O86" s="58" t="str">
        <f t="shared" si="26"/>
        <v>0</v>
      </c>
      <c r="P86" s="61">
        <v>0</v>
      </c>
      <c r="Q86" s="3">
        <f t="shared" si="34"/>
        <v>1.4004629629629629E-3</v>
      </c>
      <c r="S86" s="56"/>
      <c r="T86" s="56"/>
      <c r="AE86" s="56"/>
      <c r="AF86" s="56"/>
    </row>
    <row r="87" spans="1:32" x14ac:dyDescent="0.35">
      <c r="A87">
        <v>122000</v>
      </c>
      <c r="B87" s="59">
        <v>0.25169158000000003</v>
      </c>
      <c r="C87" s="3">
        <f t="shared" si="29"/>
        <v>1.4120370370370369E-3</v>
      </c>
      <c r="D87" s="59">
        <v>2.5169158000000005</v>
      </c>
      <c r="E87" s="56" t="e">
        <f t="shared" si="30"/>
        <v>#N/A</v>
      </c>
      <c r="F87" s="58" t="e">
        <f t="shared" si="31"/>
        <v>#N/A</v>
      </c>
      <c r="G87" s="58">
        <f t="shared" si="37"/>
        <v>2.5169158000000005</v>
      </c>
      <c r="H87" s="58" t="e">
        <f t="shared" si="35"/>
        <v>#N/A</v>
      </c>
      <c r="I87" s="58" t="e">
        <f t="shared" si="35"/>
        <v>#N/A</v>
      </c>
      <c r="J87" s="61" t="e">
        <v>#N/A</v>
      </c>
      <c r="K87" s="61" t="e">
        <v>#N/A</v>
      </c>
      <c r="L87" s="58" t="str">
        <f t="shared" si="32"/>
        <v>0</v>
      </c>
      <c r="M87" s="58" t="str">
        <f t="shared" si="33"/>
        <v>0</v>
      </c>
      <c r="N87" s="58">
        <f t="shared" si="36"/>
        <v>2.5169158000000005</v>
      </c>
      <c r="O87" s="58" t="str">
        <f t="shared" si="26"/>
        <v>0</v>
      </c>
      <c r="P87" s="61">
        <v>0</v>
      </c>
      <c r="Q87" s="3">
        <f t="shared" si="34"/>
        <v>1.4120370370370369E-3</v>
      </c>
      <c r="S87" s="56"/>
      <c r="T87" s="56"/>
      <c r="AE87" s="56"/>
      <c r="AF87" s="56"/>
    </row>
    <row r="88" spans="1:32" x14ac:dyDescent="0.35">
      <c r="A88">
        <v>123000</v>
      </c>
      <c r="B88" s="59">
        <v>0.26077004999999998</v>
      </c>
      <c r="C88" s="3">
        <f t="shared" si="29"/>
        <v>1.423611111111111E-3</v>
      </c>
      <c r="D88" s="59">
        <v>2.6077005</v>
      </c>
      <c r="E88" s="56" t="e">
        <f t="shared" si="30"/>
        <v>#N/A</v>
      </c>
      <c r="F88" s="58" t="e">
        <f t="shared" si="31"/>
        <v>#N/A</v>
      </c>
      <c r="G88" s="58" t="e">
        <f t="shared" si="37"/>
        <v>#N/A</v>
      </c>
      <c r="H88" s="58" t="e">
        <f t="shared" si="35"/>
        <v>#N/A</v>
      </c>
      <c r="I88" s="58" t="e">
        <f t="shared" si="35"/>
        <v>#N/A</v>
      </c>
      <c r="J88" s="61" t="e">
        <v>#N/A</v>
      </c>
      <c r="K88" s="61" t="e">
        <v>#N/A</v>
      </c>
      <c r="L88" s="58" t="str">
        <f t="shared" si="32"/>
        <v>0</v>
      </c>
      <c r="M88" s="58" t="str">
        <f t="shared" si="33"/>
        <v>0</v>
      </c>
      <c r="N88" s="58" t="str">
        <f t="shared" si="36"/>
        <v>0</v>
      </c>
      <c r="O88" s="58" t="str">
        <f t="shared" si="26"/>
        <v>0</v>
      </c>
      <c r="P88" s="61">
        <v>0</v>
      </c>
      <c r="Q88" s="3">
        <f t="shared" si="34"/>
        <v>1.423611111111111E-3</v>
      </c>
      <c r="S88" s="56"/>
      <c r="T88" s="56"/>
      <c r="AE88" s="56"/>
      <c r="AF88" s="56"/>
    </row>
    <row r="89" spans="1:32" x14ac:dyDescent="0.35">
      <c r="A89">
        <v>124000</v>
      </c>
      <c r="B89" s="59">
        <v>0.26909325000000001</v>
      </c>
      <c r="C89" s="3">
        <f t="shared" si="29"/>
        <v>1.4351851851851854E-3</v>
      </c>
      <c r="D89" s="59">
        <v>2.6909325000000002</v>
      </c>
      <c r="E89" s="56" t="e">
        <f t="shared" si="30"/>
        <v>#N/A</v>
      </c>
      <c r="F89" s="58" t="e">
        <f t="shared" si="31"/>
        <v>#N/A</v>
      </c>
      <c r="G89" s="58" t="e">
        <f t="shared" si="37"/>
        <v>#N/A</v>
      </c>
      <c r="H89" s="58" t="e">
        <f t="shared" si="35"/>
        <v>#N/A</v>
      </c>
      <c r="I89" s="58" t="e">
        <f t="shared" si="35"/>
        <v>#N/A</v>
      </c>
      <c r="J89" s="61" t="e">
        <v>#N/A</v>
      </c>
      <c r="K89" s="61" t="e">
        <v>#N/A</v>
      </c>
      <c r="L89" s="58" t="str">
        <f t="shared" si="32"/>
        <v>0</v>
      </c>
      <c r="M89" s="58" t="str">
        <f t="shared" si="33"/>
        <v>0</v>
      </c>
      <c r="N89" s="58" t="str">
        <f t="shared" si="36"/>
        <v>0</v>
      </c>
      <c r="O89" s="58" t="str">
        <f t="shared" si="26"/>
        <v>0</v>
      </c>
      <c r="P89" s="61">
        <v>0</v>
      </c>
      <c r="Q89" s="3">
        <f t="shared" si="34"/>
        <v>1.4351851851851854E-3</v>
      </c>
      <c r="S89" s="56"/>
      <c r="T89" s="56"/>
      <c r="AE89" s="56"/>
      <c r="AF89" s="56"/>
    </row>
    <row r="90" spans="1:32" x14ac:dyDescent="0.35">
      <c r="A90">
        <v>125000</v>
      </c>
      <c r="B90" s="59">
        <v>0.27438780000000002</v>
      </c>
      <c r="C90" s="3">
        <f t="shared" si="29"/>
        <v>1.4467592592592594E-3</v>
      </c>
      <c r="D90" s="59">
        <v>2.743878</v>
      </c>
      <c r="E90" s="56" t="e">
        <f t="shared" si="30"/>
        <v>#N/A</v>
      </c>
      <c r="F90" s="58" t="e">
        <f t="shared" si="31"/>
        <v>#N/A</v>
      </c>
      <c r="G90" s="58" t="e">
        <f t="shared" si="37"/>
        <v>#N/A</v>
      </c>
      <c r="H90" s="58" t="e">
        <f t="shared" si="35"/>
        <v>#N/A</v>
      </c>
      <c r="I90" s="58" t="e">
        <f t="shared" si="35"/>
        <v>#N/A</v>
      </c>
      <c r="J90" s="61" t="e">
        <v>#N/A</v>
      </c>
      <c r="K90" s="61" t="e">
        <v>#N/A</v>
      </c>
      <c r="L90" s="58" t="str">
        <f t="shared" si="32"/>
        <v>0</v>
      </c>
      <c r="M90" s="58" t="str">
        <f t="shared" si="33"/>
        <v>0</v>
      </c>
      <c r="N90" s="58" t="str">
        <f t="shared" si="36"/>
        <v>0</v>
      </c>
      <c r="O90" s="58" t="str">
        <f t="shared" si="26"/>
        <v>0</v>
      </c>
      <c r="P90" s="61">
        <v>0</v>
      </c>
      <c r="Q90" s="3">
        <f t="shared" si="34"/>
        <v>1.4467592592592594E-3</v>
      </c>
      <c r="S90" s="56"/>
      <c r="T90" s="56"/>
      <c r="AE90" s="56"/>
      <c r="AF90" s="56"/>
    </row>
    <row r="91" spans="1:32" x14ac:dyDescent="0.35">
      <c r="A91">
        <v>126000</v>
      </c>
      <c r="B91" s="59">
        <v>0.28497939999999999</v>
      </c>
      <c r="C91" s="3">
        <f t="shared" si="29"/>
        <v>1.4583333333333334E-3</v>
      </c>
      <c r="D91" s="59">
        <v>2.8497940000000002</v>
      </c>
      <c r="E91" s="56" t="e">
        <f t="shared" si="30"/>
        <v>#N/A</v>
      </c>
      <c r="F91" s="58" t="e">
        <f t="shared" si="31"/>
        <v>#N/A</v>
      </c>
      <c r="G91" s="58" t="e">
        <f t="shared" si="37"/>
        <v>#N/A</v>
      </c>
      <c r="H91" s="58" t="e">
        <f t="shared" si="35"/>
        <v>#N/A</v>
      </c>
      <c r="I91" s="58" t="e">
        <f t="shared" si="35"/>
        <v>#N/A</v>
      </c>
      <c r="J91" s="61" t="e">
        <v>#N/A</v>
      </c>
      <c r="K91" s="61" t="e">
        <v>#N/A</v>
      </c>
      <c r="L91" s="58" t="str">
        <f t="shared" si="32"/>
        <v>0</v>
      </c>
      <c r="M91" s="58" t="str">
        <f t="shared" si="33"/>
        <v>0</v>
      </c>
      <c r="N91" s="58" t="str">
        <f t="shared" si="36"/>
        <v>0</v>
      </c>
      <c r="O91" s="58" t="str">
        <f t="shared" si="26"/>
        <v>0</v>
      </c>
      <c r="P91" s="61">
        <v>0</v>
      </c>
      <c r="Q91" s="3">
        <f t="shared" si="34"/>
        <v>1.4583333333333334E-3</v>
      </c>
      <c r="S91" s="56"/>
      <c r="T91" s="56"/>
      <c r="AE91" s="56"/>
      <c r="AF91" s="56"/>
    </row>
    <row r="92" spans="1:32" x14ac:dyDescent="0.35">
      <c r="A92">
        <v>127000</v>
      </c>
      <c r="B92" s="59">
        <v>0.29481325000000003</v>
      </c>
      <c r="C92" s="3">
        <f t="shared" si="29"/>
        <v>1.4699074074074074E-3</v>
      </c>
      <c r="D92" s="59">
        <v>2.9481325000000003</v>
      </c>
      <c r="E92" s="56" t="e">
        <f t="shared" si="30"/>
        <v>#N/A</v>
      </c>
      <c r="F92" s="58" t="e">
        <f t="shared" si="31"/>
        <v>#N/A</v>
      </c>
      <c r="G92" s="58" t="e">
        <f t="shared" si="37"/>
        <v>#N/A</v>
      </c>
      <c r="H92" s="58" t="e">
        <f t="shared" si="35"/>
        <v>#N/A</v>
      </c>
      <c r="I92" s="58" t="e">
        <f t="shared" si="35"/>
        <v>#N/A</v>
      </c>
      <c r="J92" s="61" t="e">
        <v>#N/A</v>
      </c>
      <c r="K92" s="61" t="e">
        <v>#N/A</v>
      </c>
      <c r="L92" s="58" t="str">
        <f t="shared" si="32"/>
        <v>0</v>
      </c>
      <c r="M92" s="58" t="str">
        <f t="shared" si="33"/>
        <v>0</v>
      </c>
      <c r="N92" s="58" t="str">
        <f t="shared" si="36"/>
        <v>0</v>
      </c>
      <c r="O92" s="58" t="str">
        <f t="shared" si="26"/>
        <v>0</v>
      </c>
      <c r="P92" s="61">
        <v>0</v>
      </c>
      <c r="Q92" s="3">
        <f t="shared" si="34"/>
        <v>1.4699074074074074E-3</v>
      </c>
      <c r="S92" s="56"/>
      <c r="T92" s="56"/>
      <c r="AE92" s="56"/>
      <c r="AF92" s="56"/>
    </row>
    <row r="93" spans="1:32" x14ac:dyDescent="0.35">
      <c r="A93">
        <v>128000</v>
      </c>
      <c r="B93" s="59">
        <v>0.30086560000000001</v>
      </c>
      <c r="C93" s="3">
        <f t="shared" si="29"/>
        <v>1.4814814814814814E-3</v>
      </c>
      <c r="D93" s="59">
        <v>3.0086560000000002</v>
      </c>
      <c r="E93" s="56" t="e">
        <f t="shared" si="30"/>
        <v>#N/A</v>
      </c>
      <c r="F93" s="58" t="e">
        <f t="shared" si="31"/>
        <v>#N/A</v>
      </c>
      <c r="G93" s="58" t="e">
        <f t="shared" si="37"/>
        <v>#N/A</v>
      </c>
      <c r="H93" s="58" t="e">
        <f t="shared" si="35"/>
        <v>#N/A</v>
      </c>
      <c r="I93" s="58" t="e">
        <f t="shared" si="35"/>
        <v>#N/A</v>
      </c>
      <c r="J93" s="61" t="e">
        <v>#N/A</v>
      </c>
      <c r="K93" s="61" t="e">
        <v>#N/A</v>
      </c>
      <c r="L93" s="58" t="str">
        <f t="shared" si="32"/>
        <v>0</v>
      </c>
      <c r="M93" s="58" t="str">
        <f t="shared" si="33"/>
        <v>0</v>
      </c>
      <c r="N93" s="58" t="str">
        <f t="shared" si="36"/>
        <v>0</v>
      </c>
      <c r="O93" s="58" t="str">
        <f t="shared" si="26"/>
        <v>0</v>
      </c>
      <c r="P93" s="61">
        <v>0</v>
      </c>
      <c r="Q93" s="3">
        <f t="shared" si="34"/>
        <v>1.4814814814814814E-3</v>
      </c>
      <c r="S93" s="56"/>
      <c r="T93" s="56"/>
      <c r="AE93" s="56"/>
      <c r="AF93" s="56"/>
    </row>
    <row r="94" spans="1:32" x14ac:dyDescent="0.35">
      <c r="A94">
        <v>129000</v>
      </c>
      <c r="B94" s="59">
        <v>0.30464950000000002</v>
      </c>
      <c r="C94" s="3">
        <f t="shared" si="29"/>
        <v>1.4930555555555554E-3</v>
      </c>
      <c r="D94" s="59">
        <v>3.0464950000000002</v>
      </c>
      <c r="E94" s="56" t="e">
        <f t="shared" si="30"/>
        <v>#N/A</v>
      </c>
      <c r="F94" s="58" t="e">
        <f t="shared" si="31"/>
        <v>#N/A</v>
      </c>
      <c r="G94" s="58" t="e">
        <f t="shared" si="37"/>
        <v>#N/A</v>
      </c>
      <c r="H94" s="58">
        <f t="shared" si="35"/>
        <v>3.0464950000000002</v>
      </c>
      <c r="I94" s="58" t="e">
        <f t="shared" si="35"/>
        <v>#N/A</v>
      </c>
      <c r="J94" s="61" t="e">
        <v>#N/A</v>
      </c>
      <c r="K94" s="61" t="e">
        <v>#N/A</v>
      </c>
      <c r="L94" s="58" t="str">
        <f t="shared" si="32"/>
        <v>0</v>
      </c>
      <c r="M94" s="58" t="str">
        <f t="shared" si="33"/>
        <v>0</v>
      </c>
      <c r="N94" s="58" t="str">
        <f t="shared" si="36"/>
        <v>0</v>
      </c>
      <c r="O94" s="58">
        <f t="shared" si="26"/>
        <v>3.0464950000000002</v>
      </c>
      <c r="P94" s="61">
        <v>0</v>
      </c>
      <c r="Q94" s="3">
        <f t="shared" si="34"/>
        <v>1.4930555555555554E-3</v>
      </c>
      <c r="S94" s="56"/>
      <c r="T94" s="56"/>
      <c r="AE94" s="56"/>
      <c r="AF94" s="56"/>
    </row>
    <row r="95" spans="1:32" x14ac:dyDescent="0.35">
      <c r="A95">
        <v>130000</v>
      </c>
      <c r="B95" s="59">
        <v>0.30238110000000001</v>
      </c>
      <c r="C95" s="3">
        <f t="shared" si="29"/>
        <v>1.5046296296296296E-3</v>
      </c>
      <c r="D95" s="59">
        <v>3.0238110000000002</v>
      </c>
      <c r="E95" s="56" t="e">
        <f t="shared" si="30"/>
        <v>#N/A</v>
      </c>
      <c r="F95" s="58" t="e">
        <f t="shared" si="31"/>
        <v>#N/A</v>
      </c>
      <c r="G95" s="58" t="e">
        <f t="shared" si="37"/>
        <v>#N/A</v>
      </c>
      <c r="H95" s="58" t="e">
        <f t="shared" si="35"/>
        <v>#N/A</v>
      </c>
      <c r="I95" s="58" t="e">
        <f t="shared" si="35"/>
        <v>#N/A</v>
      </c>
      <c r="J95" s="61" t="e">
        <v>#N/A</v>
      </c>
      <c r="K95" s="61" t="e">
        <v>#N/A</v>
      </c>
      <c r="L95" s="58" t="str">
        <f t="shared" si="32"/>
        <v>0</v>
      </c>
      <c r="M95" s="58" t="str">
        <f t="shared" si="33"/>
        <v>0</v>
      </c>
      <c r="N95" s="58" t="str">
        <f t="shared" si="36"/>
        <v>0</v>
      </c>
      <c r="O95" s="58" t="str">
        <f t="shared" si="26"/>
        <v>0</v>
      </c>
      <c r="P95" s="61">
        <v>0</v>
      </c>
      <c r="Q95" s="3">
        <f t="shared" si="34"/>
        <v>1.5046296296296296E-3</v>
      </c>
      <c r="S95" s="56"/>
      <c r="T95" s="56"/>
      <c r="AE95" s="56"/>
      <c r="AF95" s="56"/>
    </row>
    <row r="96" spans="1:32" x14ac:dyDescent="0.35">
      <c r="A96">
        <v>131000</v>
      </c>
      <c r="B96" s="59">
        <v>0.29935489999999998</v>
      </c>
      <c r="C96" s="3">
        <f t="shared" si="29"/>
        <v>1.5162037037037036E-3</v>
      </c>
      <c r="D96" s="59">
        <v>2.9935489999999998</v>
      </c>
      <c r="E96" s="56" t="e">
        <f t="shared" si="30"/>
        <v>#N/A</v>
      </c>
      <c r="F96" s="58" t="e">
        <f t="shared" si="31"/>
        <v>#N/A</v>
      </c>
      <c r="G96" s="58">
        <f t="shared" si="37"/>
        <v>2.9935489999999998</v>
      </c>
      <c r="H96" s="58" t="e">
        <f t="shared" si="35"/>
        <v>#N/A</v>
      </c>
      <c r="I96" s="58" t="e">
        <f t="shared" si="35"/>
        <v>#N/A</v>
      </c>
      <c r="J96" s="61" t="e">
        <v>#N/A</v>
      </c>
      <c r="K96" s="61" t="e">
        <v>#N/A</v>
      </c>
      <c r="L96" s="58" t="str">
        <f t="shared" si="32"/>
        <v>0</v>
      </c>
      <c r="M96" s="58" t="str">
        <f t="shared" si="33"/>
        <v>0</v>
      </c>
      <c r="N96" s="58">
        <f t="shared" si="36"/>
        <v>2.9935489999999998</v>
      </c>
      <c r="O96" s="58">
        <v>0</v>
      </c>
      <c r="P96" s="61">
        <v>0</v>
      </c>
      <c r="Q96" s="3">
        <f t="shared" si="34"/>
        <v>1.5162037037037036E-3</v>
      </c>
      <c r="S96" s="56"/>
      <c r="T96" s="56"/>
      <c r="AE96" s="56"/>
      <c r="AF96" s="56"/>
    </row>
    <row r="97" spans="1:32" x14ac:dyDescent="0.35">
      <c r="A97">
        <v>132000</v>
      </c>
      <c r="B97" s="59">
        <v>0.30011025000000002</v>
      </c>
      <c r="C97" s="3">
        <f t="shared" si="29"/>
        <v>1.5277777777777779E-3</v>
      </c>
      <c r="D97" s="59">
        <v>3.0011025</v>
      </c>
      <c r="E97" s="56" t="e">
        <f t="shared" si="30"/>
        <v>#N/A</v>
      </c>
      <c r="F97" s="58" t="e">
        <f t="shared" si="31"/>
        <v>#N/A</v>
      </c>
      <c r="G97" s="58" t="e">
        <f>IF(AND(D97&lt;=D94, D97&lt;=D95, D97&lt;=D96, D97&lt;=D98, D97&lt;=D99, D97&lt;=D100),D97,NA())</f>
        <v>#N/A</v>
      </c>
      <c r="H97" s="58" t="e">
        <f t="shared" si="35"/>
        <v>#N/A</v>
      </c>
      <c r="I97" s="58" t="e">
        <f t="shared" si="35"/>
        <v>#N/A</v>
      </c>
      <c r="J97" s="61" t="e">
        <v>#N/A</v>
      </c>
      <c r="K97" s="61" t="e">
        <v>#N/A</v>
      </c>
      <c r="L97" s="58" t="str">
        <f t="shared" si="32"/>
        <v>0</v>
      </c>
      <c r="M97" s="58" t="str">
        <f t="shared" si="33"/>
        <v>0</v>
      </c>
      <c r="N97" s="58" t="str">
        <f t="shared" si="36"/>
        <v>0</v>
      </c>
      <c r="O97" s="58" t="str">
        <f t="shared" si="26"/>
        <v>0</v>
      </c>
      <c r="P97" s="61">
        <v>0</v>
      </c>
      <c r="Q97" s="3">
        <f t="shared" si="34"/>
        <v>1.5277777777777779E-3</v>
      </c>
      <c r="S97" s="56"/>
      <c r="T97" s="56"/>
      <c r="AE97" s="56"/>
      <c r="AF97" s="56"/>
    </row>
    <row r="98" spans="1:32" x14ac:dyDescent="0.35">
      <c r="A98">
        <v>133000</v>
      </c>
      <c r="B98" s="59">
        <v>0.31221490000000002</v>
      </c>
      <c r="C98" s="3">
        <f t="shared" si="29"/>
        <v>1.5393518518518519E-3</v>
      </c>
      <c r="D98" s="59">
        <v>3.1221490000000003</v>
      </c>
      <c r="E98" s="56" t="e">
        <f t="shared" si="30"/>
        <v>#N/A</v>
      </c>
      <c r="F98" s="58" t="e">
        <f t="shared" si="31"/>
        <v>#N/A</v>
      </c>
      <c r="G98" s="58" t="e">
        <f t="shared" ref="G98:G110" si="38">IF(AND(D98&lt;=D95, D98&lt;=D96, D98&lt;=D97, D98&lt;=D99, D98&lt;=D100, D98&lt;=D101),D98,NA())</f>
        <v>#N/A</v>
      </c>
      <c r="H98" s="58" t="e">
        <f t="shared" si="35"/>
        <v>#N/A</v>
      </c>
      <c r="I98" s="58" t="e">
        <f t="shared" si="35"/>
        <v>#N/A</v>
      </c>
      <c r="J98" s="61" t="e">
        <v>#N/A</v>
      </c>
      <c r="K98" s="61" t="e">
        <v>#N/A</v>
      </c>
      <c r="L98" s="58" t="str">
        <f t="shared" si="32"/>
        <v>0</v>
      </c>
      <c r="M98" s="58" t="str">
        <f t="shared" si="33"/>
        <v>0</v>
      </c>
      <c r="N98" s="58" t="str">
        <f t="shared" si="36"/>
        <v>0</v>
      </c>
      <c r="O98" s="58" t="str">
        <f t="shared" si="26"/>
        <v>0</v>
      </c>
      <c r="P98" s="61">
        <v>0</v>
      </c>
      <c r="Q98" s="3">
        <f t="shared" si="34"/>
        <v>1.5393518518518519E-3</v>
      </c>
      <c r="S98" s="56"/>
      <c r="T98" s="56"/>
      <c r="AE98" s="56"/>
      <c r="AF98" s="56"/>
    </row>
    <row r="99" spans="1:32" x14ac:dyDescent="0.35">
      <c r="A99">
        <v>134000</v>
      </c>
      <c r="B99" s="59">
        <v>0.31448576</v>
      </c>
      <c r="C99" s="3">
        <f t="shared" si="29"/>
        <v>1.5509259259259259E-3</v>
      </c>
      <c r="D99" s="59">
        <v>3.1448575999999999</v>
      </c>
      <c r="E99" s="56" t="e">
        <f t="shared" si="30"/>
        <v>#N/A</v>
      </c>
      <c r="F99" s="58" t="e">
        <f t="shared" si="31"/>
        <v>#N/A</v>
      </c>
      <c r="G99" s="58" t="e">
        <f t="shared" si="38"/>
        <v>#N/A</v>
      </c>
      <c r="H99" s="58">
        <f t="shared" si="35"/>
        <v>3.1448575999999999</v>
      </c>
      <c r="I99" s="58" t="e">
        <f t="shared" si="35"/>
        <v>#N/A</v>
      </c>
      <c r="J99" s="61" t="e">
        <v>#N/A</v>
      </c>
      <c r="K99" s="61" t="e">
        <v>#N/A</v>
      </c>
      <c r="L99" s="58" t="str">
        <f t="shared" si="32"/>
        <v>0</v>
      </c>
      <c r="M99" s="58" t="str">
        <f t="shared" si="33"/>
        <v>0</v>
      </c>
      <c r="N99" s="61">
        <v>0</v>
      </c>
      <c r="O99" s="58">
        <f t="shared" si="26"/>
        <v>3.1448575999999999</v>
      </c>
      <c r="P99" s="61">
        <v>0</v>
      </c>
      <c r="Q99" s="3">
        <f t="shared" si="34"/>
        <v>1.5509259259259259E-3</v>
      </c>
      <c r="S99" s="56"/>
      <c r="T99" s="56"/>
      <c r="AE99" s="56"/>
      <c r="AF99" s="56"/>
    </row>
    <row r="100" spans="1:32" x14ac:dyDescent="0.35">
      <c r="A100">
        <v>135000</v>
      </c>
      <c r="B100" s="59">
        <v>0.29557099999999997</v>
      </c>
      <c r="C100" s="3">
        <f t="shared" si="29"/>
        <v>1.5625000000000001E-3</v>
      </c>
      <c r="D100" s="59">
        <v>2.9557099999999998</v>
      </c>
      <c r="E100" s="56" t="e">
        <f t="shared" si="30"/>
        <v>#N/A</v>
      </c>
      <c r="F100" s="58" t="e">
        <f t="shared" si="31"/>
        <v>#N/A</v>
      </c>
      <c r="G100" s="58">
        <f t="shared" si="38"/>
        <v>2.9557099999999998</v>
      </c>
      <c r="H100" s="58" t="e">
        <f t="shared" si="35"/>
        <v>#N/A</v>
      </c>
      <c r="I100" s="58" t="e">
        <f t="shared" si="35"/>
        <v>#N/A</v>
      </c>
      <c r="J100" s="61" t="e">
        <v>#N/A</v>
      </c>
      <c r="K100" s="61" t="e">
        <v>#N/A</v>
      </c>
      <c r="L100" s="58" t="str">
        <f t="shared" si="32"/>
        <v>0</v>
      </c>
      <c r="M100" s="58" t="str">
        <f t="shared" si="33"/>
        <v>0</v>
      </c>
      <c r="N100" s="58">
        <f t="shared" si="36"/>
        <v>2.9557099999999998</v>
      </c>
      <c r="O100" s="58" t="str">
        <f t="shared" ref="O100:O163" si="39">IF(AND(D100&gt;=D97, D100&gt;=D98, D100&gt;=D99, D100&gt;=D101, D100&gt;=D102, D100&gt;=D103),D100,"0")</f>
        <v>0</v>
      </c>
      <c r="P100" s="61">
        <v>0</v>
      </c>
      <c r="Q100" s="3">
        <f t="shared" si="34"/>
        <v>1.5625000000000001E-3</v>
      </c>
      <c r="S100" s="56"/>
      <c r="T100" s="56"/>
      <c r="AE100" s="56"/>
      <c r="AF100" s="56"/>
    </row>
    <row r="101" spans="1:32" x14ac:dyDescent="0.35">
      <c r="A101">
        <v>136000</v>
      </c>
      <c r="B101" s="59">
        <v>0.29557099999999997</v>
      </c>
      <c r="C101" s="3">
        <f t="shared" si="29"/>
        <v>1.5740740740740741E-3</v>
      </c>
      <c r="D101" s="59">
        <v>2.9557099999999998</v>
      </c>
      <c r="E101" s="56" t="e">
        <f t="shared" si="30"/>
        <v>#N/A</v>
      </c>
      <c r="F101" s="58" t="e">
        <f t="shared" si="31"/>
        <v>#N/A</v>
      </c>
      <c r="G101" s="58">
        <f t="shared" si="38"/>
        <v>2.9557099999999998</v>
      </c>
      <c r="H101" s="58" t="e">
        <f t="shared" si="35"/>
        <v>#N/A</v>
      </c>
      <c r="I101" s="58" t="e">
        <f t="shared" si="35"/>
        <v>#N/A</v>
      </c>
      <c r="J101" s="61" t="e">
        <v>#N/A</v>
      </c>
      <c r="K101" s="61" t="e">
        <v>#N/A</v>
      </c>
      <c r="L101" s="58" t="str">
        <f t="shared" si="32"/>
        <v>0</v>
      </c>
      <c r="M101" s="58" t="str">
        <f t="shared" si="33"/>
        <v>0</v>
      </c>
      <c r="N101" s="58">
        <f t="shared" si="36"/>
        <v>2.9557099999999998</v>
      </c>
      <c r="O101" s="58" t="str">
        <f t="shared" si="39"/>
        <v>0</v>
      </c>
      <c r="P101" s="61">
        <v>0</v>
      </c>
      <c r="Q101" s="3">
        <f t="shared" si="34"/>
        <v>1.5740740740740741E-3</v>
      </c>
      <c r="S101" s="56"/>
      <c r="T101" s="56"/>
      <c r="AE101" s="56"/>
      <c r="AF101" s="56"/>
    </row>
    <row r="102" spans="1:32" x14ac:dyDescent="0.35">
      <c r="A102">
        <v>137000</v>
      </c>
      <c r="B102" s="59">
        <v>0.29783939999999998</v>
      </c>
      <c r="C102" s="3">
        <f t="shared" si="29"/>
        <v>1.5856481481481481E-3</v>
      </c>
      <c r="D102" s="59">
        <v>2.9783939999999998</v>
      </c>
      <c r="E102" s="56" t="e">
        <f t="shared" si="30"/>
        <v>#N/A</v>
      </c>
      <c r="F102" s="58" t="e">
        <f t="shared" si="31"/>
        <v>#N/A</v>
      </c>
      <c r="G102" s="58" t="e">
        <f t="shared" si="38"/>
        <v>#N/A</v>
      </c>
      <c r="H102" s="58" t="e">
        <f t="shared" si="35"/>
        <v>#N/A</v>
      </c>
      <c r="I102" s="58" t="e">
        <f t="shared" si="35"/>
        <v>#N/A</v>
      </c>
      <c r="J102" s="61" t="e">
        <v>#N/A</v>
      </c>
      <c r="K102" s="61" t="e">
        <v>#N/A</v>
      </c>
      <c r="L102" s="58" t="str">
        <f t="shared" si="32"/>
        <v>0</v>
      </c>
      <c r="M102" s="58" t="str">
        <f t="shared" si="33"/>
        <v>0</v>
      </c>
      <c r="N102" s="58" t="str">
        <f t="shared" si="36"/>
        <v>0</v>
      </c>
      <c r="O102" s="58" t="str">
        <f t="shared" si="39"/>
        <v>0</v>
      </c>
      <c r="P102" s="61">
        <v>0</v>
      </c>
      <c r="Q102" s="3">
        <f t="shared" si="34"/>
        <v>1.5856481481481481E-3</v>
      </c>
      <c r="S102" s="56"/>
      <c r="T102" s="56"/>
      <c r="AE102" s="56"/>
      <c r="AF102" s="56"/>
    </row>
    <row r="103" spans="1:32" x14ac:dyDescent="0.35">
      <c r="A103">
        <v>138000</v>
      </c>
      <c r="B103" s="59">
        <v>0.30389175000000002</v>
      </c>
      <c r="C103" s="3">
        <f t="shared" si="29"/>
        <v>1.5972222222222221E-3</v>
      </c>
      <c r="D103" s="59">
        <v>3.0389175000000002</v>
      </c>
      <c r="E103" s="56" t="e">
        <f t="shared" si="30"/>
        <v>#N/A</v>
      </c>
      <c r="F103" s="58" t="e">
        <f t="shared" si="31"/>
        <v>#N/A</v>
      </c>
      <c r="G103" s="58" t="e">
        <f t="shared" si="38"/>
        <v>#N/A</v>
      </c>
      <c r="H103" s="58" t="e">
        <f t="shared" si="35"/>
        <v>#N/A</v>
      </c>
      <c r="I103" s="58" t="e">
        <f t="shared" si="35"/>
        <v>#N/A</v>
      </c>
      <c r="J103" s="61" t="e">
        <v>#N/A</v>
      </c>
      <c r="K103" s="61" t="e">
        <v>#N/A</v>
      </c>
      <c r="L103" s="58" t="str">
        <f t="shared" si="32"/>
        <v>0</v>
      </c>
      <c r="M103" s="58" t="str">
        <f t="shared" si="33"/>
        <v>0</v>
      </c>
      <c r="N103" s="58" t="str">
        <f t="shared" si="36"/>
        <v>0</v>
      </c>
      <c r="O103" s="58">
        <v>0</v>
      </c>
      <c r="P103" s="61">
        <v>0</v>
      </c>
      <c r="Q103" s="3">
        <f t="shared" si="34"/>
        <v>1.5972222222222221E-3</v>
      </c>
      <c r="S103" s="56"/>
      <c r="T103" s="56"/>
      <c r="AE103" s="56"/>
      <c r="AF103" s="56"/>
    </row>
    <row r="104" spans="1:32" x14ac:dyDescent="0.35">
      <c r="A104">
        <v>139000</v>
      </c>
      <c r="B104" s="59">
        <v>0.30616260000000001</v>
      </c>
      <c r="C104" s="3">
        <f t="shared" si="29"/>
        <v>1.6087962962962965E-3</v>
      </c>
      <c r="D104" s="59">
        <v>3.061626</v>
      </c>
      <c r="E104" s="56" t="e">
        <f t="shared" si="30"/>
        <v>#N/A</v>
      </c>
      <c r="F104" s="58" t="e">
        <f t="shared" si="31"/>
        <v>#N/A</v>
      </c>
      <c r="G104" s="58" t="e">
        <f t="shared" si="38"/>
        <v>#N/A</v>
      </c>
      <c r="H104" s="58" t="e">
        <f t="shared" si="35"/>
        <v>#N/A</v>
      </c>
      <c r="I104" s="58" t="e">
        <f t="shared" si="35"/>
        <v>#N/A</v>
      </c>
      <c r="J104" s="61" t="e">
        <v>#N/A</v>
      </c>
      <c r="K104" s="61" t="e">
        <v>#N/A</v>
      </c>
      <c r="L104" s="58" t="str">
        <f t="shared" si="32"/>
        <v>0</v>
      </c>
      <c r="M104" s="58" t="str">
        <f t="shared" si="33"/>
        <v>0</v>
      </c>
      <c r="N104" s="58" t="str">
        <f t="shared" si="36"/>
        <v>0</v>
      </c>
      <c r="O104" s="58" t="str">
        <f t="shared" si="39"/>
        <v>0</v>
      </c>
      <c r="P104" s="61">
        <v>0</v>
      </c>
      <c r="Q104" s="3">
        <f t="shared" si="34"/>
        <v>1.6087962962962965E-3</v>
      </c>
      <c r="S104" s="56"/>
      <c r="T104" s="56"/>
      <c r="AE104" s="56"/>
      <c r="AF104" s="56"/>
    </row>
    <row r="105" spans="1:32" x14ac:dyDescent="0.35">
      <c r="A105">
        <v>140000</v>
      </c>
      <c r="B105" s="59">
        <v>0.31372800000000001</v>
      </c>
      <c r="C105" s="3">
        <f t="shared" si="29"/>
        <v>1.6203703703703705E-3</v>
      </c>
      <c r="D105" s="59">
        <v>3.1372800000000001</v>
      </c>
      <c r="E105" s="56" t="e">
        <f t="shared" si="30"/>
        <v>#N/A</v>
      </c>
      <c r="F105" s="58" t="e">
        <f t="shared" si="31"/>
        <v>#N/A</v>
      </c>
      <c r="G105" s="58" t="e">
        <f t="shared" si="38"/>
        <v>#N/A</v>
      </c>
      <c r="H105" s="58" t="e">
        <f t="shared" si="35"/>
        <v>#N/A</v>
      </c>
      <c r="I105" s="58" t="e">
        <f t="shared" si="35"/>
        <v>#N/A</v>
      </c>
      <c r="J105" s="61" t="e">
        <v>#N/A</v>
      </c>
      <c r="K105" s="61" t="e">
        <v>#N/A</v>
      </c>
      <c r="L105" s="58" t="str">
        <f t="shared" si="32"/>
        <v>0</v>
      </c>
      <c r="M105" s="58" t="str">
        <f t="shared" si="33"/>
        <v>0</v>
      </c>
      <c r="N105" s="58" t="str">
        <f t="shared" si="36"/>
        <v>0</v>
      </c>
      <c r="O105" s="58" t="str">
        <f t="shared" si="39"/>
        <v>0</v>
      </c>
      <c r="P105" s="61">
        <v>0</v>
      </c>
      <c r="Q105" s="3">
        <f t="shared" si="34"/>
        <v>1.6203703703703705E-3</v>
      </c>
      <c r="S105" s="56"/>
      <c r="T105" s="56"/>
      <c r="AE105" s="56"/>
      <c r="AF105" s="56"/>
    </row>
    <row r="106" spans="1:32" x14ac:dyDescent="0.35">
      <c r="A106">
        <v>141000</v>
      </c>
      <c r="B106" s="59">
        <v>0.31599640000000001</v>
      </c>
      <c r="C106" s="3">
        <f t="shared" si="29"/>
        <v>1.6319444444444445E-3</v>
      </c>
      <c r="D106" s="59">
        <v>3.159964</v>
      </c>
      <c r="E106" s="56" t="e">
        <f t="shared" si="30"/>
        <v>#N/A</v>
      </c>
      <c r="F106" s="58" t="e">
        <f t="shared" si="31"/>
        <v>#N/A</v>
      </c>
      <c r="G106" s="58" t="e">
        <f t="shared" si="38"/>
        <v>#N/A</v>
      </c>
      <c r="H106" s="58" t="e">
        <f t="shared" si="35"/>
        <v>#N/A</v>
      </c>
      <c r="I106" s="58" t="e">
        <f t="shared" si="35"/>
        <v>#N/A</v>
      </c>
      <c r="J106" s="61" t="e">
        <v>#N/A</v>
      </c>
      <c r="K106" s="61" t="e">
        <v>#N/A</v>
      </c>
      <c r="L106" s="58" t="str">
        <f t="shared" si="32"/>
        <v>0</v>
      </c>
      <c r="M106" s="58" t="str">
        <f t="shared" si="33"/>
        <v>0</v>
      </c>
      <c r="N106" s="58" t="str">
        <f t="shared" si="36"/>
        <v>0</v>
      </c>
      <c r="O106" s="58" t="str">
        <f t="shared" si="39"/>
        <v>0</v>
      </c>
      <c r="P106" s="61">
        <v>0</v>
      </c>
      <c r="Q106" s="3">
        <f t="shared" si="34"/>
        <v>1.6319444444444445E-3</v>
      </c>
      <c r="S106" s="56"/>
      <c r="T106" s="56"/>
      <c r="AE106" s="56"/>
      <c r="AF106" s="56"/>
    </row>
    <row r="107" spans="1:32" x14ac:dyDescent="0.35">
      <c r="A107">
        <v>142000</v>
      </c>
      <c r="B107" s="59">
        <v>0.32129343999999999</v>
      </c>
      <c r="C107" s="3">
        <f t="shared" si="29"/>
        <v>1.6435185185185185E-3</v>
      </c>
      <c r="D107" s="59">
        <v>3.2129344</v>
      </c>
      <c r="E107" s="56" t="e">
        <f t="shared" si="30"/>
        <v>#N/A</v>
      </c>
      <c r="F107" s="58" t="e">
        <f t="shared" si="31"/>
        <v>#N/A</v>
      </c>
      <c r="G107" s="58" t="e">
        <f t="shared" si="38"/>
        <v>#N/A</v>
      </c>
      <c r="H107" s="58" t="e">
        <f t="shared" si="35"/>
        <v>#N/A</v>
      </c>
      <c r="I107" s="58" t="e">
        <f t="shared" si="35"/>
        <v>#N/A</v>
      </c>
      <c r="J107" s="61" t="e">
        <v>#N/A</v>
      </c>
      <c r="K107" s="61" t="e">
        <v>#N/A</v>
      </c>
      <c r="L107" s="58" t="str">
        <f t="shared" si="32"/>
        <v>0</v>
      </c>
      <c r="M107" s="58" t="str">
        <f t="shared" si="33"/>
        <v>0</v>
      </c>
      <c r="N107" s="58" t="str">
        <f t="shared" si="36"/>
        <v>0</v>
      </c>
      <c r="O107" s="58" t="str">
        <f t="shared" si="39"/>
        <v>0</v>
      </c>
      <c r="P107" s="61">
        <v>0</v>
      </c>
      <c r="Q107" s="3">
        <f t="shared" si="34"/>
        <v>1.6435185185185185E-3</v>
      </c>
      <c r="S107" s="56"/>
      <c r="T107" s="56"/>
      <c r="AE107" s="56"/>
      <c r="AF107" s="56"/>
    </row>
    <row r="108" spans="1:32" x14ac:dyDescent="0.35">
      <c r="A108">
        <v>143000</v>
      </c>
      <c r="B108" s="59">
        <v>0.32961659999999998</v>
      </c>
      <c r="C108" s="3">
        <f t="shared" si="29"/>
        <v>1.6550925925925926E-3</v>
      </c>
      <c r="D108" s="59">
        <v>3.2961659999999999</v>
      </c>
      <c r="E108" s="56" t="e">
        <f t="shared" si="30"/>
        <v>#N/A</v>
      </c>
      <c r="F108" s="58" t="e">
        <f t="shared" si="31"/>
        <v>#N/A</v>
      </c>
      <c r="G108" s="58" t="e">
        <f t="shared" si="38"/>
        <v>#N/A</v>
      </c>
      <c r="H108" s="58">
        <f t="shared" si="35"/>
        <v>3.2961659999999999</v>
      </c>
      <c r="I108" s="58" t="e">
        <f t="shared" si="35"/>
        <v>#N/A</v>
      </c>
      <c r="J108" s="61" t="e">
        <v>#N/A</v>
      </c>
      <c r="K108" s="61" t="e">
        <v>#N/A</v>
      </c>
      <c r="L108" s="58" t="str">
        <f t="shared" si="32"/>
        <v>0</v>
      </c>
      <c r="M108" s="58" t="str">
        <f t="shared" si="33"/>
        <v>0</v>
      </c>
      <c r="N108" s="58" t="str">
        <f t="shared" si="36"/>
        <v>0</v>
      </c>
      <c r="O108" s="58">
        <f t="shared" si="39"/>
        <v>3.2961659999999999</v>
      </c>
      <c r="P108" s="61">
        <v>0</v>
      </c>
      <c r="Q108" s="3">
        <f t="shared" si="34"/>
        <v>1.6550925925925926E-3</v>
      </c>
    </row>
    <row r="109" spans="1:32" x14ac:dyDescent="0.35">
      <c r="A109">
        <v>144000</v>
      </c>
      <c r="B109" s="59">
        <v>0.32507493999999998</v>
      </c>
      <c r="C109" s="3">
        <f t="shared" si="29"/>
        <v>1.6666666666666666E-3</v>
      </c>
      <c r="D109" s="59">
        <v>3.2507493999999997</v>
      </c>
      <c r="E109" s="56" t="e">
        <f t="shared" si="30"/>
        <v>#N/A</v>
      </c>
      <c r="F109" s="58" t="e">
        <f t="shared" si="31"/>
        <v>#N/A</v>
      </c>
      <c r="G109" s="58" t="e">
        <f t="shared" si="38"/>
        <v>#N/A</v>
      </c>
      <c r="H109" s="58" t="e">
        <f t="shared" si="35"/>
        <v>#N/A</v>
      </c>
      <c r="I109" s="58" t="e">
        <f t="shared" si="35"/>
        <v>#N/A</v>
      </c>
      <c r="J109" s="61" t="e">
        <v>#N/A</v>
      </c>
      <c r="K109" s="61" t="e">
        <v>#N/A</v>
      </c>
      <c r="L109" s="58" t="str">
        <f t="shared" si="32"/>
        <v>0</v>
      </c>
      <c r="M109" s="58" t="str">
        <f t="shared" si="33"/>
        <v>0</v>
      </c>
      <c r="N109" s="58" t="str">
        <f t="shared" si="36"/>
        <v>0</v>
      </c>
      <c r="O109" s="58" t="str">
        <f t="shared" si="39"/>
        <v>0</v>
      </c>
      <c r="P109" s="61">
        <v>0</v>
      </c>
      <c r="Q109" s="3">
        <f t="shared" si="34"/>
        <v>1.6666666666666666E-3</v>
      </c>
    </row>
    <row r="110" spans="1:32" x14ac:dyDescent="0.35">
      <c r="A110">
        <v>145000</v>
      </c>
      <c r="B110" s="59">
        <v>0.32053809999999999</v>
      </c>
      <c r="C110" s="3">
        <f t="shared" si="29"/>
        <v>1.6782407407407406E-3</v>
      </c>
      <c r="D110" s="59">
        <v>3.205381</v>
      </c>
      <c r="E110" s="56" t="e">
        <f t="shared" si="30"/>
        <v>#N/A</v>
      </c>
      <c r="F110" s="58" t="e">
        <f t="shared" si="31"/>
        <v>#N/A</v>
      </c>
      <c r="G110" s="58" t="e">
        <f t="shared" si="38"/>
        <v>#N/A</v>
      </c>
      <c r="H110" s="58" t="e">
        <f t="shared" si="35"/>
        <v>#N/A</v>
      </c>
      <c r="I110" s="58" t="e">
        <f t="shared" si="35"/>
        <v>#N/A</v>
      </c>
      <c r="J110" s="61" t="e">
        <v>#N/A</v>
      </c>
      <c r="K110" s="61" t="e">
        <v>#N/A</v>
      </c>
      <c r="L110" s="58" t="str">
        <f t="shared" si="32"/>
        <v>0</v>
      </c>
      <c r="M110" s="58" t="str">
        <f t="shared" si="33"/>
        <v>0</v>
      </c>
      <c r="N110" s="58" t="str">
        <f t="shared" si="36"/>
        <v>0</v>
      </c>
      <c r="O110" s="58" t="str">
        <f t="shared" si="39"/>
        <v>0</v>
      </c>
      <c r="P110" s="61">
        <v>0</v>
      </c>
      <c r="Q110" s="3">
        <f t="shared" si="34"/>
        <v>1.6782407407407406E-3</v>
      </c>
    </row>
    <row r="111" spans="1:32" x14ac:dyDescent="0.35">
      <c r="A111">
        <v>146000</v>
      </c>
      <c r="B111" s="59">
        <v>0.3099441</v>
      </c>
      <c r="C111" s="3">
        <f t="shared" si="29"/>
        <v>1.6898148148148146E-3</v>
      </c>
      <c r="D111" s="59">
        <v>3.0994410000000001</v>
      </c>
      <c r="E111" s="56" t="e">
        <f t="shared" si="30"/>
        <v>#N/A</v>
      </c>
      <c r="F111" s="58" t="e">
        <f t="shared" si="31"/>
        <v>#N/A</v>
      </c>
      <c r="G111" s="58">
        <f>IF(AND(D111&lt;=D108, D111&lt;=D109, D111&lt;=D110, D111&lt;=D112, D111&lt;=D113, D111&lt;=D114),D111,NA())</f>
        <v>3.0994410000000001</v>
      </c>
      <c r="H111" s="58" t="e">
        <f t="shared" si="35"/>
        <v>#N/A</v>
      </c>
      <c r="I111" s="58" t="e">
        <f t="shared" si="35"/>
        <v>#N/A</v>
      </c>
      <c r="J111" s="61" t="e">
        <v>#N/A</v>
      </c>
      <c r="K111" s="61" t="e">
        <v>#N/A</v>
      </c>
      <c r="L111" s="58" t="str">
        <f t="shared" si="32"/>
        <v>0</v>
      </c>
      <c r="M111" s="58" t="str">
        <f t="shared" si="33"/>
        <v>0</v>
      </c>
      <c r="N111" s="58">
        <f t="shared" si="36"/>
        <v>3.0994410000000001</v>
      </c>
      <c r="O111" s="58" t="str">
        <f t="shared" si="39"/>
        <v>0</v>
      </c>
      <c r="P111" s="61">
        <v>0</v>
      </c>
      <c r="Q111" s="3">
        <f t="shared" si="34"/>
        <v>1.6898148148148146E-3</v>
      </c>
    </row>
    <row r="112" spans="1:32" x14ac:dyDescent="0.35">
      <c r="A112">
        <v>147000</v>
      </c>
      <c r="B112" s="59">
        <v>0.3114596</v>
      </c>
      <c r="C112" s="3">
        <f t="shared" si="29"/>
        <v>1.701388888888889E-3</v>
      </c>
      <c r="D112" s="59">
        <v>3.1145960000000001</v>
      </c>
      <c r="E112" s="56" t="e">
        <f t="shared" si="30"/>
        <v>#N/A</v>
      </c>
      <c r="F112" s="58" t="e">
        <f t="shared" si="31"/>
        <v>#N/A</v>
      </c>
      <c r="G112" s="58" t="e">
        <f t="shared" ref="G112:G126" si="40">IF(AND(D112&lt;=D109, D112&lt;=D110, D112&lt;=D111, D112&lt;=D113, D112&lt;=D114, D112&lt;=D115),D112,NA())</f>
        <v>#N/A</v>
      </c>
      <c r="H112" s="58" t="e">
        <f t="shared" si="35"/>
        <v>#N/A</v>
      </c>
      <c r="I112" s="58" t="e">
        <f t="shared" si="35"/>
        <v>#N/A</v>
      </c>
      <c r="J112" s="61" t="e">
        <v>#N/A</v>
      </c>
      <c r="K112" s="61" t="e">
        <v>#N/A</v>
      </c>
      <c r="L112" s="58" t="str">
        <f t="shared" si="32"/>
        <v>0</v>
      </c>
      <c r="M112" s="58" t="str">
        <f t="shared" si="33"/>
        <v>0</v>
      </c>
      <c r="N112" s="58" t="str">
        <f t="shared" si="36"/>
        <v>0</v>
      </c>
      <c r="O112" s="58" t="str">
        <f t="shared" si="39"/>
        <v>0</v>
      </c>
      <c r="P112" s="61">
        <v>0</v>
      </c>
      <c r="Q112" s="3">
        <f t="shared" si="34"/>
        <v>1.701388888888889E-3</v>
      </c>
    </row>
    <row r="113" spans="1:17" x14ac:dyDescent="0.35">
      <c r="A113">
        <v>148000</v>
      </c>
      <c r="B113" s="59">
        <v>0.3152411</v>
      </c>
      <c r="C113" s="3">
        <f t="shared" si="29"/>
        <v>1.712962962962963E-3</v>
      </c>
      <c r="D113" s="59">
        <v>3.1524109999999999</v>
      </c>
      <c r="E113" s="56" t="e">
        <f t="shared" si="30"/>
        <v>#N/A</v>
      </c>
      <c r="F113" s="58" t="e">
        <f t="shared" si="31"/>
        <v>#N/A</v>
      </c>
      <c r="G113" s="58" t="e">
        <f t="shared" si="40"/>
        <v>#N/A</v>
      </c>
      <c r="H113" s="58" t="e">
        <f t="shared" si="35"/>
        <v>#N/A</v>
      </c>
      <c r="I113" s="58" t="e">
        <f t="shared" si="35"/>
        <v>#N/A</v>
      </c>
      <c r="J113" s="61" t="e">
        <v>#N/A</v>
      </c>
      <c r="K113" s="61" t="e">
        <v>#N/A</v>
      </c>
      <c r="L113" s="58" t="str">
        <f t="shared" si="32"/>
        <v>0</v>
      </c>
      <c r="M113" s="58" t="str">
        <f t="shared" si="33"/>
        <v>0</v>
      </c>
      <c r="N113" s="58" t="str">
        <f t="shared" si="36"/>
        <v>0</v>
      </c>
      <c r="O113" s="58" t="str">
        <f t="shared" si="39"/>
        <v>0</v>
      </c>
      <c r="P113" s="61">
        <v>0</v>
      </c>
      <c r="Q113" s="3">
        <f t="shared" si="34"/>
        <v>1.712962962962963E-3</v>
      </c>
    </row>
    <row r="114" spans="1:17" x14ac:dyDescent="0.35">
      <c r="A114">
        <v>149000</v>
      </c>
      <c r="B114" s="59">
        <v>0.31599640000000001</v>
      </c>
      <c r="C114" s="3">
        <f t="shared" si="29"/>
        <v>1.724537037037037E-3</v>
      </c>
      <c r="D114" s="59">
        <v>3.159964</v>
      </c>
      <c r="E114" s="56" t="e">
        <f t="shared" si="30"/>
        <v>#N/A</v>
      </c>
      <c r="F114" s="58" t="e">
        <f t="shared" si="31"/>
        <v>#N/A</v>
      </c>
      <c r="G114" s="58" t="e">
        <f t="shared" si="40"/>
        <v>#N/A</v>
      </c>
      <c r="H114" s="58" t="e">
        <f t="shared" si="35"/>
        <v>#N/A</v>
      </c>
      <c r="I114" s="58" t="e">
        <f t="shared" si="35"/>
        <v>#N/A</v>
      </c>
      <c r="J114" s="61" t="e">
        <v>#N/A</v>
      </c>
      <c r="K114" s="61" t="e">
        <v>#N/A</v>
      </c>
      <c r="L114" s="58" t="str">
        <f t="shared" si="32"/>
        <v>0</v>
      </c>
      <c r="M114" s="58" t="str">
        <f t="shared" si="33"/>
        <v>0</v>
      </c>
      <c r="N114" s="58" t="str">
        <f t="shared" si="36"/>
        <v>0</v>
      </c>
      <c r="O114" s="58" t="str">
        <f t="shared" si="39"/>
        <v>0</v>
      </c>
      <c r="P114" s="61">
        <v>0</v>
      </c>
      <c r="Q114" s="3">
        <f t="shared" si="34"/>
        <v>1.724537037037037E-3</v>
      </c>
    </row>
    <row r="115" spans="1:17" x14ac:dyDescent="0.35">
      <c r="A115">
        <v>150000</v>
      </c>
      <c r="B115" s="59">
        <v>0.3099441</v>
      </c>
      <c r="C115" s="3">
        <f t="shared" si="29"/>
        <v>1.736111111111111E-3</v>
      </c>
      <c r="D115" s="59">
        <v>3.0994410000000001</v>
      </c>
      <c r="E115" s="56" t="e">
        <f t="shared" si="30"/>
        <v>#N/A</v>
      </c>
      <c r="F115" s="58" t="e">
        <f t="shared" si="31"/>
        <v>#N/A</v>
      </c>
      <c r="G115" s="58">
        <f t="shared" si="40"/>
        <v>3.0994410000000001</v>
      </c>
      <c r="H115" s="58" t="e">
        <f t="shared" si="35"/>
        <v>#N/A</v>
      </c>
      <c r="I115" s="58" t="e">
        <f t="shared" si="35"/>
        <v>#N/A</v>
      </c>
      <c r="J115" s="61" t="e">
        <v>#N/A</v>
      </c>
      <c r="K115" s="61" t="e">
        <v>#N/A</v>
      </c>
      <c r="L115" s="58" t="str">
        <f t="shared" si="32"/>
        <v>0</v>
      </c>
      <c r="M115" s="58" t="str">
        <f t="shared" si="33"/>
        <v>0</v>
      </c>
      <c r="N115" s="58">
        <f t="shared" si="36"/>
        <v>3.0994410000000001</v>
      </c>
      <c r="O115" s="58" t="str">
        <f t="shared" si="39"/>
        <v>0</v>
      </c>
      <c r="P115" s="61">
        <v>0</v>
      </c>
      <c r="Q115" s="3">
        <f t="shared" si="34"/>
        <v>1.736111111111111E-3</v>
      </c>
    </row>
    <row r="116" spans="1:17" x14ac:dyDescent="0.35">
      <c r="A116">
        <v>151000</v>
      </c>
      <c r="B116" s="59">
        <v>0.31297025000000001</v>
      </c>
      <c r="C116" s="3">
        <f t="shared" si="29"/>
        <v>1.7476851851851852E-3</v>
      </c>
      <c r="D116" s="59">
        <v>3.1297025000000001</v>
      </c>
      <c r="E116" s="56" t="e">
        <f t="shared" si="30"/>
        <v>#N/A</v>
      </c>
      <c r="F116" s="58" t="e">
        <f t="shared" si="31"/>
        <v>#N/A</v>
      </c>
      <c r="G116" s="58" t="e">
        <f t="shared" si="40"/>
        <v>#N/A</v>
      </c>
      <c r="H116" s="58" t="e">
        <f t="shared" si="35"/>
        <v>#N/A</v>
      </c>
      <c r="I116" s="58" t="e">
        <f t="shared" si="35"/>
        <v>#N/A</v>
      </c>
      <c r="J116" s="61" t="e">
        <v>#N/A</v>
      </c>
      <c r="K116" s="61" t="e">
        <v>#N/A</v>
      </c>
      <c r="L116" s="58" t="str">
        <f t="shared" si="32"/>
        <v>0</v>
      </c>
      <c r="M116" s="58" t="str">
        <f t="shared" si="33"/>
        <v>0</v>
      </c>
      <c r="N116" s="58" t="str">
        <f t="shared" si="36"/>
        <v>0</v>
      </c>
      <c r="O116" s="58" t="str">
        <f t="shared" si="39"/>
        <v>0</v>
      </c>
      <c r="P116" s="61">
        <v>0</v>
      </c>
      <c r="Q116" s="3">
        <f t="shared" si="34"/>
        <v>1.7476851851851852E-3</v>
      </c>
    </row>
    <row r="117" spans="1:17" x14ac:dyDescent="0.35">
      <c r="A117">
        <v>152000</v>
      </c>
      <c r="B117" s="59">
        <v>0.31978034999999999</v>
      </c>
      <c r="C117" s="3">
        <f t="shared" si="29"/>
        <v>1.7592592592592592E-3</v>
      </c>
      <c r="D117" s="59">
        <v>3.1978035</v>
      </c>
      <c r="E117" s="56" t="e">
        <f t="shared" si="30"/>
        <v>#N/A</v>
      </c>
      <c r="F117" s="58" t="e">
        <f t="shared" si="31"/>
        <v>#N/A</v>
      </c>
      <c r="G117" s="58" t="e">
        <f t="shared" si="40"/>
        <v>#N/A</v>
      </c>
      <c r="H117" s="58" t="e">
        <f t="shared" si="35"/>
        <v>#N/A</v>
      </c>
      <c r="I117" s="58" t="e">
        <f t="shared" si="35"/>
        <v>#N/A</v>
      </c>
      <c r="J117" s="61" t="e">
        <v>#N/A</v>
      </c>
      <c r="K117" s="61" t="e">
        <v>#N/A</v>
      </c>
      <c r="L117" s="58" t="str">
        <f t="shared" si="32"/>
        <v>0</v>
      </c>
      <c r="M117" s="58" t="str">
        <f t="shared" si="33"/>
        <v>0</v>
      </c>
      <c r="N117" s="58" t="str">
        <f t="shared" si="36"/>
        <v>0</v>
      </c>
      <c r="O117" s="58" t="str">
        <f t="shared" si="39"/>
        <v>0</v>
      </c>
      <c r="P117" s="61">
        <v>0</v>
      </c>
      <c r="Q117" s="3">
        <f t="shared" si="34"/>
        <v>1.7592592592592592E-3</v>
      </c>
    </row>
    <row r="118" spans="1:17" x14ac:dyDescent="0.35">
      <c r="A118">
        <v>153000</v>
      </c>
      <c r="B118" s="59">
        <v>0.32053809999999999</v>
      </c>
      <c r="C118" s="3">
        <f t="shared" si="29"/>
        <v>1.7708333333333332E-3</v>
      </c>
      <c r="D118" s="59">
        <v>3.205381</v>
      </c>
      <c r="E118" s="56" t="e">
        <f t="shared" si="30"/>
        <v>#N/A</v>
      </c>
      <c r="F118" s="58" t="e">
        <f t="shared" si="31"/>
        <v>#N/A</v>
      </c>
      <c r="G118" s="58" t="e">
        <f t="shared" si="40"/>
        <v>#N/A</v>
      </c>
      <c r="H118" s="58" t="e">
        <f t="shared" si="35"/>
        <v>#N/A</v>
      </c>
      <c r="I118" s="58" t="e">
        <f t="shared" si="35"/>
        <v>#N/A</v>
      </c>
      <c r="J118" s="61" t="e">
        <v>#N/A</v>
      </c>
      <c r="K118" s="61" t="e">
        <v>#N/A</v>
      </c>
      <c r="L118" s="58" t="str">
        <f t="shared" si="32"/>
        <v>0</v>
      </c>
      <c r="M118" s="58" t="str">
        <f t="shared" si="33"/>
        <v>0</v>
      </c>
      <c r="N118" s="58" t="str">
        <f t="shared" si="36"/>
        <v>0</v>
      </c>
      <c r="O118" s="58" t="str">
        <f t="shared" si="39"/>
        <v>0</v>
      </c>
      <c r="P118" s="61">
        <v>0</v>
      </c>
      <c r="Q118" s="3">
        <f t="shared" si="34"/>
        <v>1.7708333333333332E-3</v>
      </c>
    </row>
    <row r="119" spans="1:17" x14ac:dyDescent="0.35">
      <c r="A119">
        <v>154000</v>
      </c>
      <c r="B119" s="59">
        <v>0.32810109999999998</v>
      </c>
      <c r="C119" s="3">
        <f t="shared" si="29"/>
        <v>1.7824074074074075E-3</v>
      </c>
      <c r="D119" s="59">
        <v>3.2810109999999999</v>
      </c>
      <c r="E119" s="56" t="e">
        <f t="shared" si="30"/>
        <v>#N/A</v>
      </c>
      <c r="F119" s="58" t="e">
        <f t="shared" si="31"/>
        <v>#N/A</v>
      </c>
      <c r="G119" s="58" t="e">
        <f t="shared" si="40"/>
        <v>#N/A</v>
      </c>
      <c r="H119" s="58" t="e">
        <f t="shared" si="35"/>
        <v>#N/A</v>
      </c>
      <c r="I119" s="58" t="e">
        <f t="shared" si="35"/>
        <v>#N/A</v>
      </c>
      <c r="J119" s="61" t="e">
        <v>#N/A</v>
      </c>
      <c r="K119" s="61" t="e">
        <v>#N/A</v>
      </c>
      <c r="L119" s="58" t="str">
        <f t="shared" si="32"/>
        <v>0</v>
      </c>
      <c r="M119" s="58" t="str">
        <f t="shared" si="33"/>
        <v>0</v>
      </c>
      <c r="N119" s="58" t="str">
        <f t="shared" si="36"/>
        <v>0</v>
      </c>
      <c r="O119" s="58" t="str">
        <f t="shared" si="39"/>
        <v>0</v>
      </c>
      <c r="P119" s="61">
        <v>0</v>
      </c>
      <c r="Q119" s="3">
        <f t="shared" si="34"/>
        <v>1.7824074074074075E-3</v>
      </c>
    </row>
    <row r="120" spans="1:17" x14ac:dyDescent="0.35">
      <c r="A120">
        <v>155000</v>
      </c>
      <c r="B120" s="59">
        <v>0.32734575999999999</v>
      </c>
      <c r="C120" s="3">
        <f t="shared" si="29"/>
        <v>1.7939814814814817E-3</v>
      </c>
      <c r="D120" s="59">
        <v>3.2734576</v>
      </c>
      <c r="E120" s="56" t="e">
        <f t="shared" si="30"/>
        <v>#N/A</v>
      </c>
      <c r="F120" s="58" t="e">
        <f t="shared" si="31"/>
        <v>#N/A</v>
      </c>
      <c r="G120" s="58" t="e">
        <f t="shared" si="40"/>
        <v>#N/A</v>
      </c>
      <c r="H120" s="58" t="e">
        <f t="shared" si="35"/>
        <v>#N/A</v>
      </c>
      <c r="I120" s="58" t="e">
        <f t="shared" si="35"/>
        <v>#N/A</v>
      </c>
      <c r="J120" s="61" t="e">
        <v>#N/A</v>
      </c>
      <c r="K120" s="61" t="e">
        <v>#N/A</v>
      </c>
      <c r="L120" s="58" t="str">
        <f t="shared" si="32"/>
        <v>0</v>
      </c>
      <c r="M120" s="58" t="str">
        <f t="shared" si="33"/>
        <v>0</v>
      </c>
      <c r="N120" s="58" t="str">
        <f t="shared" si="36"/>
        <v>0</v>
      </c>
      <c r="O120" s="58" t="str">
        <f t="shared" si="39"/>
        <v>0</v>
      </c>
      <c r="P120" s="61">
        <v>0</v>
      </c>
      <c r="Q120" s="3">
        <f t="shared" si="34"/>
        <v>1.7939814814814817E-3</v>
      </c>
    </row>
    <row r="121" spans="1:17" x14ac:dyDescent="0.35">
      <c r="A121">
        <v>156000</v>
      </c>
      <c r="B121" s="59">
        <v>0.33112725999999998</v>
      </c>
      <c r="C121" s="3">
        <f t="shared" si="29"/>
        <v>1.8055555555555557E-3</v>
      </c>
      <c r="D121" s="59">
        <v>3.3112725999999997</v>
      </c>
      <c r="E121" s="56" t="e">
        <f t="shared" si="30"/>
        <v>#N/A</v>
      </c>
      <c r="F121" s="58" t="e">
        <f t="shared" si="31"/>
        <v>#N/A</v>
      </c>
      <c r="G121" s="58" t="e">
        <f t="shared" si="40"/>
        <v>#N/A</v>
      </c>
      <c r="H121" s="58">
        <f t="shared" si="35"/>
        <v>3.3112725999999997</v>
      </c>
      <c r="I121" s="58" t="e">
        <f t="shared" si="35"/>
        <v>#N/A</v>
      </c>
      <c r="J121" s="61" t="str">
        <v>3 Back</v>
      </c>
      <c r="K121" s="61" t="e">
        <v>#N/A</v>
      </c>
      <c r="L121" s="58" t="str">
        <f t="shared" si="32"/>
        <v>0</v>
      </c>
      <c r="M121" s="58" t="str">
        <f t="shared" si="33"/>
        <v>0</v>
      </c>
      <c r="N121" s="58" t="str">
        <f t="shared" si="36"/>
        <v>0</v>
      </c>
      <c r="O121" s="58">
        <f t="shared" si="39"/>
        <v>3.3112725999999997</v>
      </c>
      <c r="P121" s="61" t="str">
        <v>3 Back</v>
      </c>
      <c r="Q121" s="3">
        <f t="shared" si="34"/>
        <v>1.8055555555555557E-3</v>
      </c>
    </row>
    <row r="122" spans="1:17" x14ac:dyDescent="0.35">
      <c r="A122">
        <v>157000</v>
      </c>
      <c r="B122" s="59">
        <v>0.3152411</v>
      </c>
      <c r="C122" s="3">
        <f t="shared" si="29"/>
        <v>1.8171296296296297E-3</v>
      </c>
      <c r="D122" s="59">
        <v>3.1524109999999999</v>
      </c>
      <c r="E122" s="56" t="e">
        <f t="shared" si="30"/>
        <v>#N/A</v>
      </c>
      <c r="F122" s="58" t="e">
        <f t="shared" si="31"/>
        <v>#N/A</v>
      </c>
      <c r="G122" s="58" t="e">
        <f t="shared" si="40"/>
        <v>#N/A</v>
      </c>
      <c r="H122" s="58" t="e">
        <f t="shared" si="35"/>
        <v>#N/A</v>
      </c>
      <c r="I122" s="58" t="e">
        <f t="shared" si="35"/>
        <v>#N/A</v>
      </c>
      <c r="J122" s="61" t="e">
        <v>#N/A</v>
      </c>
      <c r="K122" s="61" t="e">
        <v>#N/A</v>
      </c>
      <c r="L122" s="58" t="str">
        <f t="shared" si="32"/>
        <v>0</v>
      </c>
      <c r="M122" s="58" t="str">
        <f t="shared" si="33"/>
        <v>0</v>
      </c>
      <c r="N122" s="58" t="str">
        <f t="shared" si="36"/>
        <v>0</v>
      </c>
      <c r="O122" s="58" t="str">
        <f t="shared" si="39"/>
        <v>0</v>
      </c>
      <c r="P122" s="61">
        <v>0</v>
      </c>
      <c r="Q122" s="3">
        <f t="shared" si="34"/>
        <v>1.8171296296296297E-3</v>
      </c>
    </row>
    <row r="123" spans="1:17" x14ac:dyDescent="0.35">
      <c r="A123">
        <v>158000</v>
      </c>
      <c r="B123" s="59">
        <v>0.31297025000000001</v>
      </c>
      <c r="C123" s="3">
        <f t="shared" si="29"/>
        <v>1.8287037037037037E-3</v>
      </c>
      <c r="D123" s="59">
        <v>3.1297025000000001</v>
      </c>
      <c r="E123" s="56" t="e">
        <f t="shared" si="30"/>
        <v>#N/A</v>
      </c>
      <c r="F123" s="58" t="e">
        <f t="shared" si="31"/>
        <v>#N/A</v>
      </c>
      <c r="G123" s="58">
        <f t="shared" si="40"/>
        <v>3.1297025000000001</v>
      </c>
      <c r="H123" s="58" t="e">
        <f t="shared" si="35"/>
        <v>#N/A</v>
      </c>
      <c r="I123" s="58" t="e">
        <f t="shared" si="35"/>
        <v>#N/A</v>
      </c>
      <c r="J123" s="61" t="e">
        <v>#N/A</v>
      </c>
      <c r="K123" s="61" t="e">
        <v>#N/A</v>
      </c>
      <c r="L123" s="58" t="str">
        <f t="shared" si="32"/>
        <v>0</v>
      </c>
      <c r="M123" s="58" t="str">
        <f t="shared" si="33"/>
        <v>0</v>
      </c>
      <c r="N123" s="58">
        <f t="shared" si="36"/>
        <v>3.1297025000000001</v>
      </c>
      <c r="O123" s="58" t="str">
        <f t="shared" si="39"/>
        <v>0</v>
      </c>
      <c r="P123" s="61">
        <v>0</v>
      </c>
      <c r="Q123" s="3">
        <f t="shared" si="34"/>
        <v>1.8287037037037037E-3</v>
      </c>
    </row>
    <row r="124" spans="1:17" x14ac:dyDescent="0.35">
      <c r="A124">
        <v>159000</v>
      </c>
      <c r="B124" s="59">
        <v>0.32356425999999999</v>
      </c>
      <c r="C124" s="3">
        <f t="shared" si="29"/>
        <v>1.8402777777777777E-3</v>
      </c>
      <c r="D124" s="59">
        <v>3.2356425999999998</v>
      </c>
      <c r="E124" s="56" t="e">
        <f t="shared" si="30"/>
        <v>#N/A</v>
      </c>
      <c r="F124" s="58" t="e">
        <f t="shared" si="31"/>
        <v>#N/A</v>
      </c>
      <c r="G124" s="58" t="e">
        <f t="shared" si="40"/>
        <v>#N/A</v>
      </c>
      <c r="H124" s="58" t="e">
        <f t="shared" si="35"/>
        <v>#N/A</v>
      </c>
      <c r="I124" s="58" t="e">
        <f t="shared" si="35"/>
        <v>#N/A</v>
      </c>
      <c r="J124" s="61" t="e">
        <v>#N/A</v>
      </c>
      <c r="K124" s="61" t="e">
        <v>#N/A</v>
      </c>
      <c r="L124" s="58" t="str">
        <f t="shared" si="32"/>
        <v>0</v>
      </c>
      <c r="M124" s="58" t="str">
        <f t="shared" si="33"/>
        <v>0</v>
      </c>
      <c r="N124" s="58" t="str">
        <f t="shared" si="36"/>
        <v>0</v>
      </c>
      <c r="O124" s="58" t="str">
        <f t="shared" si="39"/>
        <v>0</v>
      </c>
      <c r="P124" s="61">
        <v>0</v>
      </c>
      <c r="Q124" s="3">
        <f t="shared" si="34"/>
        <v>1.8402777777777777E-3</v>
      </c>
    </row>
    <row r="125" spans="1:17" x14ac:dyDescent="0.35">
      <c r="A125">
        <v>160000</v>
      </c>
      <c r="B125" s="59">
        <v>0.31826726</v>
      </c>
      <c r="C125" s="3">
        <f t="shared" si="29"/>
        <v>1.8518518518518517E-3</v>
      </c>
      <c r="D125" s="59">
        <v>3.1826726000000001</v>
      </c>
      <c r="E125" s="56" t="e">
        <f t="shared" si="30"/>
        <v>#N/A</v>
      </c>
      <c r="F125" s="58" t="e">
        <f t="shared" si="31"/>
        <v>#N/A</v>
      </c>
      <c r="G125" s="58" t="e">
        <f t="shared" si="40"/>
        <v>#N/A</v>
      </c>
      <c r="H125" s="58" t="e">
        <f t="shared" si="35"/>
        <v>#N/A</v>
      </c>
      <c r="I125" s="58" t="e">
        <f t="shared" si="35"/>
        <v>#N/A</v>
      </c>
      <c r="J125" s="61" t="e">
        <v>#N/A</v>
      </c>
      <c r="K125" s="61" t="e">
        <v>#N/A</v>
      </c>
      <c r="L125" s="58" t="str">
        <f t="shared" si="32"/>
        <v>0</v>
      </c>
      <c r="M125" s="58" t="str">
        <f t="shared" si="33"/>
        <v>0</v>
      </c>
      <c r="N125" s="58" t="str">
        <f t="shared" si="36"/>
        <v>0</v>
      </c>
      <c r="O125" s="58" t="str">
        <f t="shared" si="39"/>
        <v>0</v>
      </c>
      <c r="P125" s="61">
        <v>0</v>
      </c>
      <c r="Q125" s="3">
        <f t="shared" si="34"/>
        <v>1.8518518518518517E-3</v>
      </c>
    </row>
    <row r="126" spans="1:17" x14ac:dyDescent="0.35">
      <c r="A126">
        <v>161000</v>
      </c>
      <c r="B126" s="59">
        <v>0.32356425999999999</v>
      </c>
      <c r="C126" s="3">
        <f t="shared" si="29"/>
        <v>1.8634259259259257E-3</v>
      </c>
      <c r="D126" s="59">
        <v>3.2356425999999998</v>
      </c>
      <c r="E126" s="56" t="e">
        <f t="shared" si="30"/>
        <v>#N/A</v>
      </c>
      <c r="F126" s="58" t="e">
        <f t="shared" si="31"/>
        <v>#N/A</v>
      </c>
      <c r="G126" s="58" t="e">
        <f t="shared" si="40"/>
        <v>#N/A</v>
      </c>
      <c r="H126" s="58" t="e">
        <f t="shared" si="35"/>
        <v>#N/A</v>
      </c>
      <c r="I126" s="58" t="e">
        <f t="shared" si="35"/>
        <v>#N/A</v>
      </c>
      <c r="J126" s="61" t="e">
        <v>#N/A</v>
      </c>
      <c r="K126" s="61" t="e">
        <v>#N/A</v>
      </c>
      <c r="L126" s="58" t="str">
        <f t="shared" si="32"/>
        <v>0</v>
      </c>
      <c r="M126" s="58" t="str">
        <f t="shared" si="33"/>
        <v>0</v>
      </c>
      <c r="N126" s="58" t="str">
        <f t="shared" si="36"/>
        <v>0</v>
      </c>
      <c r="O126" s="58" t="str">
        <f t="shared" si="39"/>
        <v>0</v>
      </c>
      <c r="P126" s="61">
        <v>0</v>
      </c>
      <c r="Q126" s="3">
        <f t="shared" si="34"/>
        <v>1.8634259259259257E-3</v>
      </c>
    </row>
    <row r="127" spans="1:17" x14ac:dyDescent="0.35">
      <c r="A127">
        <v>162000</v>
      </c>
      <c r="B127" s="59">
        <v>0.32129343999999999</v>
      </c>
      <c r="C127" s="3">
        <f t="shared" si="29"/>
        <v>1.8750000000000001E-3</v>
      </c>
      <c r="D127" s="59">
        <v>3.2129344</v>
      </c>
      <c r="E127" s="56" t="e">
        <f t="shared" si="30"/>
        <v>#N/A</v>
      </c>
      <c r="F127" s="58" t="e">
        <f t="shared" si="31"/>
        <v>#N/A</v>
      </c>
      <c r="G127" s="58" t="e">
        <f>IF(AND(D127&lt;=D124, D127&lt;=D125, D127&lt;=D126, D127&lt;=D128, D127&lt;=D129, D127&lt;=D130),D127,NA())</f>
        <v>#N/A</v>
      </c>
      <c r="H127" s="58" t="e">
        <f t="shared" si="35"/>
        <v>#N/A</v>
      </c>
      <c r="I127" s="58" t="e">
        <f t="shared" si="35"/>
        <v>#N/A</v>
      </c>
      <c r="J127" s="61" t="e">
        <v>#N/A</v>
      </c>
      <c r="K127" s="61" t="e">
        <v>#N/A</v>
      </c>
      <c r="L127" s="58" t="str">
        <f t="shared" si="32"/>
        <v>0</v>
      </c>
      <c r="M127" s="58" t="str">
        <f t="shared" si="33"/>
        <v>0</v>
      </c>
      <c r="N127" s="58" t="str">
        <f t="shared" si="36"/>
        <v>0</v>
      </c>
      <c r="O127" s="58" t="str">
        <f t="shared" si="39"/>
        <v>0</v>
      </c>
      <c r="P127" s="61">
        <v>0</v>
      </c>
      <c r="Q127" s="3">
        <f t="shared" si="34"/>
        <v>1.8750000000000001E-3</v>
      </c>
    </row>
    <row r="128" spans="1:17" x14ac:dyDescent="0.35">
      <c r="A128">
        <v>163000</v>
      </c>
      <c r="B128" s="59">
        <v>0.32734575999999999</v>
      </c>
      <c r="C128" s="3">
        <f t="shared" si="29"/>
        <v>1.8865740740740742E-3</v>
      </c>
      <c r="D128" s="59">
        <v>3.2734576</v>
      </c>
      <c r="E128" s="56" t="e">
        <f t="shared" si="30"/>
        <v>#N/A</v>
      </c>
      <c r="F128" s="58" t="e">
        <f t="shared" si="31"/>
        <v>#N/A</v>
      </c>
      <c r="G128" s="58" t="e">
        <f t="shared" ref="G128:G145" si="41">IF(AND(D128&lt;=D125, D128&lt;=D126, D128&lt;=D127, D128&lt;=D129, D128&lt;=D130, D128&lt;=D131),D128,NA())</f>
        <v>#N/A</v>
      </c>
      <c r="H128" s="58" t="e">
        <f t="shared" si="35"/>
        <v>#N/A</v>
      </c>
      <c r="I128" s="58" t="e">
        <f t="shared" si="35"/>
        <v>#N/A</v>
      </c>
      <c r="J128" s="61" t="e">
        <v>#N/A</v>
      </c>
      <c r="K128" s="61" t="e">
        <v>#N/A</v>
      </c>
      <c r="L128" s="58" t="str">
        <f t="shared" si="32"/>
        <v>0</v>
      </c>
      <c r="M128" s="58" t="str">
        <f t="shared" si="33"/>
        <v>0</v>
      </c>
      <c r="N128" s="58" t="str">
        <f t="shared" si="36"/>
        <v>0</v>
      </c>
      <c r="O128" s="58" t="str">
        <f t="shared" si="39"/>
        <v>0</v>
      </c>
      <c r="P128" s="61">
        <v>0</v>
      </c>
      <c r="Q128" s="3">
        <f t="shared" si="34"/>
        <v>1.8865740740740742E-3</v>
      </c>
    </row>
    <row r="129" spans="1:17" x14ac:dyDescent="0.35">
      <c r="A129">
        <v>164000</v>
      </c>
      <c r="B129" s="59">
        <v>0.32810109999999998</v>
      </c>
      <c r="C129" s="3">
        <f t="shared" si="29"/>
        <v>1.8981481481481482E-3</v>
      </c>
      <c r="D129" s="59">
        <v>3.2810109999999999</v>
      </c>
      <c r="E129" s="56" t="e">
        <f t="shared" si="30"/>
        <v>#N/A</v>
      </c>
      <c r="F129" s="58" t="e">
        <f t="shared" si="31"/>
        <v>#N/A</v>
      </c>
      <c r="G129" s="58" t="e">
        <f t="shared" si="41"/>
        <v>#N/A</v>
      </c>
      <c r="H129" s="58" t="e">
        <f t="shared" si="35"/>
        <v>#N/A</v>
      </c>
      <c r="I129" s="58" t="e">
        <f t="shared" si="35"/>
        <v>#N/A</v>
      </c>
      <c r="J129" s="61" t="e">
        <v>#N/A</v>
      </c>
      <c r="K129" s="61" t="e">
        <v>#N/A</v>
      </c>
      <c r="L129" s="58" t="str">
        <f t="shared" si="32"/>
        <v>0</v>
      </c>
      <c r="M129" s="58" t="str">
        <f t="shared" si="33"/>
        <v>0</v>
      </c>
      <c r="N129" s="58" t="str">
        <f t="shared" si="36"/>
        <v>0</v>
      </c>
      <c r="O129" s="58" t="str">
        <f t="shared" si="39"/>
        <v>0</v>
      </c>
      <c r="P129" s="61">
        <v>0</v>
      </c>
      <c r="Q129" s="3">
        <f t="shared" si="34"/>
        <v>1.8981481481481482E-3</v>
      </c>
    </row>
    <row r="130" spans="1:17" x14ac:dyDescent="0.35">
      <c r="A130">
        <v>165000</v>
      </c>
      <c r="B130" s="59">
        <v>0.33188499999999999</v>
      </c>
      <c r="C130" s="3">
        <f t="shared" ref="C130:C193" si="42">A130/60000/1440</f>
        <v>1.9097222222222222E-3</v>
      </c>
      <c r="D130" s="59">
        <v>3.3188499999999999</v>
      </c>
      <c r="E130" s="56" t="e">
        <f t="shared" si="30"/>
        <v>#N/A</v>
      </c>
      <c r="F130" s="58" t="e">
        <f t="shared" si="31"/>
        <v>#N/A</v>
      </c>
      <c r="G130" s="58" t="e">
        <f t="shared" si="41"/>
        <v>#N/A</v>
      </c>
      <c r="H130" s="58">
        <f t="shared" si="35"/>
        <v>3.3188499999999999</v>
      </c>
      <c r="I130" s="58" t="e">
        <f t="shared" si="35"/>
        <v>#N/A</v>
      </c>
      <c r="J130" s="61" t="e">
        <v>#N/A</v>
      </c>
      <c r="K130" s="61" t="e">
        <v>#N/A</v>
      </c>
      <c r="L130" s="58" t="str">
        <f t="shared" si="32"/>
        <v>0</v>
      </c>
      <c r="M130" s="58" t="str">
        <f t="shared" si="33"/>
        <v>0</v>
      </c>
      <c r="N130" s="58" t="str">
        <f t="shared" si="36"/>
        <v>0</v>
      </c>
      <c r="O130" s="58">
        <f t="shared" si="39"/>
        <v>3.3188499999999999</v>
      </c>
      <c r="P130" s="61">
        <v>0</v>
      </c>
      <c r="Q130" s="3">
        <f t="shared" si="34"/>
        <v>1.9097222222222222E-3</v>
      </c>
    </row>
    <row r="131" spans="1:17" x14ac:dyDescent="0.35">
      <c r="A131">
        <v>166000</v>
      </c>
      <c r="B131" s="59">
        <v>0.31297025000000001</v>
      </c>
      <c r="C131" s="3">
        <f t="shared" si="42"/>
        <v>1.9212962962962962E-3</v>
      </c>
      <c r="D131" s="59">
        <v>3.1297025000000001</v>
      </c>
      <c r="E131" s="56" t="e">
        <f t="shared" ref="E131:E194" si="43">IF(D131=MIN($D$2:$D$412),D131,NA())</f>
        <v>#N/A</v>
      </c>
      <c r="F131" s="58" t="e">
        <f t="shared" ref="F131:F194" si="44">IF(D131=MAX($D$2:$D$412),D131,NA())</f>
        <v>#N/A</v>
      </c>
      <c r="G131" s="58">
        <f t="shared" si="41"/>
        <v>3.1297025000000001</v>
      </c>
      <c r="H131" s="58" t="e">
        <f t="shared" si="35"/>
        <v>#N/A</v>
      </c>
      <c r="I131" s="58" t="e">
        <f t="shared" si="35"/>
        <v>#N/A</v>
      </c>
      <c r="J131" s="61" t="e">
        <v>#N/A</v>
      </c>
      <c r="K131" s="61" t="e">
        <v>#N/A</v>
      </c>
      <c r="L131" s="58" t="str">
        <f t="shared" ref="L131:L194" si="45">IF(D131=MIN($D:$D),D131,"0")</f>
        <v>0</v>
      </c>
      <c r="M131" s="58" t="str">
        <f t="shared" ref="M131:M194" si="46">IF(D131=MAX($D:$D),D131,"0")</f>
        <v>0</v>
      </c>
      <c r="N131" s="58">
        <f t="shared" si="36"/>
        <v>3.1297025000000001</v>
      </c>
      <c r="O131" s="58" t="str">
        <f t="shared" si="39"/>
        <v>0</v>
      </c>
      <c r="P131" s="61">
        <v>0</v>
      </c>
      <c r="Q131" s="3">
        <f t="shared" ref="Q131:Q194" si="47">$A131/60000/1440</f>
        <v>1.9212962962962962E-3</v>
      </c>
    </row>
    <row r="132" spans="1:17" x14ac:dyDescent="0.35">
      <c r="A132">
        <v>167000</v>
      </c>
      <c r="B132" s="59">
        <v>0.3152411</v>
      </c>
      <c r="C132" s="3">
        <f t="shared" si="42"/>
        <v>1.9328703703703704E-3</v>
      </c>
      <c r="D132" s="59">
        <v>3.1524109999999999</v>
      </c>
      <c r="E132" s="56" t="e">
        <f t="shared" si="43"/>
        <v>#N/A</v>
      </c>
      <c r="F132" s="58" t="e">
        <f t="shared" si="44"/>
        <v>#N/A</v>
      </c>
      <c r="G132" s="58" t="e">
        <f t="shared" si="41"/>
        <v>#N/A</v>
      </c>
      <c r="H132" s="58" t="e">
        <f t="shared" si="35"/>
        <v>#N/A</v>
      </c>
      <c r="I132" s="58" t="e">
        <f t="shared" si="35"/>
        <v>#N/A</v>
      </c>
      <c r="J132" s="61" t="e">
        <v>#N/A</v>
      </c>
      <c r="K132" s="61" t="e">
        <v>#N/A</v>
      </c>
      <c r="L132" s="58" t="str">
        <f t="shared" si="45"/>
        <v>0</v>
      </c>
      <c r="M132" s="58" t="str">
        <f t="shared" si="46"/>
        <v>0</v>
      </c>
      <c r="N132" s="58" t="str">
        <f t="shared" si="36"/>
        <v>0</v>
      </c>
      <c r="O132" s="58" t="str">
        <f t="shared" si="39"/>
        <v>0</v>
      </c>
      <c r="P132" s="61">
        <v>0</v>
      </c>
      <c r="Q132" s="3">
        <f t="shared" si="47"/>
        <v>1.9328703703703704E-3</v>
      </c>
    </row>
    <row r="133" spans="1:17" x14ac:dyDescent="0.35">
      <c r="A133">
        <v>168000</v>
      </c>
      <c r="B133" s="59">
        <v>0.31826726</v>
      </c>
      <c r="C133" s="3">
        <f t="shared" si="42"/>
        <v>1.9444444444444444E-3</v>
      </c>
      <c r="D133" s="59">
        <v>3.1826726000000001</v>
      </c>
      <c r="E133" s="56" t="e">
        <f t="shared" si="43"/>
        <v>#N/A</v>
      </c>
      <c r="F133" s="58" t="e">
        <f t="shared" si="44"/>
        <v>#N/A</v>
      </c>
      <c r="G133" s="58" t="e">
        <f t="shared" si="41"/>
        <v>#N/A</v>
      </c>
      <c r="H133" s="58" t="e">
        <f t="shared" si="35"/>
        <v>#N/A</v>
      </c>
      <c r="I133" s="58" t="e">
        <f t="shared" si="35"/>
        <v>#N/A</v>
      </c>
      <c r="J133" s="61" t="e">
        <v>#N/A</v>
      </c>
      <c r="K133" s="61" t="e">
        <v>#N/A</v>
      </c>
      <c r="L133" s="58" t="str">
        <f t="shared" si="45"/>
        <v>0</v>
      </c>
      <c r="M133" s="58" t="str">
        <f t="shared" si="46"/>
        <v>0</v>
      </c>
      <c r="N133" s="58" t="str">
        <f t="shared" si="36"/>
        <v>0</v>
      </c>
      <c r="O133" s="58" t="str">
        <f t="shared" si="39"/>
        <v>0</v>
      </c>
      <c r="P133" s="61">
        <v>0</v>
      </c>
      <c r="Q133" s="3">
        <f t="shared" si="47"/>
        <v>1.9444444444444444E-3</v>
      </c>
    </row>
    <row r="134" spans="1:17" x14ac:dyDescent="0.35">
      <c r="A134">
        <v>169000</v>
      </c>
      <c r="B134" s="59">
        <v>0.32053809999999999</v>
      </c>
      <c r="C134" s="3">
        <f t="shared" si="42"/>
        <v>1.9560185185185188E-3</v>
      </c>
      <c r="D134" s="59">
        <v>3.205381</v>
      </c>
      <c r="E134" s="56" t="e">
        <f t="shared" si="43"/>
        <v>#N/A</v>
      </c>
      <c r="F134" s="58" t="e">
        <f t="shared" si="44"/>
        <v>#N/A</v>
      </c>
      <c r="G134" s="58" t="e">
        <f t="shared" si="41"/>
        <v>#N/A</v>
      </c>
      <c r="H134" s="58" t="e">
        <f t="shared" ref="H134:I197" si="48">IF(AND(D134&gt;=D131, D134&gt;=D132, D134&gt;=D133, D134&gt;=D135, D134&gt;=D136, D134&gt;=D137),D134,NA())</f>
        <v>#N/A</v>
      </c>
      <c r="I134" s="58" t="e">
        <f t="shared" si="48"/>
        <v>#N/A</v>
      </c>
      <c r="J134" s="61" t="e">
        <v>#N/A</v>
      </c>
      <c r="K134" s="61" t="e">
        <v>#N/A</v>
      </c>
      <c r="L134" s="58" t="str">
        <f t="shared" si="45"/>
        <v>0</v>
      </c>
      <c r="M134" s="58" t="str">
        <f t="shared" si="46"/>
        <v>0</v>
      </c>
      <c r="N134" s="58" t="str">
        <f t="shared" ref="N134:N197" si="49">IF(AND(D134&lt;=D131, D134&lt;=D132, D134&lt;=D133, D134&lt;=D135, D134&lt;=D136, D134&lt;=D137),D134,"0")</f>
        <v>0</v>
      </c>
      <c r="O134" s="58" t="str">
        <f t="shared" si="39"/>
        <v>0</v>
      </c>
      <c r="P134" s="61">
        <v>0</v>
      </c>
      <c r="Q134" s="3">
        <f t="shared" si="47"/>
        <v>1.9560185185185188E-3</v>
      </c>
    </row>
    <row r="135" spans="1:17" x14ac:dyDescent="0.35">
      <c r="A135">
        <v>170000</v>
      </c>
      <c r="B135" s="59">
        <v>0.3228065</v>
      </c>
      <c r="C135" s="3">
        <f t="shared" si="42"/>
        <v>1.9675925925925928E-3</v>
      </c>
      <c r="D135" s="59">
        <v>3.228065</v>
      </c>
      <c r="E135" s="56" t="e">
        <f t="shared" si="43"/>
        <v>#N/A</v>
      </c>
      <c r="F135" s="58" t="e">
        <f t="shared" si="44"/>
        <v>#N/A</v>
      </c>
      <c r="G135" s="58" t="e">
        <f t="shared" si="41"/>
        <v>#N/A</v>
      </c>
      <c r="H135" s="58" t="e">
        <f t="shared" si="48"/>
        <v>#N/A</v>
      </c>
      <c r="I135" s="58" t="e">
        <f t="shared" si="48"/>
        <v>#N/A</v>
      </c>
      <c r="J135" s="61" t="e">
        <v>#N/A</v>
      </c>
      <c r="K135" s="61" t="e">
        <v>#N/A</v>
      </c>
      <c r="L135" s="58" t="str">
        <f t="shared" si="45"/>
        <v>0</v>
      </c>
      <c r="M135" s="58" t="str">
        <f t="shared" si="46"/>
        <v>0</v>
      </c>
      <c r="N135" s="58" t="str">
        <f t="shared" si="49"/>
        <v>0</v>
      </c>
      <c r="O135" s="58" t="str">
        <f t="shared" si="39"/>
        <v>0</v>
      </c>
      <c r="P135" s="61">
        <v>0</v>
      </c>
      <c r="Q135" s="3">
        <f t="shared" si="47"/>
        <v>1.9675925925925928E-3</v>
      </c>
    </row>
    <row r="136" spans="1:17" x14ac:dyDescent="0.35">
      <c r="A136">
        <v>171000</v>
      </c>
      <c r="B136" s="59">
        <v>0.32583269999999998</v>
      </c>
      <c r="C136" s="3">
        <f t="shared" si="42"/>
        <v>1.9791666666666668E-3</v>
      </c>
      <c r="D136" s="59">
        <v>3.2583269999999995</v>
      </c>
      <c r="E136" s="56" t="e">
        <f t="shared" si="43"/>
        <v>#N/A</v>
      </c>
      <c r="F136" s="58" t="e">
        <f t="shared" si="44"/>
        <v>#N/A</v>
      </c>
      <c r="G136" s="58" t="e">
        <f t="shared" si="41"/>
        <v>#N/A</v>
      </c>
      <c r="H136" s="58" t="e">
        <f t="shared" si="48"/>
        <v>#N/A</v>
      </c>
      <c r="I136" s="58" t="e">
        <f t="shared" si="48"/>
        <v>#N/A</v>
      </c>
      <c r="J136" s="61" t="e">
        <v>#N/A</v>
      </c>
      <c r="K136" s="61" t="e">
        <v>#N/A</v>
      </c>
      <c r="L136" s="58" t="str">
        <f t="shared" si="45"/>
        <v>0</v>
      </c>
      <c r="M136" s="58" t="str">
        <f t="shared" si="46"/>
        <v>0</v>
      </c>
      <c r="N136" s="58">
        <v>0</v>
      </c>
      <c r="O136" s="58" t="str">
        <f t="shared" si="39"/>
        <v>0</v>
      </c>
      <c r="P136" s="61">
        <v>0</v>
      </c>
      <c r="Q136" s="3">
        <f t="shared" si="47"/>
        <v>1.9791666666666668E-3</v>
      </c>
    </row>
    <row r="137" spans="1:17" x14ac:dyDescent="0.35">
      <c r="A137">
        <v>172000</v>
      </c>
      <c r="B137" s="59">
        <v>0.32659044999999998</v>
      </c>
      <c r="C137" s="3">
        <f t="shared" si="42"/>
        <v>1.9907407407407408E-3</v>
      </c>
      <c r="D137" s="59">
        <v>3.2659044999999995</v>
      </c>
      <c r="E137" s="56" t="e">
        <f t="shared" si="43"/>
        <v>#N/A</v>
      </c>
      <c r="F137" s="58" t="e">
        <f t="shared" si="44"/>
        <v>#N/A</v>
      </c>
      <c r="G137" s="58" t="e">
        <f t="shared" si="41"/>
        <v>#N/A</v>
      </c>
      <c r="H137" s="58" t="e">
        <f t="shared" si="48"/>
        <v>#N/A</v>
      </c>
      <c r="I137" s="58" t="e">
        <f t="shared" si="48"/>
        <v>#N/A</v>
      </c>
      <c r="J137" s="61" t="e">
        <v>#N/A</v>
      </c>
      <c r="K137" s="61" t="e">
        <v>#N/A</v>
      </c>
      <c r="L137" s="58" t="str">
        <f t="shared" si="45"/>
        <v>0</v>
      </c>
      <c r="M137" s="58" t="str">
        <f t="shared" si="46"/>
        <v>0</v>
      </c>
      <c r="N137" s="58" t="str">
        <f t="shared" si="49"/>
        <v>0</v>
      </c>
      <c r="O137" s="58" t="str">
        <f t="shared" si="39"/>
        <v>0</v>
      </c>
      <c r="P137" s="61">
        <v>0</v>
      </c>
      <c r="Q137" s="3">
        <f t="shared" si="47"/>
        <v>1.9907407407407408E-3</v>
      </c>
    </row>
    <row r="138" spans="1:17" x14ac:dyDescent="0.35">
      <c r="A138">
        <v>173000</v>
      </c>
      <c r="B138" s="59">
        <v>0.33188499999999999</v>
      </c>
      <c r="C138" s="3">
        <f t="shared" si="42"/>
        <v>2.0023148148148148E-3</v>
      </c>
      <c r="D138" s="59">
        <v>3.3188499999999999</v>
      </c>
      <c r="E138" s="56" t="e">
        <f t="shared" si="43"/>
        <v>#N/A</v>
      </c>
      <c r="F138" s="58" t="e">
        <f t="shared" si="44"/>
        <v>#N/A</v>
      </c>
      <c r="G138" s="58" t="e">
        <f t="shared" si="41"/>
        <v>#N/A</v>
      </c>
      <c r="H138" s="58">
        <f t="shared" si="48"/>
        <v>3.3188499999999999</v>
      </c>
      <c r="I138" s="58" t="e">
        <f t="shared" si="48"/>
        <v>#N/A</v>
      </c>
      <c r="J138" s="61" t="e">
        <v>#N/A</v>
      </c>
      <c r="K138" s="61" t="e">
        <v>#N/A</v>
      </c>
      <c r="L138" s="58" t="str">
        <f t="shared" si="45"/>
        <v>0</v>
      </c>
      <c r="M138" s="58" t="str">
        <f t="shared" si="46"/>
        <v>0</v>
      </c>
      <c r="N138" s="58" t="str">
        <f t="shared" si="49"/>
        <v>0</v>
      </c>
      <c r="O138" s="58">
        <f t="shared" si="39"/>
        <v>3.3188499999999999</v>
      </c>
      <c r="P138" s="61">
        <v>0</v>
      </c>
      <c r="Q138" s="3">
        <f t="shared" si="47"/>
        <v>2.0023148148148148E-3</v>
      </c>
    </row>
    <row r="139" spans="1:17" x14ac:dyDescent="0.35">
      <c r="A139">
        <v>174000</v>
      </c>
      <c r="B139" s="59">
        <v>0.32734575999999999</v>
      </c>
      <c r="C139" s="3">
        <f t="shared" si="42"/>
        <v>2.0138888888888888E-3</v>
      </c>
      <c r="D139" s="59">
        <v>3.2734576</v>
      </c>
      <c r="E139" s="56" t="e">
        <f t="shared" si="43"/>
        <v>#N/A</v>
      </c>
      <c r="F139" s="58" t="e">
        <f t="shared" si="44"/>
        <v>#N/A</v>
      </c>
      <c r="G139" s="58" t="e">
        <f t="shared" si="41"/>
        <v>#N/A</v>
      </c>
      <c r="H139" s="58" t="e">
        <f t="shared" si="48"/>
        <v>#N/A</v>
      </c>
      <c r="I139" s="58" t="e">
        <f t="shared" si="48"/>
        <v>#N/A</v>
      </c>
      <c r="J139" s="61" t="e">
        <v>#N/A</v>
      </c>
      <c r="K139" s="61" t="e">
        <v>#N/A</v>
      </c>
      <c r="L139" s="58" t="str">
        <f t="shared" si="45"/>
        <v>0</v>
      </c>
      <c r="M139" s="58" t="str">
        <f t="shared" si="46"/>
        <v>0</v>
      </c>
      <c r="N139" s="58" t="str">
        <f t="shared" si="49"/>
        <v>0</v>
      </c>
      <c r="O139" s="58" t="str">
        <f t="shared" si="39"/>
        <v>0</v>
      </c>
      <c r="P139" s="61">
        <v>0</v>
      </c>
      <c r="Q139" s="3">
        <f t="shared" si="47"/>
        <v>2.0138888888888888E-3</v>
      </c>
    </row>
    <row r="140" spans="1:17" x14ac:dyDescent="0.35">
      <c r="A140">
        <v>175000</v>
      </c>
      <c r="B140" s="59">
        <v>0.32356425999999999</v>
      </c>
      <c r="C140" s="3">
        <f t="shared" si="42"/>
        <v>2.0254629629629629E-3</v>
      </c>
      <c r="D140" s="59">
        <v>3.2356425999999998</v>
      </c>
      <c r="E140" s="56" t="e">
        <f t="shared" si="43"/>
        <v>#N/A</v>
      </c>
      <c r="F140" s="58" t="e">
        <f t="shared" si="44"/>
        <v>#N/A</v>
      </c>
      <c r="G140" s="58" t="e">
        <f t="shared" si="41"/>
        <v>#N/A</v>
      </c>
      <c r="H140" s="58" t="e">
        <f t="shared" si="48"/>
        <v>#N/A</v>
      </c>
      <c r="I140" s="58" t="e">
        <f t="shared" si="48"/>
        <v>#N/A</v>
      </c>
      <c r="J140" s="61" t="e">
        <v>#N/A</v>
      </c>
      <c r="K140" s="61" t="e">
        <v>#N/A</v>
      </c>
      <c r="L140" s="58" t="str">
        <f t="shared" si="45"/>
        <v>0</v>
      </c>
      <c r="M140" s="58" t="str">
        <f t="shared" si="46"/>
        <v>0</v>
      </c>
      <c r="N140" s="58" t="str">
        <f t="shared" si="49"/>
        <v>0</v>
      </c>
      <c r="O140" s="58" t="str">
        <f t="shared" si="39"/>
        <v>0</v>
      </c>
      <c r="P140" s="61">
        <v>0</v>
      </c>
      <c r="Q140" s="3">
        <f t="shared" si="47"/>
        <v>2.0254629629629629E-3</v>
      </c>
    </row>
    <row r="141" spans="1:17" x14ac:dyDescent="0.35">
      <c r="A141">
        <v>176000</v>
      </c>
      <c r="B141" s="59">
        <v>0.31751192</v>
      </c>
      <c r="C141" s="3">
        <f t="shared" si="42"/>
        <v>2.0370370370370369E-3</v>
      </c>
      <c r="D141" s="59">
        <v>3.1751192000000001</v>
      </c>
      <c r="E141" s="56" t="e">
        <f t="shared" si="43"/>
        <v>#N/A</v>
      </c>
      <c r="F141" s="58" t="e">
        <f t="shared" si="44"/>
        <v>#N/A</v>
      </c>
      <c r="G141" s="58" t="e">
        <f t="shared" si="41"/>
        <v>#N/A</v>
      </c>
      <c r="H141" s="58" t="e">
        <f t="shared" si="48"/>
        <v>#N/A</v>
      </c>
      <c r="I141" s="58" t="e">
        <f t="shared" si="48"/>
        <v>#N/A</v>
      </c>
      <c r="J141" s="61" t="e">
        <v>#N/A</v>
      </c>
      <c r="K141" s="61" t="s">
        <v>62</v>
      </c>
      <c r="L141" s="58" t="str">
        <f t="shared" si="45"/>
        <v>0</v>
      </c>
      <c r="M141" s="58" t="str">
        <f t="shared" si="46"/>
        <v>0</v>
      </c>
      <c r="N141" s="58" t="str">
        <f t="shared" si="49"/>
        <v>0</v>
      </c>
      <c r="O141" s="58" t="str">
        <f t="shared" si="39"/>
        <v>0</v>
      </c>
      <c r="P141" s="61">
        <v>0</v>
      </c>
      <c r="Q141" s="3">
        <f t="shared" si="47"/>
        <v>2.0370370370370369E-3</v>
      </c>
    </row>
    <row r="142" spans="1:17" x14ac:dyDescent="0.35">
      <c r="A142">
        <v>177000</v>
      </c>
      <c r="B142" s="59">
        <v>0.31448576</v>
      </c>
      <c r="C142" s="3">
        <f t="shared" si="42"/>
        <v>2.0486111111111113E-3</v>
      </c>
      <c r="D142" s="59">
        <v>3.1448575999999999</v>
      </c>
      <c r="E142" s="56" t="e">
        <f t="shared" si="43"/>
        <v>#N/A</v>
      </c>
      <c r="F142" s="58" t="e">
        <f t="shared" si="44"/>
        <v>#N/A</v>
      </c>
      <c r="G142" s="58">
        <f t="shared" si="41"/>
        <v>3.1448575999999999</v>
      </c>
      <c r="H142" s="58" t="e">
        <f t="shared" si="48"/>
        <v>#N/A</v>
      </c>
      <c r="I142" s="58" t="e">
        <f t="shared" si="48"/>
        <v>#N/A</v>
      </c>
      <c r="J142" s="61" t="e">
        <v>#N/A</v>
      </c>
      <c r="K142" s="61" t="e">
        <v>#N/A</v>
      </c>
      <c r="L142" s="58" t="str">
        <f t="shared" si="45"/>
        <v>0</v>
      </c>
      <c r="M142" s="58" t="str">
        <f t="shared" si="46"/>
        <v>0</v>
      </c>
      <c r="N142" s="58">
        <f t="shared" si="49"/>
        <v>3.1448575999999999</v>
      </c>
      <c r="O142" s="58" t="str">
        <f t="shared" si="39"/>
        <v>0</v>
      </c>
      <c r="P142" s="61">
        <v>0</v>
      </c>
      <c r="Q142" s="3">
        <f t="shared" si="47"/>
        <v>2.0486111111111113E-3</v>
      </c>
    </row>
    <row r="143" spans="1:17" x14ac:dyDescent="0.35">
      <c r="A143">
        <v>178000</v>
      </c>
      <c r="B143" s="59">
        <v>0.3228065</v>
      </c>
      <c r="C143" s="3">
        <f t="shared" si="42"/>
        <v>2.0601851851851853E-3</v>
      </c>
      <c r="D143" s="59">
        <v>3.228065</v>
      </c>
      <c r="E143" s="56" t="e">
        <f t="shared" si="43"/>
        <v>#N/A</v>
      </c>
      <c r="F143" s="58" t="e">
        <f t="shared" si="44"/>
        <v>#N/A</v>
      </c>
      <c r="G143" s="58" t="e">
        <f t="shared" si="41"/>
        <v>#N/A</v>
      </c>
      <c r="H143" s="58" t="e">
        <f t="shared" si="48"/>
        <v>#N/A</v>
      </c>
      <c r="I143" s="58" t="e">
        <f t="shared" si="48"/>
        <v>#N/A</v>
      </c>
      <c r="J143" s="61" t="e">
        <v>#N/A</v>
      </c>
      <c r="K143" s="61" t="e">
        <v>#N/A</v>
      </c>
      <c r="L143" s="58" t="str">
        <f t="shared" si="45"/>
        <v>0</v>
      </c>
      <c r="M143" s="58" t="str">
        <f t="shared" si="46"/>
        <v>0</v>
      </c>
      <c r="N143" s="58" t="str">
        <f t="shared" si="49"/>
        <v>0</v>
      </c>
      <c r="O143" s="58" t="str">
        <f t="shared" si="39"/>
        <v>0</v>
      </c>
      <c r="P143" s="61">
        <v>0</v>
      </c>
      <c r="Q143" s="3">
        <f t="shared" si="47"/>
        <v>2.0601851851851853E-3</v>
      </c>
    </row>
    <row r="144" spans="1:17" x14ac:dyDescent="0.35">
      <c r="A144">
        <v>179000</v>
      </c>
      <c r="B144" s="59">
        <v>0.3228065</v>
      </c>
      <c r="C144" s="3">
        <f t="shared" si="42"/>
        <v>2.0717592592592593E-3</v>
      </c>
      <c r="D144" s="59">
        <v>3.228065</v>
      </c>
      <c r="E144" s="56" t="e">
        <f t="shared" si="43"/>
        <v>#N/A</v>
      </c>
      <c r="F144" s="58" t="e">
        <f t="shared" si="44"/>
        <v>#N/A</v>
      </c>
      <c r="G144" s="58" t="e">
        <f t="shared" si="41"/>
        <v>#N/A</v>
      </c>
      <c r="H144" s="58" t="e">
        <f t="shared" si="48"/>
        <v>#N/A</v>
      </c>
      <c r="I144" s="58" t="e">
        <f t="shared" si="48"/>
        <v>#N/A</v>
      </c>
      <c r="J144" s="61" t="e">
        <v>#N/A</v>
      </c>
      <c r="K144" s="61" t="e">
        <v>#N/A</v>
      </c>
      <c r="L144" s="58" t="str">
        <f t="shared" si="45"/>
        <v>0</v>
      </c>
      <c r="M144" s="58" t="str">
        <f t="shared" si="46"/>
        <v>0</v>
      </c>
      <c r="N144" s="58" t="str">
        <f t="shared" si="49"/>
        <v>0</v>
      </c>
      <c r="O144" s="58" t="str">
        <f t="shared" si="39"/>
        <v>0</v>
      </c>
      <c r="P144" s="61">
        <v>0</v>
      </c>
      <c r="Q144" s="3">
        <f t="shared" si="47"/>
        <v>2.0717592592592593E-3</v>
      </c>
    </row>
    <row r="145" spans="1:17" x14ac:dyDescent="0.35">
      <c r="A145">
        <v>180000</v>
      </c>
      <c r="B145" s="59">
        <v>0.31902259999999999</v>
      </c>
      <c r="C145" s="3">
        <f t="shared" si="42"/>
        <v>2.0833333333333333E-3</v>
      </c>
      <c r="D145" s="59">
        <v>3.190226</v>
      </c>
      <c r="E145" s="56" t="e">
        <f t="shared" si="43"/>
        <v>#N/A</v>
      </c>
      <c r="F145" s="58" t="e">
        <f t="shared" si="44"/>
        <v>#N/A</v>
      </c>
      <c r="G145" s="58" t="e">
        <f t="shared" si="41"/>
        <v>#N/A</v>
      </c>
      <c r="H145" s="58" t="e">
        <f t="shared" si="48"/>
        <v>#N/A</v>
      </c>
      <c r="I145" s="58" t="e">
        <f t="shared" si="48"/>
        <v>#N/A</v>
      </c>
      <c r="J145" s="61" t="e">
        <v>#N/A</v>
      </c>
      <c r="K145" s="61" t="e">
        <v>#N/A</v>
      </c>
      <c r="L145" s="58" t="str">
        <f t="shared" si="45"/>
        <v>0</v>
      </c>
      <c r="M145" s="58" t="str">
        <f t="shared" si="46"/>
        <v>0</v>
      </c>
      <c r="N145" s="58" t="str">
        <f t="shared" si="49"/>
        <v>0</v>
      </c>
      <c r="O145" s="58" t="str">
        <f t="shared" si="39"/>
        <v>0</v>
      </c>
      <c r="P145" s="61">
        <v>0</v>
      </c>
      <c r="Q145" s="3">
        <f t="shared" si="47"/>
        <v>2.0833333333333333E-3</v>
      </c>
    </row>
    <row r="146" spans="1:17" x14ac:dyDescent="0.35">
      <c r="A146">
        <v>181000</v>
      </c>
      <c r="B146" s="59">
        <v>0.32961659999999998</v>
      </c>
      <c r="C146" s="3">
        <f t="shared" si="42"/>
        <v>2.0949074074074073E-3</v>
      </c>
      <c r="D146" s="59">
        <v>3.2961659999999999</v>
      </c>
      <c r="E146" s="56" t="e">
        <f t="shared" si="43"/>
        <v>#N/A</v>
      </c>
      <c r="F146" s="58" t="e">
        <f t="shared" si="44"/>
        <v>#N/A</v>
      </c>
      <c r="G146" s="58" t="e">
        <f>IF(AND(D146&lt;=D143, D146&lt;=D144, D146&lt;=D145, D146&lt;=D147, D146&lt;=D148, D146&lt;=D149),D146,NA())</f>
        <v>#N/A</v>
      </c>
      <c r="H146" s="58">
        <f t="shared" si="48"/>
        <v>3.2961659999999999</v>
      </c>
      <c r="I146" s="58" t="e">
        <f t="shared" si="48"/>
        <v>#N/A</v>
      </c>
      <c r="J146" s="61" t="e">
        <v>#N/A</v>
      </c>
      <c r="K146" s="61" t="e">
        <v>#N/A</v>
      </c>
      <c r="L146" s="58" t="str">
        <f t="shared" si="45"/>
        <v>0</v>
      </c>
      <c r="M146" s="58" t="str">
        <f t="shared" si="46"/>
        <v>0</v>
      </c>
      <c r="N146" s="58" t="str">
        <f t="shared" si="49"/>
        <v>0</v>
      </c>
      <c r="O146" s="58">
        <f t="shared" si="39"/>
        <v>3.2961659999999999</v>
      </c>
      <c r="P146" s="61">
        <v>0</v>
      </c>
      <c r="Q146" s="3">
        <f t="shared" si="47"/>
        <v>2.0949074074074073E-3</v>
      </c>
    </row>
    <row r="147" spans="1:17" x14ac:dyDescent="0.35">
      <c r="A147">
        <v>182000</v>
      </c>
      <c r="B147" s="59">
        <v>0.32053809999999999</v>
      </c>
      <c r="C147" s="3">
        <f t="shared" si="42"/>
        <v>2.1064814814814813E-3</v>
      </c>
      <c r="D147" s="59">
        <v>3.205381</v>
      </c>
      <c r="E147" s="56" t="e">
        <f t="shared" si="43"/>
        <v>#N/A</v>
      </c>
      <c r="F147" s="58" t="e">
        <f t="shared" si="44"/>
        <v>#N/A</v>
      </c>
      <c r="G147" s="58" t="e">
        <f t="shared" ref="G147:G159" si="50">IF(AND(D147&lt;=D144, D147&lt;=D145, D147&lt;=D146, D147&lt;=D148, D147&lt;=D149, D147&lt;=D150),D147,NA())</f>
        <v>#N/A</v>
      </c>
      <c r="H147" s="58" t="e">
        <f t="shared" si="48"/>
        <v>#N/A</v>
      </c>
      <c r="I147" s="58" t="e">
        <f t="shared" si="48"/>
        <v>#N/A</v>
      </c>
      <c r="J147" s="61" t="e">
        <v>#N/A</v>
      </c>
      <c r="K147" s="61" t="e">
        <v>#N/A</v>
      </c>
      <c r="L147" s="58" t="str">
        <f t="shared" si="45"/>
        <v>0</v>
      </c>
      <c r="M147" s="58" t="str">
        <f t="shared" si="46"/>
        <v>0</v>
      </c>
      <c r="N147" s="58" t="str">
        <f t="shared" si="49"/>
        <v>0</v>
      </c>
      <c r="O147" s="58" t="str">
        <f t="shared" si="39"/>
        <v>0</v>
      </c>
      <c r="P147" s="61">
        <v>0</v>
      </c>
      <c r="Q147" s="3">
        <f t="shared" si="47"/>
        <v>2.1064814814814813E-3</v>
      </c>
    </row>
    <row r="148" spans="1:17" x14ac:dyDescent="0.35">
      <c r="A148">
        <v>183000</v>
      </c>
      <c r="B148" s="59">
        <v>0.30616260000000001</v>
      </c>
      <c r="C148" s="3">
        <f t="shared" si="42"/>
        <v>2.1180555555555553E-3</v>
      </c>
      <c r="D148" s="59">
        <v>3.061626</v>
      </c>
      <c r="E148" s="56" t="e">
        <f t="shared" si="43"/>
        <v>#N/A</v>
      </c>
      <c r="F148" s="58" t="e">
        <f t="shared" si="44"/>
        <v>#N/A</v>
      </c>
      <c r="G148" s="58" t="e">
        <f t="shared" si="50"/>
        <v>#N/A</v>
      </c>
      <c r="H148" s="58" t="e">
        <f t="shared" si="48"/>
        <v>#N/A</v>
      </c>
      <c r="I148" s="58" t="e">
        <f t="shared" si="48"/>
        <v>#N/A</v>
      </c>
      <c r="J148" s="61" t="e">
        <v>#N/A</v>
      </c>
      <c r="K148" s="61" t="e">
        <v>#N/A</v>
      </c>
      <c r="L148" s="58" t="str">
        <f t="shared" si="45"/>
        <v>0</v>
      </c>
      <c r="M148" s="58" t="str">
        <f t="shared" si="46"/>
        <v>0</v>
      </c>
      <c r="N148" s="58" t="str">
        <f t="shared" si="49"/>
        <v>0</v>
      </c>
      <c r="O148" s="58" t="str">
        <f t="shared" si="39"/>
        <v>0</v>
      </c>
      <c r="P148" s="61">
        <v>0</v>
      </c>
      <c r="Q148" s="3">
        <f t="shared" si="47"/>
        <v>2.1180555555555553E-3</v>
      </c>
    </row>
    <row r="149" spans="1:17" x14ac:dyDescent="0.35">
      <c r="A149">
        <v>184000</v>
      </c>
      <c r="B149" s="59">
        <v>0.30238110000000001</v>
      </c>
      <c r="C149" s="3">
        <f t="shared" si="42"/>
        <v>2.1296296296296298E-3</v>
      </c>
      <c r="D149" s="59">
        <v>3.0238110000000002</v>
      </c>
      <c r="E149" s="56" t="e">
        <f t="shared" si="43"/>
        <v>#N/A</v>
      </c>
      <c r="F149" s="58" t="e">
        <f t="shared" si="44"/>
        <v>#N/A</v>
      </c>
      <c r="G149" s="58" t="e">
        <f t="shared" si="50"/>
        <v>#N/A</v>
      </c>
      <c r="H149" s="58" t="e">
        <f t="shared" si="48"/>
        <v>#N/A</v>
      </c>
      <c r="I149" s="58" t="e">
        <f t="shared" si="48"/>
        <v>#N/A</v>
      </c>
      <c r="J149" s="61" t="e">
        <v>#N/A</v>
      </c>
      <c r="K149" s="61" t="e">
        <v>#N/A</v>
      </c>
      <c r="L149" s="58" t="str">
        <f t="shared" si="45"/>
        <v>0</v>
      </c>
      <c r="M149" s="58" t="str">
        <f t="shared" si="46"/>
        <v>0</v>
      </c>
      <c r="N149" s="58">
        <v>0</v>
      </c>
      <c r="O149" s="58" t="str">
        <f t="shared" si="39"/>
        <v>0</v>
      </c>
      <c r="P149" s="61">
        <v>0</v>
      </c>
      <c r="Q149" s="3">
        <f t="shared" si="47"/>
        <v>2.1296296296296298E-3</v>
      </c>
    </row>
    <row r="150" spans="1:17" x14ac:dyDescent="0.35">
      <c r="A150">
        <v>185000</v>
      </c>
      <c r="B150" s="59">
        <v>0.30464950000000002</v>
      </c>
      <c r="C150" s="3">
        <f t="shared" si="42"/>
        <v>2.1412037037037038E-3</v>
      </c>
      <c r="D150" s="59">
        <v>3.0464950000000002</v>
      </c>
      <c r="E150" s="56" t="e">
        <f t="shared" si="43"/>
        <v>#N/A</v>
      </c>
      <c r="F150" s="58" t="e">
        <f t="shared" si="44"/>
        <v>#N/A</v>
      </c>
      <c r="G150" s="58" t="e">
        <f t="shared" si="50"/>
        <v>#N/A</v>
      </c>
      <c r="H150" s="58" t="e">
        <f t="shared" si="48"/>
        <v>#N/A</v>
      </c>
      <c r="I150" s="58" t="e">
        <f t="shared" si="48"/>
        <v>#N/A</v>
      </c>
      <c r="J150" s="61" t="e">
        <v>#N/A</v>
      </c>
      <c r="K150" s="61" t="e">
        <v>#N/A</v>
      </c>
      <c r="L150" s="58" t="str">
        <f t="shared" si="45"/>
        <v>0</v>
      </c>
      <c r="M150" s="58" t="str">
        <f t="shared" si="46"/>
        <v>0</v>
      </c>
      <c r="N150" s="58" t="str">
        <f t="shared" si="49"/>
        <v>0</v>
      </c>
      <c r="O150" s="58" t="str">
        <f t="shared" si="39"/>
        <v>0</v>
      </c>
      <c r="P150" s="61">
        <v>0</v>
      </c>
      <c r="Q150" s="3">
        <f t="shared" si="47"/>
        <v>2.1412037037037038E-3</v>
      </c>
    </row>
    <row r="151" spans="1:17" x14ac:dyDescent="0.35">
      <c r="A151">
        <v>186000</v>
      </c>
      <c r="B151" s="59">
        <v>0.30086560000000001</v>
      </c>
      <c r="C151" s="3">
        <f t="shared" si="42"/>
        <v>2.1527777777777778E-3</v>
      </c>
      <c r="D151" s="59">
        <v>3.0086560000000002</v>
      </c>
      <c r="E151" s="56" t="e">
        <f t="shared" si="43"/>
        <v>#N/A</v>
      </c>
      <c r="F151" s="58" t="e">
        <f t="shared" si="44"/>
        <v>#N/A</v>
      </c>
      <c r="G151" s="58">
        <f t="shared" si="50"/>
        <v>3.0086560000000002</v>
      </c>
      <c r="H151" s="58" t="e">
        <f t="shared" si="48"/>
        <v>#N/A</v>
      </c>
      <c r="I151" s="58" t="e">
        <f t="shared" si="48"/>
        <v>#N/A</v>
      </c>
      <c r="J151" s="61" t="e">
        <v>#N/A</v>
      </c>
      <c r="K151" s="61" t="e">
        <v>#N/A</v>
      </c>
      <c r="L151" s="58" t="str">
        <f t="shared" si="45"/>
        <v>0</v>
      </c>
      <c r="M151" s="58" t="str">
        <f t="shared" si="46"/>
        <v>0</v>
      </c>
      <c r="N151" s="58">
        <v>0</v>
      </c>
      <c r="O151" s="58" t="str">
        <f t="shared" si="39"/>
        <v>0</v>
      </c>
      <c r="P151" s="61">
        <v>0</v>
      </c>
      <c r="Q151" s="3">
        <f t="shared" si="47"/>
        <v>2.1527777777777778E-3</v>
      </c>
    </row>
    <row r="152" spans="1:17" x14ac:dyDescent="0.35">
      <c r="A152">
        <v>187000</v>
      </c>
      <c r="B152" s="59">
        <v>0.30238110000000001</v>
      </c>
      <c r="C152" s="3">
        <f t="shared" si="42"/>
        <v>2.1643518518518518E-3</v>
      </c>
      <c r="D152" s="59">
        <v>3.0238110000000002</v>
      </c>
      <c r="E152" s="56" t="e">
        <f t="shared" si="43"/>
        <v>#N/A</v>
      </c>
      <c r="F152" s="58" t="e">
        <f t="shared" si="44"/>
        <v>#N/A</v>
      </c>
      <c r="G152" s="58" t="e">
        <f t="shared" si="50"/>
        <v>#N/A</v>
      </c>
      <c r="H152" s="58" t="e">
        <f t="shared" si="48"/>
        <v>#N/A</v>
      </c>
      <c r="I152" s="58" t="e">
        <f t="shared" si="48"/>
        <v>#N/A</v>
      </c>
      <c r="J152" s="61" t="e">
        <v>#N/A</v>
      </c>
      <c r="K152" s="61" t="e">
        <v>#N/A</v>
      </c>
      <c r="L152" s="58" t="str">
        <f t="shared" si="45"/>
        <v>0</v>
      </c>
      <c r="M152" s="58" t="str">
        <f t="shared" si="46"/>
        <v>0</v>
      </c>
      <c r="N152" s="58" t="str">
        <f t="shared" si="49"/>
        <v>0</v>
      </c>
      <c r="O152" s="58" t="str">
        <f t="shared" si="39"/>
        <v>0</v>
      </c>
      <c r="P152" s="61">
        <v>0</v>
      </c>
      <c r="Q152" s="3">
        <f t="shared" si="47"/>
        <v>2.1643518518518518E-3</v>
      </c>
    </row>
    <row r="153" spans="1:17" x14ac:dyDescent="0.35">
      <c r="A153">
        <v>188000</v>
      </c>
      <c r="B153" s="59">
        <v>0.3114596</v>
      </c>
      <c r="C153" s="3">
        <f t="shared" si="42"/>
        <v>2.1759259259259258E-3</v>
      </c>
      <c r="D153" s="59">
        <v>3.1145960000000001</v>
      </c>
      <c r="E153" s="56" t="e">
        <f t="shared" si="43"/>
        <v>#N/A</v>
      </c>
      <c r="F153" s="58" t="e">
        <f t="shared" si="44"/>
        <v>#N/A</v>
      </c>
      <c r="G153" s="58" t="e">
        <f t="shared" si="50"/>
        <v>#N/A</v>
      </c>
      <c r="H153" s="58" t="e">
        <f t="shared" si="48"/>
        <v>#N/A</v>
      </c>
      <c r="I153" s="58" t="e">
        <f t="shared" si="48"/>
        <v>#N/A</v>
      </c>
      <c r="J153" s="61" t="e">
        <v>#N/A</v>
      </c>
      <c r="K153" s="61" t="e">
        <v>#N/A</v>
      </c>
      <c r="L153" s="58" t="str">
        <f t="shared" si="45"/>
        <v>0</v>
      </c>
      <c r="M153" s="58" t="str">
        <f t="shared" si="46"/>
        <v>0</v>
      </c>
      <c r="N153" s="58" t="str">
        <f t="shared" si="49"/>
        <v>0</v>
      </c>
      <c r="O153" s="58" t="str">
        <f t="shared" si="39"/>
        <v>0</v>
      </c>
      <c r="P153" s="61">
        <v>0</v>
      </c>
      <c r="Q153" s="3">
        <f t="shared" si="47"/>
        <v>2.1759259259259258E-3</v>
      </c>
    </row>
    <row r="154" spans="1:17" x14ac:dyDescent="0.35">
      <c r="A154">
        <v>189000</v>
      </c>
      <c r="B154" s="59">
        <v>0.31372800000000001</v>
      </c>
      <c r="C154" s="3">
        <f t="shared" si="42"/>
        <v>2.1874999999999998E-3</v>
      </c>
      <c r="D154" s="59">
        <v>3.1372800000000001</v>
      </c>
      <c r="E154" s="56" t="e">
        <f t="shared" si="43"/>
        <v>#N/A</v>
      </c>
      <c r="F154" s="58" t="e">
        <f t="shared" si="44"/>
        <v>#N/A</v>
      </c>
      <c r="G154" s="58" t="e">
        <f t="shared" si="50"/>
        <v>#N/A</v>
      </c>
      <c r="H154" s="58" t="e">
        <f t="shared" si="48"/>
        <v>#N/A</v>
      </c>
      <c r="I154" s="58" t="e">
        <f t="shared" si="48"/>
        <v>#N/A</v>
      </c>
      <c r="J154" s="61" t="e">
        <v>#N/A</v>
      </c>
      <c r="K154" s="61" t="e">
        <v>#N/A</v>
      </c>
      <c r="L154" s="58" t="str">
        <f t="shared" si="45"/>
        <v>0</v>
      </c>
      <c r="M154" s="58" t="str">
        <f t="shared" si="46"/>
        <v>0</v>
      </c>
      <c r="N154" s="58" t="str">
        <f t="shared" si="49"/>
        <v>0</v>
      </c>
      <c r="O154" s="58" t="str">
        <f t="shared" si="39"/>
        <v>0</v>
      </c>
      <c r="P154" s="61">
        <v>0</v>
      </c>
      <c r="Q154" s="3">
        <f t="shared" si="47"/>
        <v>2.1874999999999998E-3</v>
      </c>
    </row>
    <row r="155" spans="1:17" x14ac:dyDescent="0.35">
      <c r="A155">
        <v>190000</v>
      </c>
      <c r="B155" s="59">
        <v>0.31599640000000001</v>
      </c>
      <c r="C155" s="3">
        <f t="shared" si="42"/>
        <v>2.1990740740740738E-3</v>
      </c>
      <c r="D155" s="59">
        <v>3.159964</v>
      </c>
      <c r="E155" s="56" t="e">
        <f t="shared" si="43"/>
        <v>#N/A</v>
      </c>
      <c r="F155" s="58" t="e">
        <f t="shared" si="44"/>
        <v>#N/A</v>
      </c>
      <c r="G155" s="58" t="e">
        <f t="shared" si="50"/>
        <v>#N/A</v>
      </c>
      <c r="H155" s="58" t="e">
        <f t="shared" si="48"/>
        <v>#N/A</v>
      </c>
      <c r="I155" s="58" t="e">
        <f t="shared" si="48"/>
        <v>#N/A</v>
      </c>
      <c r="J155" s="61" t="e">
        <v>#N/A</v>
      </c>
      <c r="K155" s="61" t="e">
        <v>#N/A</v>
      </c>
      <c r="L155" s="58" t="str">
        <f t="shared" si="45"/>
        <v>0</v>
      </c>
      <c r="M155" s="58" t="str">
        <f t="shared" si="46"/>
        <v>0</v>
      </c>
      <c r="N155" s="58" t="str">
        <f t="shared" si="49"/>
        <v>0</v>
      </c>
      <c r="O155" s="58" t="str">
        <f t="shared" si="39"/>
        <v>0</v>
      </c>
      <c r="P155" s="61">
        <v>0</v>
      </c>
      <c r="Q155" s="3">
        <f t="shared" si="47"/>
        <v>2.1990740740740738E-3</v>
      </c>
    </row>
    <row r="156" spans="1:17" x14ac:dyDescent="0.35">
      <c r="A156">
        <v>191000</v>
      </c>
      <c r="B156" s="59">
        <v>0.31372800000000001</v>
      </c>
      <c r="C156" s="3">
        <f t="shared" si="42"/>
        <v>2.2106481481481482E-3</v>
      </c>
      <c r="D156" s="59">
        <v>3.1372800000000001</v>
      </c>
      <c r="E156" s="56" t="e">
        <f t="shared" si="43"/>
        <v>#N/A</v>
      </c>
      <c r="F156" s="58" t="e">
        <f t="shared" si="44"/>
        <v>#N/A</v>
      </c>
      <c r="G156" s="58" t="e">
        <f t="shared" si="50"/>
        <v>#N/A</v>
      </c>
      <c r="H156" s="58" t="e">
        <f t="shared" si="48"/>
        <v>#N/A</v>
      </c>
      <c r="I156" s="58" t="e">
        <f t="shared" si="48"/>
        <v>#N/A</v>
      </c>
      <c r="J156" s="61" t="e">
        <v>#N/A</v>
      </c>
      <c r="K156" s="61" t="e">
        <v>#N/A</v>
      </c>
      <c r="L156" s="58" t="str">
        <f t="shared" si="45"/>
        <v>0</v>
      </c>
      <c r="M156" s="58" t="str">
        <f t="shared" si="46"/>
        <v>0</v>
      </c>
      <c r="N156" s="58" t="str">
        <f t="shared" si="49"/>
        <v>0</v>
      </c>
      <c r="O156" s="58" t="str">
        <f t="shared" si="39"/>
        <v>0</v>
      </c>
      <c r="P156" s="61">
        <v>0</v>
      </c>
      <c r="Q156" s="3">
        <f t="shared" si="47"/>
        <v>2.2106481481481482E-3</v>
      </c>
    </row>
    <row r="157" spans="1:17" x14ac:dyDescent="0.35">
      <c r="A157">
        <v>192000</v>
      </c>
      <c r="B157" s="59">
        <v>0.31675416000000001</v>
      </c>
      <c r="C157" s="3">
        <f t="shared" si="42"/>
        <v>2.2222222222222222E-3</v>
      </c>
      <c r="D157" s="59">
        <v>3.1675415999999998</v>
      </c>
      <c r="E157" s="56" t="e">
        <f t="shared" si="43"/>
        <v>#N/A</v>
      </c>
      <c r="F157" s="58" t="e">
        <f t="shared" si="44"/>
        <v>#N/A</v>
      </c>
      <c r="G157" s="58" t="e">
        <f t="shared" si="50"/>
        <v>#N/A</v>
      </c>
      <c r="H157" s="58">
        <f t="shared" si="48"/>
        <v>3.1675415999999998</v>
      </c>
      <c r="I157" s="58" t="e">
        <f t="shared" si="48"/>
        <v>#N/A</v>
      </c>
      <c r="J157" s="61" t="e">
        <v>#N/A</v>
      </c>
      <c r="K157" s="61" t="e">
        <v>#N/A</v>
      </c>
      <c r="L157" s="58" t="str">
        <f t="shared" si="45"/>
        <v>0</v>
      </c>
      <c r="M157" s="58" t="str">
        <f t="shared" si="46"/>
        <v>0</v>
      </c>
      <c r="N157" s="58" t="str">
        <f t="shared" si="49"/>
        <v>0</v>
      </c>
      <c r="O157" s="58">
        <f t="shared" si="39"/>
        <v>3.1675415999999998</v>
      </c>
      <c r="P157" s="61">
        <v>0</v>
      </c>
      <c r="Q157" s="3">
        <f t="shared" si="47"/>
        <v>2.2222222222222222E-3</v>
      </c>
    </row>
    <row r="158" spans="1:17" x14ac:dyDescent="0.35">
      <c r="A158">
        <v>193000</v>
      </c>
      <c r="B158" s="59">
        <v>0.30162334000000002</v>
      </c>
      <c r="C158" s="3">
        <f t="shared" si="42"/>
        <v>2.2337962962962962E-3</v>
      </c>
      <c r="D158" s="59">
        <v>3.0162334</v>
      </c>
      <c r="E158" s="56" t="e">
        <f t="shared" si="43"/>
        <v>#N/A</v>
      </c>
      <c r="F158" s="58" t="e">
        <f t="shared" si="44"/>
        <v>#N/A</v>
      </c>
      <c r="G158" s="58">
        <f t="shared" si="50"/>
        <v>3.0162334</v>
      </c>
      <c r="H158" s="58" t="e">
        <f t="shared" si="48"/>
        <v>#N/A</v>
      </c>
      <c r="I158" s="58" t="e">
        <f t="shared" si="48"/>
        <v>#N/A</v>
      </c>
      <c r="J158" s="61" t="e">
        <v>#N/A</v>
      </c>
      <c r="K158" s="61" t="e">
        <v>#N/A</v>
      </c>
      <c r="L158" s="58" t="str">
        <f t="shared" si="45"/>
        <v>0</v>
      </c>
      <c r="M158" s="58" t="str">
        <f t="shared" si="46"/>
        <v>0</v>
      </c>
      <c r="N158" s="58">
        <f t="shared" si="49"/>
        <v>3.0162334</v>
      </c>
      <c r="O158" s="58" t="str">
        <f t="shared" si="39"/>
        <v>0</v>
      </c>
      <c r="P158" s="61">
        <v>0</v>
      </c>
      <c r="Q158" s="3">
        <f t="shared" si="47"/>
        <v>2.2337962962962962E-3</v>
      </c>
    </row>
    <row r="159" spans="1:17" x14ac:dyDescent="0.35">
      <c r="A159">
        <v>194000</v>
      </c>
      <c r="B159" s="59">
        <v>0.30313639999999997</v>
      </c>
      <c r="C159" s="3">
        <f t="shared" si="42"/>
        <v>2.2453703703703702E-3</v>
      </c>
      <c r="D159" s="59">
        <v>3.0313639999999999</v>
      </c>
      <c r="E159" s="56" t="e">
        <f t="shared" si="43"/>
        <v>#N/A</v>
      </c>
      <c r="F159" s="58" t="e">
        <f t="shared" si="44"/>
        <v>#N/A</v>
      </c>
      <c r="G159" s="58" t="e">
        <f t="shared" si="50"/>
        <v>#N/A</v>
      </c>
      <c r="H159" s="58" t="e">
        <f t="shared" si="48"/>
        <v>#N/A</v>
      </c>
      <c r="I159" s="58" t="e">
        <f t="shared" si="48"/>
        <v>#N/A</v>
      </c>
      <c r="J159" s="61" t="e">
        <v>#N/A</v>
      </c>
      <c r="K159" s="61" t="e">
        <v>#N/A</v>
      </c>
      <c r="L159" s="58" t="str">
        <f t="shared" si="45"/>
        <v>0</v>
      </c>
      <c r="M159" s="58" t="str">
        <f t="shared" si="46"/>
        <v>0</v>
      </c>
      <c r="N159" s="58" t="str">
        <f t="shared" si="49"/>
        <v>0</v>
      </c>
      <c r="O159" s="58" t="str">
        <f t="shared" si="39"/>
        <v>0</v>
      </c>
      <c r="P159" s="61">
        <v>0</v>
      </c>
      <c r="Q159" s="3">
        <f t="shared" si="47"/>
        <v>2.2453703703703702E-3</v>
      </c>
    </row>
    <row r="160" spans="1:17" x14ac:dyDescent="0.35">
      <c r="A160">
        <v>195000</v>
      </c>
      <c r="B160" s="59">
        <v>0.3099441</v>
      </c>
      <c r="C160" s="3">
        <f t="shared" si="42"/>
        <v>2.2569444444444442E-3</v>
      </c>
      <c r="D160" s="59">
        <v>3.0994410000000001</v>
      </c>
      <c r="E160" s="56" t="e">
        <f t="shared" si="43"/>
        <v>#N/A</v>
      </c>
      <c r="F160" s="58" t="e">
        <f t="shared" si="44"/>
        <v>#N/A</v>
      </c>
      <c r="G160" s="58" t="e">
        <f>IF(AND(D160&lt;=D157, D160&lt;=D158, D160&lt;=D159, D160&lt;=D161, D160&lt;=D162, D160&lt;=D163),D160,NA())</f>
        <v>#N/A</v>
      </c>
      <c r="H160" s="58" t="e">
        <f t="shared" si="48"/>
        <v>#N/A</v>
      </c>
      <c r="I160" s="58" t="e">
        <f t="shared" si="48"/>
        <v>#N/A</v>
      </c>
      <c r="J160" s="61" t="e">
        <v>#N/A</v>
      </c>
      <c r="K160" s="61" t="e">
        <v>#N/A</v>
      </c>
      <c r="L160" s="58" t="str">
        <f t="shared" si="45"/>
        <v>0</v>
      </c>
      <c r="M160" s="58" t="str">
        <f t="shared" si="46"/>
        <v>0</v>
      </c>
      <c r="N160" s="58" t="str">
        <f t="shared" si="49"/>
        <v>0</v>
      </c>
      <c r="O160" s="58" t="str">
        <f t="shared" si="39"/>
        <v>0</v>
      </c>
      <c r="P160" s="61">
        <v>0</v>
      </c>
      <c r="Q160" s="3">
        <f t="shared" si="47"/>
        <v>2.2569444444444442E-3</v>
      </c>
    </row>
    <row r="161" spans="1:17" x14ac:dyDescent="0.35">
      <c r="A161">
        <v>196000</v>
      </c>
      <c r="B161" s="59">
        <v>0.30767566000000002</v>
      </c>
      <c r="C161" s="3">
        <f t="shared" si="42"/>
        <v>2.2685185185185187E-3</v>
      </c>
      <c r="D161" s="59">
        <v>3.0767566000000004</v>
      </c>
      <c r="E161" s="56" t="e">
        <f t="shared" si="43"/>
        <v>#N/A</v>
      </c>
      <c r="F161" s="58" t="e">
        <f t="shared" si="44"/>
        <v>#N/A</v>
      </c>
      <c r="G161" s="58" t="e">
        <f t="shared" ref="G161:G172" si="51">IF(AND(D161&lt;=D158, D161&lt;=D159, D161&lt;=D160, D161&lt;=D162, D161&lt;=D163, D161&lt;=D164),D161,NA())</f>
        <v>#N/A</v>
      </c>
      <c r="H161" s="58" t="e">
        <f t="shared" si="48"/>
        <v>#N/A</v>
      </c>
      <c r="I161" s="58" t="e">
        <f t="shared" si="48"/>
        <v>#N/A</v>
      </c>
      <c r="J161" s="61" t="str">
        <v xml:space="preserve">4 Right extension </v>
      </c>
      <c r="K161" s="61" t="e">
        <v>#N/A</v>
      </c>
      <c r="L161" s="58" t="str">
        <f t="shared" si="45"/>
        <v>0</v>
      </c>
      <c r="M161" s="58" t="str">
        <f t="shared" si="46"/>
        <v>0</v>
      </c>
      <c r="N161" s="58" t="str">
        <f t="shared" si="49"/>
        <v>0</v>
      </c>
      <c r="O161" s="58" t="str">
        <f t="shared" si="39"/>
        <v>0</v>
      </c>
      <c r="P161" s="61" t="str">
        <v xml:space="preserve">4 Right extension </v>
      </c>
      <c r="Q161" s="3">
        <f t="shared" si="47"/>
        <v>2.2685185185185187E-3</v>
      </c>
    </row>
    <row r="162" spans="1:17" x14ac:dyDescent="0.35">
      <c r="A162">
        <v>197000</v>
      </c>
      <c r="B162" s="59">
        <v>0.29783939999999998</v>
      </c>
      <c r="C162" s="3">
        <f t="shared" si="42"/>
        <v>2.2800925925925927E-3</v>
      </c>
      <c r="D162" s="59">
        <v>2.9783939999999998</v>
      </c>
      <c r="E162" s="56" t="e">
        <f t="shared" si="43"/>
        <v>#N/A</v>
      </c>
      <c r="F162" s="58" t="e">
        <f t="shared" si="44"/>
        <v>#N/A</v>
      </c>
      <c r="G162" s="58">
        <f t="shared" si="51"/>
        <v>2.9783939999999998</v>
      </c>
      <c r="H162" s="58" t="e">
        <f t="shared" si="48"/>
        <v>#N/A</v>
      </c>
      <c r="I162" s="58" t="e">
        <f t="shared" si="48"/>
        <v>#N/A</v>
      </c>
      <c r="J162" s="61" t="e">
        <v>#N/A</v>
      </c>
      <c r="K162" s="61" t="e">
        <v>#N/A</v>
      </c>
      <c r="L162" s="58" t="str">
        <f t="shared" si="45"/>
        <v>0</v>
      </c>
      <c r="M162" s="58" t="str">
        <f t="shared" si="46"/>
        <v>0</v>
      </c>
      <c r="N162" s="58">
        <f t="shared" si="49"/>
        <v>2.9783939999999998</v>
      </c>
      <c r="O162" s="58" t="str">
        <f t="shared" si="39"/>
        <v>0</v>
      </c>
      <c r="P162" s="61">
        <v>0</v>
      </c>
      <c r="Q162" s="3">
        <f t="shared" si="47"/>
        <v>2.2800925925925927E-3</v>
      </c>
    </row>
    <row r="163" spans="1:17" x14ac:dyDescent="0.35">
      <c r="A163">
        <v>198000</v>
      </c>
      <c r="B163" s="59">
        <v>0.30162334000000002</v>
      </c>
      <c r="C163" s="3">
        <f t="shared" si="42"/>
        <v>2.2916666666666667E-3</v>
      </c>
      <c r="D163" s="59">
        <v>3.0162334</v>
      </c>
      <c r="E163" s="56" t="e">
        <f t="shared" si="43"/>
        <v>#N/A</v>
      </c>
      <c r="F163" s="58" t="e">
        <f t="shared" si="44"/>
        <v>#N/A</v>
      </c>
      <c r="G163" s="58" t="e">
        <f t="shared" si="51"/>
        <v>#N/A</v>
      </c>
      <c r="H163" s="58" t="e">
        <f t="shared" si="48"/>
        <v>#N/A</v>
      </c>
      <c r="I163" s="58" t="e">
        <f t="shared" si="48"/>
        <v>#N/A</v>
      </c>
      <c r="J163" s="61" t="e">
        <v>#N/A</v>
      </c>
      <c r="K163" s="61" t="e">
        <v>#N/A</v>
      </c>
      <c r="L163" s="58" t="str">
        <f t="shared" si="45"/>
        <v>0</v>
      </c>
      <c r="M163" s="58" t="str">
        <f t="shared" si="46"/>
        <v>0</v>
      </c>
      <c r="N163" s="58" t="str">
        <f t="shared" si="49"/>
        <v>0</v>
      </c>
      <c r="O163" s="58" t="str">
        <f t="shared" si="39"/>
        <v>0</v>
      </c>
      <c r="P163" s="61">
        <v>0</v>
      </c>
      <c r="Q163" s="3">
        <f t="shared" si="47"/>
        <v>2.2916666666666667E-3</v>
      </c>
    </row>
    <row r="164" spans="1:17" x14ac:dyDescent="0.35">
      <c r="A164">
        <v>199000</v>
      </c>
      <c r="B164" s="59">
        <v>0.30313639999999997</v>
      </c>
      <c r="C164" s="3">
        <f t="shared" si="42"/>
        <v>2.3032407407407407E-3</v>
      </c>
      <c r="D164" s="59">
        <v>3.0313639999999999</v>
      </c>
      <c r="E164" s="56" t="e">
        <f t="shared" si="43"/>
        <v>#N/A</v>
      </c>
      <c r="F164" s="58" t="e">
        <f t="shared" si="44"/>
        <v>#N/A</v>
      </c>
      <c r="G164" s="58" t="e">
        <f t="shared" si="51"/>
        <v>#N/A</v>
      </c>
      <c r="H164" s="58" t="e">
        <f t="shared" si="48"/>
        <v>#N/A</v>
      </c>
      <c r="I164" s="58" t="e">
        <f t="shared" si="48"/>
        <v>#N/A</v>
      </c>
      <c r="J164" s="61" t="e">
        <v>#N/A</v>
      </c>
      <c r="K164" s="61" t="e">
        <v>#N/A</v>
      </c>
      <c r="L164" s="58" t="str">
        <f t="shared" si="45"/>
        <v>0</v>
      </c>
      <c r="M164" s="58" t="str">
        <f t="shared" si="46"/>
        <v>0</v>
      </c>
      <c r="N164" s="58" t="str">
        <f t="shared" si="49"/>
        <v>0</v>
      </c>
      <c r="O164" s="58" t="str">
        <f t="shared" ref="O164:O227" si="52">IF(AND(D164&gt;=D161, D164&gt;=D162, D164&gt;=D163, D164&gt;=D165, D164&gt;=D166, D164&gt;=D167),D164,"0")</f>
        <v>0</v>
      </c>
      <c r="P164" s="61">
        <v>0</v>
      </c>
      <c r="Q164" s="3">
        <f t="shared" si="47"/>
        <v>2.3032407407407407E-3</v>
      </c>
    </row>
    <row r="165" spans="1:17" x14ac:dyDescent="0.35">
      <c r="A165">
        <v>200000</v>
      </c>
      <c r="B165" s="59">
        <v>0.31070185</v>
      </c>
      <c r="C165" s="3">
        <f t="shared" si="42"/>
        <v>2.3148148148148151E-3</v>
      </c>
      <c r="D165" s="59">
        <v>3.1070185000000001</v>
      </c>
      <c r="E165" s="56" t="e">
        <f t="shared" si="43"/>
        <v>#N/A</v>
      </c>
      <c r="F165" s="58" t="e">
        <f t="shared" si="44"/>
        <v>#N/A</v>
      </c>
      <c r="G165" s="58" t="e">
        <f t="shared" si="51"/>
        <v>#N/A</v>
      </c>
      <c r="H165" s="58">
        <f t="shared" si="48"/>
        <v>3.1070185000000001</v>
      </c>
      <c r="I165" s="58" t="e">
        <f t="shared" si="48"/>
        <v>#N/A</v>
      </c>
      <c r="J165" s="61" t="e">
        <v>#N/A</v>
      </c>
      <c r="K165" s="61" t="e">
        <v>#N/A</v>
      </c>
      <c r="L165" s="58" t="str">
        <f t="shared" si="45"/>
        <v>0</v>
      </c>
      <c r="M165" s="58" t="str">
        <f t="shared" si="46"/>
        <v>0</v>
      </c>
      <c r="N165" s="58" t="str">
        <f t="shared" si="49"/>
        <v>0</v>
      </c>
      <c r="O165" s="58">
        <f t="shared" si="52"/>
        <v>3.1070185000000001</v>
      </c>
      <c r="P165" s="61">
        <v>0</v>
      </c>
      <c r="Q165" s="3">
        <f t="shared" si="47"/>
        <v>2.3148148148148151E-3</v>
      </c>
    </row>
    <row r="166" spans="1:17" x14ac:dyDescent="0.35">
      <c r="A166">
        <v>201000</v>
      </c>
      <c r="B166" s="59">
        <v>0.30843340000000002</v>
      </c>
      <c r="C166" s="3">
        <f t="shared" si="42"/>
        <v>2.3263888888888891E-3</v>
      </c>
      <c r="D166" s="59">
        <v>3.0843340000000001</v>
      </c>
      <c r="E166" s="56" t="e">
        <f t="shared" si="43"/>
        <v>#N/A</v>
      </c>
      <c r="F166" s="58" t="e">
        <f t="shared" si="44"/>
        <v>#N/A</v>
      </c>
      <c r="G166" s="58" t="e">
        <f t="shared" si="51"/>
        <v>#N/A</v>
      </c>
      <c r="H166" s="58" t="e">
        <f t="shared" si="48"/>
        <v>#N/A</v>
      </c>
      <c r="I166" s="58" t="e">
        <f t="shared" si="48"/>
        <v>#N/A</v>
      </c>
      <c r="J166" s="61" t="e">
        <v>#N/A</v>
      </c>
      <c r="K166" s="61" t="e">
        <v>#N/A</v>
      </c>
      <c r="L166" s="58" t="str">
        <f t="shared" si="45"/>
        <v>0</v>
      </c>
      <c r="M166" s="58" t="str">
        <f t="shared" si="46"/>
        <v>0</v>
      </c>
      <c r="N166" s="58" t="str">
        <f t="shared" si="49"/>
        <v>0</v>
      </c>
      <c r="O166" s="58" t="str">
        <f t="shared" si="52"/>
        <v>0</v>
      </c>
      <c r="P166" s="61">
        <v>0</v>
      </c>
      <c r="Q166" s="3">
        <f t="shared" si="47"/>
        <v>2.3263888888888891E-3</v>
      </c>
    </row>
    <row r="167" spans="1:17" x14ac:dyDescent="0.35">
      <c r="A167">
        <v>202000</v>
      </c>
      <c r="B167" s="59">
        <v>0.29254483999999997</v>
      </c>
      <c r="C167" s="3">
        <f t="shared" si="42"/>
        <v>2.3379629629629631E-3</v>
      </c>
      <c r="D167" s="59">
        <v>2.9254483999999996</v>
      </c>
      <c r="E167" s="56" t="e">
        <f t="shared" si="43"/>
        <v>#N/A</v>
      </c>
      <c r="F167" s="58" t="e">
        <f t="shared" si="44"/>
        <v>#N/A</v>
      </c>
      <c r="G167" s="58">
        <f t="shared" si="51"/>
        <v>2.9254483999999996</v>
      </c>
      <c r="H167" s="58" t="e">
        <f t="shared" si="48"/>
        <v>#N/A</v>
      </c>
      <c r="I167" s="58" t="e">
        <f t="shared" si="48"/>
        <v>#N/A</v>
      </c>
      <c r="J167" s="61" t="e">
        <v>#N/A</v>
      </c>
      <c r="K167" s="61" t="e">
        <v>#N/A</v>
      </c>
      <c r="L167" s="58" t="str">
        <f t="shared" si="45"/>
        <v>0</v>
      </c>
      <c r="M167" s="58" t="str">
        <f t="shared" si="46"/>
        <v>0</v>
      </c>
      <c r="N167" s="58">
        <f t="shared" si="49"/>
        <v>2.9254483999999996</v>
      </c>
      <c r="O167" s="58" t="str">
        <f t="shared" si="52"/>
        <v>0</v>
      </c>
      <c r="P167" s="61">
        <v>0</v>
      </c>
      <c r="Q167" s="3">
        <f t="shared" si="47"/>
        <v>2.3379629629629631E-3</v>
      </c>
    </row>
    <row r="168" spans="1:17" x14ac:dyDescent="0.35">
      <c r="A168">
        <v>203000</v>
      </c>
      <c r="B168" s="59">
        <v>0.29330260000000002</v>
      </c>
      <c r="C168" s="3">
        <f t="shared" si="42"/>
        <v>2.3495370370370371E-3</v>
      </c>
      <c r="D168" s="59">
        <v>2.9330260000000004</v>
      </c>
      <c r="E168" s="56" t="e">
        <f t="shared" si="43"/>
        <v>#N/A</v>
      </c>
      <c r="F168" s="58" t="e">
        <f t="shared" si="44"/>
        <v>#N/A</v>
      </c>
      <c r="G168" s="58" t="e">
        <f t="shared" si="51"/>
        <v>#N/A</v>
      </c>
      <c r="H168" s="58" t="e">
        <f t="shared" si="48"/>
        <v>#N/A</v>
      </c>
      <c r="I168" s="58" t="e">
        <f t="shared" si="48"/>
        <v>#N/A</v>
      </c>
      <c r="J168" s="61" t="e">
        <v>#N/A</v>
      </c>
      <c r="K168" s="61" t="e">
        <v>#N/A</v>
      </c>
      <c r="L168" s="58" t="str">
        <f t="shared" si="45"/>
        <v>0</v>
      </c>
      <c r="M168" s="58" t="str">
        <f t="shared" si="46"/>
        <v>0</v>
      </c>
      <c r="N168" s="58" t="str">
        <f t="shared" si="49"/>
        <v>0</v>
      </c>
      <c r="O168" s="58" t="str">
        <f t="shared" si="52"/>
        <v>0</v>
      </c>
      <c r="P168" s="61">
        <v>0</v>
      </c>
      <c r="Q168" s="3">
        <f t="shared" si="47"/>
        <v>2.3495370370370371E-3</v>
      </c>
    </row>
    <row r="169" spans="1:17" x14ac:dyDescent="0.35">
      <c r="A169">
        <v>204000</v>
      </c>
      <c r="B169" s="59">
        <v>0.29330260000000002</v>
      </c>
      <c r="C169" s="3">
        <f t="shared" si="42"/>
        <v>2.3611111111111111E-3</v>
      </c>
      <c r="D169" s="59">
        <v>2.9330260000000004</v>
      </c>
      <c r="E169" s="56" t="e">
        <f t="shared" si="43"/>
        <v>#N/A</v>
      </c>
      <c r="F169" s="58" t="e">
        <f t="shared" si="44"/>
        <v>#N/A</v>
      </c>
      <c r="G169" s="58" t="e">
        <f t="shared" si="51"/>
        <v>#N/A</v>
      </c>
      <c r="H169" s="58" t="e">
        <f t="shared" si="48"/>
        <v>#N/A</v>
      </c>
      <c r="I169" s="58" t="e">
        <f t="shared" si="48"/>
        <v>#N/A</v>
      </c>
      <c r="J169" s="61" t="e">
        <v>#N/A</v>
      </c>
      <c r="K169" s="61" t="e">
        <v>#N/A</v>
      </c>
      <c r="L169" s="58" t="str">
        <f t="shared" si="45"/>
        <v>0</v>
      </c>
      <c r="M169" s="58" t="str">
        <f t="shared" si="46"/>
        <v>0</v>
      </c>
      <c r="N169" s="58" t="str">
        <f t="shared" si="49"/>
        <v>0</v>
      </c>
      <c r="O169" s="58" t="str">
        <f t="shared" si="52"/>
        <v>0</v>
      </c>
      <c r="P169" s="61">
        <v>0</v>
      </c>
      <c r="Q169" s="3">
        <f t="shared" si="47"/>
        <v>2.3611111111111111E-3</v>
      </c>
    </row>
    <row r="170" spans="1:17" x14ac:dyDescent="0.35">
      <c r="A170">
        <v>205000</v>
      </c>
      <c r="B170" s="59">
        <v>0.29254483999999997</v>
      </c>
      <c r="C170" s="3">
        <f t="shared" si="42"/>
        <v>2.3726851851851851E-3</v>
      </c>
      <c r="D170" s="59">
        <v>2.9254483999999996</v>
      </c>
      <c r="E170" s="56" t="e">
        <f t="shared" si="43"/>
        <v>#N/A</v>
      </c>
      <c r="F170" s="58" t="e">
        <f t="shared" si="44"/>
        <v>#N/A</v>
      </c>
      <c r="G170" s="58">
        <f t="shared" si="51"/>
        <v>2.9254483999999996</v>
      </c>
      <c r="H170" s="58" t="e">
        <f t="shared" si="48"/>
        <v>#N/A</v>
      </c>
      <c r="I170" s="58" t="e">
        <f t="shared" si="48"/>
        <v>#N/A</v>
      </c>
      <c r="J170" s="61" t="e">
        <v>#N/A</v>
      </c>
      <c r="K170" s="61" t="e">
        <v>#N/A</v>
      </c>
      <c r="L170" s="58" t="str">
        <f t="shared" si="45"/>
        <v>0</v>
      </c>
      <c r="M170" s="58" t="str">
        <f t="shared" si="46"/>
        <v>0</v>
      </c>
      <c r="N170" s="58">
        <f t="shared" si="49"/>
        <v>2.9254483999999996</v>
      </c>
      <c r="O170" s="58" t="str">
        <f t="shared" si="52"/>
        <v>0</v>
      </c>
      <c r="P170" s="61">
        <v>0</v>
      </c>
      <c r="Q170" s="3">
        <f t="shared" si="47"/>
        <v>2.3726851851851851E-3</v>
      </c>
    </row>
    <row r="171" spans="1:17" x14ac:dyDescent="0.35">
      <c r="A171">
        <v>206000</v>
      </c>
      <c r="B171" s="59">
        <v>0.29783939999999998</v>
      </c>
      <c r="C171" s="3">
        <f t="shared" si="42"/>
        <v>2.3842592592592591E-3</v>
      </c>
      <c r="D171" s="59">
        <v>2.9783939999999998</v>
      </c>
      <c r="E171" s="56" t="e">
        <f t="shared" si="43"/>
        <v>#N/A</v>
      </c>
      <c r="F171" s="58" t="e">
        <f t="shared" si="44"/>
        <v>#N/A</v>
      </c>
      <c r="G171" s="58" t="e">
        <f t="shared" si="51"/>
        <v>#N/A</v>
      </c>
      <c r="H171" s="58" t="e">
        <f t="shared" si="48"/>
        <v>#N/A</v>
      </c>
      <c r="I171" s="58" t="e">
        <f t="shared" si="48"/>
        <v>#N/A</v>
      </c>
      <c r="J171" s="61" t="e">
        <v>#N/A</v>
      </c>
      <c r="K171" s="61" t="e">
        <v>#N/A</v>
      </c>
      <c r="L171" s="58" t="str">
        <f t="shared" si="45"/>
        <v>0</v>
      </c>
      <c r="M171" s="58" t="str">
        <f t="shared" si="46"/>
        <v>0</v>
      </c>
      <c r="N171" s="58" t="str">
        <f t="shared" si="49"/>
        <v>0</v>
      </c>
      <c r="O171" s="58" t="str">
        <f t="shared" si="52"/>
        <v>0</v>
      </c>
      <c r="P171" s="61">
        <v>0</v>
      </c>
      <c r="Q171" s="3">
        <f t="shared" si="47"/>
        <v>2.3842592592592591E-3</v>
      </c>
    </row>
    <row r="172" spans="1:17" x14ac:dyDescent="0.35">
      <c r="A172">
        <v>207000</v>
      </c>
      <c r="B172" s="59">
        <v>0.29859715999999997</v>
      </c>
      <c r="C172" s="3">
        <f t="shared" si="42"/>
        <v>2.3958333333333336E-3</v>
      </c>
      <c r="D172" s="59">
        <v>2.9859715999999996</v>
      </c>
      <c r="E172" s="56" t="e">
        <f t="shared" si="43"/>
        <v>#N/A</v>
      </c>
      <c r="F172" s="58" t="e">
        <f t="shared" si="44"/>
        <v>#N/A</v>
      </c>
      <c r="G172" s="58" t="e">
        <f t="shared" si="51"/>
        <v>#N/A</v>
      </c>
      <c r="H172" s="58" t="e">
        <f t="shared" si="48"/>
        <v>#N/A</v>
      </c>
      <c r="I172" s="58" t="e">
        <f t="shared" si="48"/>
        <v>#N/A</v>
      </c>
      <c r="J172" s="61" t="str">
        <v>5 Right flexion</v>
      </c>
      <c r="K172" s="61" t="e">
        <v>#N/A</v>
      </c>
      <c r="L172" s="58" t="str">
        <f t="shared" si="45"/>
        <v>0</v>
      </c>
      <c r="M172" s="58" t="str">
        <f t="shared" si="46"/>
        <v>0</v>
      </c>
      <c r="N172" s="58" t="str">
        <f t="shared" si="49"/>
        <v>0</v>
      </c>
      <c r="O172" s="58" t="str">
        <f t="shared" si="52"/>
        <v>0</v>
      </c>
      <c r="P172" s="61" t="str">
        <v>5 Right flexion</v>
      </c>
      <c r="Q172" s="3">
        <f t="shared" si="47"/>
        <v>2.3958333333333336E-3</v>
      </c>
    </row>
    <row r="173" spans="1:17" x14ac:dyDescent="0.35">
      <c r="A173">
        <v>208000</v>
      </c>
      <c r="B173" s="59">
        <v>0.31599640000000001</v>
      </c>
      <c r="C173" s="3">
        <f t="shared" si="42"/>
        <v>2.4074074074074076E-3</v>
      </c>
      <c r="D173" s="59">
        <v>3.159964</v>
      </c>
      <c r="E173" s="56" t="e">
        <f t="shared" si="43"/>
        <v>#N/A</v>
      </c>
      <c r="F173" s="58" t="e">
        <f t="shared" si="44"/>
        <v>#N/A</v>
      </c>
      <c r="G173" s="58" t="e">
        <f>IF(AND(D173&lt;=D170, D173&lt;=D171, D173&lt;=D172, D173&lt;=D174, D173&lt;=D175, D173&lt;=D176),D173,NA())</f>
        <v>#N/A</v>
      </c>
      <c r="H173" s="58" t="e">
        <f t="shared" si="48"/>
        <v>#N/A</v>
      </c>
      <c r="I173" s="58" t="e">
        <f t="shared" si="48"/>
        <v>#N/A</v>
      </c>
      <c r="J173" s="61" t="e">
        <v>#N/A</v>
      </c>
      <c r="K173" s="61" t="e">
        <v>#N/A</v>
      </c>
      <c r="L173" s="58" t="str">
        <f t="shared" si="45"/>
        <v>0</v>
      </c>
      <c r="M173" s="58" t="str">
        <f t="shared" si="46"/>
        <v>0</v>
      </c>
      <c r="N173" s="58" t="str">
        <f t="shared" si="49"/>
        <v>0</v>
      </c>
      <c r="O173" s="58" t="str">
        <f t="shared" si="52"/>
        <v>0</v>
      </c>
      <c r="P173" s="61">
        <v>0</v>
      </c>
      <c r="Q173" s="3">
        <f t="shared" si="47"/>
        <v>2.4074074074074076E-3</v>
      </c>
    </row>
    <row r="174" spans="1:17" x14ac:dyDescent="0.35">
      <c r="A174">
        <v>209000</v>
      </c>
      <c r="B174" s="59">
        <v>0.33037195000000003</v>
      </c>
      <c r="C174" s="3">
        <f t="shared" si="42"/>
        <v>2.4189814814814816E-3</v>
      </c>
      <c r="D174" s="59">
        <v>3.3037195000000001</v>
      </c>
      <c r="E174" s="56" t="e">
        <f t="shared" si="43"/>
        <v>#N/A</v>
      </c>
      <c r="F174" s="58" t="e">
        <f t="shared" si="44"/>
        <v>#N/A</v>
      </c>
      <c r="G174" s="58" t="e">
        <f t="shared" ref="G174:G184" si="53">IF(AND(D174&lt;=D171, D174&lt;=D172, D174&lt;=D173, D174&lt;=D175, D174&lt;=D176, D174&lt;=D177),D174,NA())</f>
        <v>#N/A</v>
      </c>
      <c r="H174" s="58" t="e">
        <f t="shared" si="48"/>
        <v>#N/A</v>
      </c>
      <c r="I174" s="58" t="e">
        <f t="shared" si="48"/>
        <v>#N/A</v>
      </c>
      <c r="J174" s="61" t="e">
        <v>#N/A</v>
      </c>
      <c r="K174" s="61" t="e">
        <v>#N/A</v>
      </c>
      <c r="L174" s="58" t="str">
        <f t="shared" si="45"/>
        <v>0</v>
      </c>
      <c r="M174" s="58" t="str">
        <f t="shared" si="46"/>
        <v>0</v>
      </c>
      <c r="N174" s="58" t="str">
        <f t="shared" si="49"/>
        <v>0</v>
      </c>
      <c r="O174" s="58" t="str">
        <f t="shared" si="52"/>
        <v>0</v>
      </c>
      <c r="P174" s="61">
        <v>0</v>
      </c>
      <c r="Q174" s="3">
        <f t="shared" si="47"/>
        <v>2.4189814814814816E-3</v>
      </c>
    </row>
    <row r="175" spans="1:17" x14ac:dyDescent="0.35">
      <c r="A175">
        <v>210000</v>
      </c>
      <c r="B175" s="59">
        <v>0.33717960000000002</v>
      </c>
      <c r="C175" s="3">
        <f t="shared" si="42"/>
        <v>2.4305555555555556E-3</v>
      </c>
      <c r="D175" s="59">
        <v>3.3717960000000002</v>
      </c>
      <c r="E175" s="56" t="e">
        <f t="shared" si="43"/>
        <v>#N/A</v>
      </c>
      <c r="F175" s="58" t="e">
        <f t="shared" si="44"/>
        <v>#N/A</v>
      </c>
      <c r="G175" s="58" t="e">
        <f t="shared" si="53"/>
        <v>#N/A</v>
      </c>
      <c r="H175" s="58" t="e">
        <f t="shared" si="48"/>
        <v>#N/A</v>
      </c>
      <c r="I175" s="58" t="e">
        <f t="shared" si="48"/>
        <v>#N/A</v>
      </c>
      <c r="J175" s="61" t="e">
        <v>#N/A</v>
      </c>
      <c r="K175" s="61" t="e">
        <v>#N/A</v>
      </c>
      <c r="L175" s="58" t="str">
        <f t="shared" si="45"/>
        <v>0</v>
      </c>
      <c r="M175" s="58" t="str">
        <f t="shared" si="46"/>
        <v>0</v>
      </c>
      <c r="N175" s="58" t="str">
        <f t="shared" si="49"/>
        <v>0</v>
      </c>
      <c r="O175" s="58" t="str">
        <f t="shared" si="52"/>
        <v>0</v>
      </c>
      <c r="P175" s="61">
        <v>0</v>
      </c>
      <c r="Q175" s="3">
        <f t="shared" si="47"/>
        <v>2.4305555555555556E-3</v>
      </c>
    </row>
    <row r="176" spans="1:17" x14ac:dyDescent="0.35">
      <c r="A176">
        <v>211000</v>
      </c>
      <c r="B176" s="59">
        <v>0.34323195000000001</v>
      </c>
      <c r="C176" s="3">
        <f t="shared" si="42"/>
        <v>2.4421296296296296E-3</v>
      </c>
      <c r="D176" s="59">
        <v>3.4323195000000002</v>
      </c>
      <c r="E176" s="56" t="e">
        <f t="shared" si="43"/>
        <v>#N/A</v>
      </c>
      <c r="F176" s="58" t="e">
        <f t="shared" si="44"/>
        <v>#N/A</v>
      </c>
      <c r="G176" s="58" t="e">
        <f t="shared" si="53"/>
        <v>#N/A</v>
      </c>
      <c r="H176" s="58">
        <f t="shared" si="48"/>
        <v>3.4323195000000002</v>
      </c>
      <c r="I176" s="58" t="e">
        <f t="shared" si="48"/>
        <v>#N/A</v>
      </c>
      <c r="J176" s="61" t="e">
        <v>#N/A</v>
      </c>
      <c r="K176" s="61" t="e">
        <v>#N/A</v>
      </c>
      <c r="L176" s="58" t="str">
        <f t="shared" si="45"/>
        <v>0</v>
      </c>
      <c r="M176" s="58" t="str">
        <f t="shared" si="46"/>
        <v>0</v>
      </c>
      <c r="N176" s="58" t="str">
        <f t="shared" si="49"/>
        <v>0</v>
      </c>
      <c r="O176" s="58">
        <f t="shared" si="52"/>
        <v>3.4323195000000002</v>
      </c>
      <c r="P176" s="61">
        <v>0</v>
      </c>
      <c r="Q176" s="3">
        <f t="shared" si="47"/>
        <v>2.4421296296296296E-3</v>
      </c>
    </row>
    <row r="177" spans="1:17" x14ac:dyDescent="0.35">
      <c r="A177">
        <v>212000</v>
      </c>
      <c r="B177" s="59">
        <v>0.33642425999999997</v>
      </c>
      <c r="C177" s="3">
        <f t="shared" si="42"/>
        <v>2.4537037037037036E-3</v>
      </c>
      <c r="D177" s="59">
        <v>3.3642425999999999</v>
      </c>
      <c r="E177" s="56" t="e">
        <f t="shared" si="43"/>
        <v>#N/A</v>
      </c>
      <c r="F177" s="58" t="e">
        <f t="shared" si="44"/>
        <v>#N/A</v>
      </c>
      <c r="G177" s="58" t="e">
        <f t="shared" si="53"/>
        <v>#N/A</v>
      </c>
      <c r="H177" s="58" t="e">
        <f t="shared" si="48"/>
        <v>#N/A</v>
      </c>
      <c r="I177" s="58" t="e">
        <f t="shared" si="48"/>
        <v>#N/A</v>
      </c>
      <c r="J177" s="61" t="e">
        <v>#N/A</v>
      </c>
      <c r="K177" s="61" t="e">
        <v>#N/A</v>
      </c>
      <c r="L177" s="58" t="str">
        <f t="shared" si="45"/>
        <v>0</v>
      </c>
      <c r="M177" s="58" t="str">
        <f t="shared" si="46"/>
        <v>0</v>
      </c>
      <c r="N177" s="58" t="str">
        <f t="shared" si="49"/>
        <v>0</v>
      </c>
      <c r="O177" s="58" t="str">
        <f t="shared" si="52"/>
        <v>0</v>
      </c>
      <c r="P177" s="61">
        <v>0</v>
      </c>
      <c r="Q177" s="3">
        <f t="shared" si="47"/>
        <v>2.4537037037037036E-3</v>
      </c>
    </row>
    <row r="178" spans="1:17" x14ac:dyDescent="0.35">
      <c r="A178">
        <v>213000</v>
      </c>
      <c r="B178" s="59">
        <v>0.33188499999999999</v>
      </c>
      <c r="C178" s="3">
        <f t="shared" si="42"/>
        <v>2.4652777777777776E-3</v>
      </c>
      <c r="D178" s="59">
        <v>3.3188499999999999</v>
      </c>
      <c r="E178" s="56" t="e">
        <f t="shared" si="43"/>
        <v>#N/A</v>
      </c>
      <c r="F178" s="58" t="e">
        <f t="shared" si="44"/>
        <v>#N/A</v>
      </c>
      <c r="G178" s="58">
        <f t="shared" si="53"/>
        <v>3.3188499999999999</v>
      </c>
      <c r="H178" s="58" t="e">
        <f t="shared" si="48"/>
        <v>#N/A</v>
      </c>
      <c r="I178" s="58" t="e">
        <f t="shared" si="48"/>
        <v>#N/A</v>
      </c>
      <c r="J178" s="61" t="e">
        <v>#N/A</v>
      </c>
      <c r="K178" s="61" t="e">
        <v>#N/A</v>
      </c>
      <c r="L178" s="58" t="str">
        <f t="shared" si="45"/>
        <v>0</v>
      </c>
      <c r="M178" s="58" t="str">
        <f t="shared" si="46"/>
        <v>0</v>
      </c>
      <c r="N178" s="58">
        <f t="shared" si="49"/>
        <v>3.3188499999999999</v>
      </c>
      <c r="O178" s="58" t="str">
        <f t="shared" si="52"/>
        <v>0</v>
      </c>
      <c r="P178" s="61">
        <v>0</v>
      </c>
      <c r="Q178" s="3">
        <f t="shared" si="47"/>
        <v>2.4652777777777776E-3</v>
      </c>
    </row>
    <row r="179" spans="1:17" x14ac:dyDescent="0.35">
      <c r="A179">
        <v>214000</v>
      </c>
      <c r="B179" s="59">
        <v>0.33188499999999999</v>
      </c>
      <c r="C179" s="3">
        <f t="shared" si="42"/>
        <v>2.476851851851852E-3</v>
      </c>
      <c r="D179" s="59">
        <v>3.3188499999999999</v>
      </c>
      <c r="E179" s="56" t="e">
        <f t="shared" si="43"/>
        <v>#N/A</v>
      </c>
      <c r="F179" s="58" t="e">
        <f t="shared" si="44"/>
        <v>#N/A</v>
      </c>
      <c r="G179" s="58">
        <f t="shared" si="53"/>
        <v>3.3188499999999999</v>
      </c>
      <c r="H179" s="58" t="e">
        <f t="shared" si="48"/>
        <v>#N/A</v>
      </c>
      <c r="I179" s="58" t="e">
        <f t="shared" si="48"/>
        <v>#N/A</v>
      </c>
      <c r="J179" s="61" t="e">
        <v>#N/A</v>
      </c>
      <c r="K179" s="61" t="e">
        <v>#N/A</v>
      </c>
      <c r="L179" s="58" t="str">
        <f t="shared" si="45"/>
        <v>0</v>
      </c>
      <c r="M179" s="58" t="str">
        <f t="shared" si="46"/>
        <v>0</v>
      </c>
      <c r="N179" s="58">
        <f t="shared" si="49"/>
        <v>3.3188499999999999</v>
      </c>
      <c r="O179" s="58" t="str">
        <f t="shared" si="52"/>
        <v>0</v>
      </c>
      <c r="P179" s="61">
        <v>0</v>
      </c>
      <c r="Q179" s="3">
        <f t="shared" si="47"/>
        <v>2.476851851851852E-3</v>
      </c>
    </row>
    <row r="180" spans="1:17" x14ac:dyDescent="0.35">
      <c r="A180">
        <v>215000</v>
      </c>
      <c r="B180" s="59">
        <v>0.34247660000000002</v>
      </c>
      <c r="C180" s="3">
        <f t="shared" si="42"/>
        <v>2.488425925925926E-3</v>
      </c>
      <c r="D180" s="59">
        <v>3.424766</v>
      </c>
      <c r="E180" s="56" t="e">
        <f t="shared" si="43"/>
        <v>#N/A</v>
      </c>
      <c r="F180" s="58" t="e">
        <f t="shared" si="44"/>
        <v>#N/A</v>
      </c>
      <c r="G180" s="58" t="e">
        <f t="shared" si="53"/>
        <v>#N/A</v>
      </c>
      <c r="H180" s="58" t="e">
        <f t="shared" si="48"/>
        <v>#N/A</v>
      </c>
      <c r="I180" s="58" t="e">
        <f t="shared" si="48"/>
        <v>#N/A</v>
      </c>
      <c r="J180" s="61" t="e">
        <v>#N/A</v>
      </c>
      <c r="K180" s="61" t="e">
        <v>#N/A</v>
      </c>
      <c r="L180" s="58" t="str">
        <f t="shared" si="45"/>
        <v>0</v>
      </c>
      <c r="M180" s="58" t="str">
        <f t="shared" si="46"/>
        <v>0</v>
      </c>
      <c r="N180" s="58" t="str">
        <f t="shared" si="49"/>
        <v>0</v>
      </c>
      <c r="O180" s="58">
        <v>0</v>
      </c>
      <c r="P180" s="61">
        <v>0</v>
      </c>
      <c r="Q180" s="3">
        <f t="shared" si="47"/>
        <v>2.488425925925926E-3</v>
      </c>
    </row>
    <row r="181" spans="1:17" x14ac:dyDescent="0.35">
      <c r="A181">
        <v>216000</v>
      </c>
      <c r="B181" s="59">
        <v>0.34777360000000002</v>
      </c>
      <c r="C181" s="3">
        <f t="shared" si="42"/>
        <v>2.5000000000000001E-3</v>
      </c>
      <c r="D181" s="59">
        <v>3.4777360000000002</v>
      </c>
      <c r="E181" s="56" t="e">
        <f t="shared" si="43"/>
        <v>#N/A</v>
      </c>
      <c r="F181" s="58" t="e">
        <f t="shared" si="44"/>
        <v>#N/A</v>
      </c>
      <c r="G181" s="58" t="e">
        <f t="shared" si="53"/>
        <v>#N/A</v>
      </c>
      <c r="H181" s="58" t="e">
        <f t="shared" si="48"/>
        <v>#N/A</v>
      </c>
      <c r="I181" s="58" t="e">
        <f t="shared" si="48"/>
        <v>#N/A</v>
      </c>
      <c r="J181" s="61" t="e">
        <v>#N/A</v>
      </c>
      <c r="K181" s="61" t="e">
        <v>#N/A</v>
      </c>
      <c r="L181" s="58" t="str">
        <f t="shared" si="45"/>
        <v>0</v>
      </c>
      <c r="M181" s="58" t="str">
        <f t="shared" si="46"/>
        <v>0</v>
      </c>
      <c r="N181" s="58" t="str">
        <f t="shared" si="49"/>
        <v>0</v>
      </c>
      <c r="O181" s="58" t="str">
        <f t="shared" si="52"/>
        <v>0</v>
      </c>
      <c r="P181" s="61">
        <v>0</v>
      </c>
      <c r="Q181" s="3">
        <f t="shared" si="47"/>
        <v>2.5000000000000001E-3</v>
      </c>
    </row>
    <row r="182" spans="1:17" x14ac:dyDescent="0.35">
      <c r="A182">
        <v>217000</v>
      </c>
      <c r="B182" s="59">
        <v>0.34852895</v>
      </c>
      <c r="C182" s="3">
        <f t="shared" si="42"/>
        <v>2.5115740740740741E-3</v>
      </c>
      <c r="D182" s="59">
        <v>3.4852894999999999</v>
      </c>
      <c r="E182" s="56" t="e">
        <f t="shared" si="43"/>
        <v>#N/A</v>
      </c>
      <c r="F182" s="58" t="e">
        <f t="shared" si="44"/>
        <v>#N/A</v>
      </c>
      <c r="G182" s="58" t="e">
        <f t="shared" si="53"/>
        <v>#N/A</v>
      </c>
      <c r="H182" s="58" t="e">
        <f t="shared" si="48"/>
        <v>#N/A</v>
      </c>
      <c r="I182" s="58" t="e">
        <f t="shared" si="48"/>
        <v>#N/A</v>
      </c>
      <c r="J182" s="61" t="e">
        <v>#N/A</v>
      </c>
      <c r="K182" s="61" t="e">
        <v>#N/A</v>
      </c>
      <c r="L182" s="58" t="str">
        <f t="shared" si="45"/>
        <v>0</v>
      </c>
      <c r="M182" s="58" t="str">
        <f t="shared" si="46"/>
        <v>0</v>
      </c>
      <c r="N182" s="58" t="str">
        <f t="shared" si="49"/>
        <v>0</v>
      </c>
      <c r="O182" s="58" t="str">
        <f t="shared" si="52"/>
        <v>0</v>
      </c>
      <c r="P182" s="61">
        <v>0</v>
      </c>
      <c r="Q182" s="3">
        <f t="shared" si="47"/>
        <v>2.5115740740740741E-3</v>
      </c>
    </row>
    <row r="183" spans="1:17" x14ac:dyDescent="0.35">
      <c r="A183">
        <v>218000</v>
      </c>
      <c r="B183" s="59">
        <v>0.34701586000000001</v>
      </c>
      <c r="C183" s="3">
        <f t="shared" si="42"/>
        <v>2.5231481481481481E-3</v>
      </c>
      <c r="D183" s="59">
        <v>3.4701586</v>
      </c>
      <c r="E183" s="56" t="e">
        <f t="shared" si="43"/>
        <v>#N/A</v>
      </c>
      <c r="F183" s="58" t="e">
        <f t="shared" si="44"/>
        <v>#N/A</v>
      </c>
      <c r="G183" s="58" t="e">
        <f t="shared" si="53"/>
        <v>#N/A</v>
      </c>
      <c r="H183" s="58" t="e">
        <f t="shared" si="48"/>
        <v>#N/A</v>
      </c>
      <c r="I183" s="58" t="e">
        <f t="shared" si="48"/>
        <v>#N/A</v>
      </c>
      <c r="J183" s="61" t="e">
        <v>#N/A</v>
      </c>
      <c r="K183" s="61" t="e">
        <v>#N/A</v>
      </c>
      <c r="L183" s="58" t="str">
        <f t="shared" si="45"/>
        <v>0</v>
      </c>
      <c r="M183" s="58" t="str">
        <f t="shared" si="46"/>
        <v>0</v>
      </c>
      <c r="N183" s="58" t="str">
        <f t="shared" si="49"/>
        <v>0</v>
      </c>
      <c r="O183" s="58" t="str">
        <f t="shared" si="52"/>
        <v>0</v>
      </c>
      <c r="P183" s="61">
        <v>0</v>
      </c>
      <c r="Q183" s="3">
        <f t="shared" si="47"/>
        <v>2.5231481481481481E-3</v>
      </c>
    </row>
    <row r="184" spans="1:17" x14ac:dyDescent="0.35">
      <c r="A184">
        <v>219000</v>
      </c>
      <c r="B184" s="59">
        <v>0.34777360000000002</v>
      </c>
      <c r="C184" s="3">
        <f t="shared" si="42"/>
        <v>2.5347222222222221E-3</v>
      </c>
      <c r="D184" s="59">
        <v>3.4777360000000002</v>
      </c>
      <c r="E184" s="56" t="e">
        <f t="shared" si="43"/>
        <v>#N/A</v>
      </c>
      <c r="F184" s="58" t="e">
        <f t="shared" si="44"/>
        <v>#N/A</v>
      </c>
      <c r="G184" s="58" t="e">
        <f t="shared" si="53"/>
        <v>#N/A</v>
      </c>
      <c r="H184" s="58" t="e">
        <f t="shared" si="48"/>
        <v>#N/A</v>
      </c>
      <c r="I184" s="58" t="e">
        <f t="shared" si="48"/>
        <v>#N/A</v>
      </c>
      <c r="J184" s="61" t="e">
        <v>#N/A</v>
      </c>
      <c r="K184" s="61" t="e">
        <v>#N/A</v>
      </c>
      <c r="L184" s="58" t="str">
        <f t="shared" si="45"/>
        <v>0</v>
      </c>
      <c r="M184" s="58" t="str">
        <f t="shared" si="46"/>
        <v>0</v>
      </c>
      <c r="N184" s="58" t="str">
        <f t="shared" si="49"/>
        <v>0</v>
      </c>
      <c r="O184" s="58" t="str">
        <f t="shared" si="52"/>
        <v>0</v>
      </c>
      <c r="P184" s="61">
        <v>0</v>
      </c>
      <c r="Q184" s="3">
        <f t="shared" si="47"/>
        <v>2.5347222222222221E-3</v>
      </c>
    </row>
    <row r="185" spans="1:17" x14ac:dyDescent="0.35">
      <c r="A185">
        <v>220000</v>
      </c>
      <c r="B185" s="59">
        <v>0.3530682</v>
      </c>
      <c r="C185" s="3">
        <f t="shared" si="42"/>
        <v>2.5462962962962961E-3</v>
      </c>
      <c r="D185" s="59">
        <v>3.5306820000000001</v>
      </c>
      <c r="E185" s="56" t="e">
        <f t="shared" si="43"/>
        <v>#N/A</v>
      </c>
      <c r="F185" s="58" t="e">
        <f t="shared" si="44"/>
        <v>#N/A</v>
      </c>
      <c r="G185" s="58" t="e">
        <f>IF(AND(D185&lt;=D182, D185&lt;=D183, D185&lt;=D184, D185&lt;=D186, D185&lt;=D187, D185&lt;=D188),D185,NA())</f>
        <v>#N/A</v>
      </c>
      <c r="H185" s="58">
        <f t="shared" si="48"/>
        <v>3.5306820000000001</v>
      </c>
      <c r="I185" s="58" t="e">
        <f t="shared" si="48"/>
        <v>#N/A</v>
      </c>
      <c r="J185" s="61" t="e">
        <v>#N/A</v>
      </c>
      <c r="K185" s="61" t="e">
        <v>#N/A</v>
      </c>
      <c r="L185" s="58" t="str">
        <f t="shared" si="45"/>
        <v>0</v>
      </c>
      <c r="M185" s="58" t="str">
        <f t="shared" si="46"/>
        <v>0</v>
      </c>
      <c r="N185" s="58" t="str">
        <f t="shared" si="49"/>
        <v>0</v>
      </c>
      <c r="O185" s="58">
        <f t="shared" si="52"/>
        <v>3.5306820000000001</v>
      </c>
      <c r="P185" s="61">
        <v>0</v>
      </c>
      <c r="Q185" s="3">
        <f t="shared" si="47"/>
        <v>2.5462962962962961E-3</v>
      </c>
    </row>
    <row r="186" spans="1:17" x14ac:dyDescent="0.35">
      <c r="A186">
        <v>221000</v>
      </c>
      <c r="B186" s="59">
        <v>0.34852895</v>
      </c>
      <c r="C186" s="3">
        <f t="shared" si="42"/>
        <v>2.5578703703703701E-3</v>
      </c>
      <c r="D186" s="59">
        <v>3.4852894999999999</v>
      </c>
      <c r="E186" s="56" t="e">
        <f t="shared" si="43"/>
        <v>#N/A</v>
      </c>
      <c r="F186" s="58" t="e">
        <f t="shared" si="44"/>
        <v>#N/A</v>
      </c>
      <c r="G186" s="58" t="e">
        <f t="shared" ref="G186:G192" si="54">IF(AND(D186&lt;=D183, D186&lt;=D184, D186&lt;=D185, D186&lt;=D187, D186&lt;=D188, D186&lt;=D189),D186,NA())</f>
        <v>#N/A</v>
      </c>
      <c r="H186" s="58" t="e">
        <f t="shared" si="48"/>
        <v>#N/A</v>
      </c>
      <c r="I186" s="58" t="e">
        <f t="shared" si="48"/>
        <v>#N/A</v>
      </c>
      <c r="J186" s="61" t="e">
        <v>#N/A</v>
      </c>
      <c r="K186" s="61" t="e">
        <v>#N/A</v>
      </c>
      <c r="L186" s="58" t="str">
        <f t="shared" si="45"/>
        <v>0</v>
      </c>
      <c r="M186" s="58" t="str">
        <f t="shared" si="46"/>
        <v>0</v>
      </c>
      <c r="N186" s="58" t="str">
        <f t="shared" si="49"/>
        <v>0</v>
      </c>
      <c r="O186" s="58" t="str">
        <f t="shared" si="52"/>
        <v>0</v>
      </c>
      <c r="P186" s="61">
        <v>0</v>
      </c>
      <c r="Q186" s="3">
        <f t="shared" si="47"/>
        <v>2.5578703703703701E-3</v>
      </c>
    </row>
    <row r="187" spans="1:17" x14ac:dyDescent="0.35">
      <c r="A187">
        <v>222000</v>
      </c>
      <c r="B187" s="59">
        <v>0.35155510000000001</v>
      </c>
      <c r="C187" s="3">
        <f t="shared" si="42"/>
        <v>2.5694444444444445E-3</v>
      </c>
      <c r="D187" s="59">
        <v>3.5155510000000003</v>
      </c>
      <c r="E187" s="56" t="e">
        <f t="shared" si="43"/>
        <v>#N/A</v>
      </c>
      <c r="F187" s="58" t="e">
        <f t="shared" si="44"/>
        <v>#N/A</v>
      </c>
      <c r="G187" s="58" t="e">
        <f t="shared" si="54"/>
        <v>#N/A</v>
      </c>
      <c r="H187" s="58" t="e">
        <f t="shared" si="48"/>
        <v>#N/A</v>
      </c>
      <c r="I187" s="58" t="e">
        <f t="shared" si="48"/>
        <v>#N/A</v>
      </c>
      <c r="J187" s="61" t="e">
        <v>#N/A</v>
      </c>
      <c r="K187" s="61" t="e">
        <v>#N/A</v>
      </c>
      <c r="L187" s="58" t="str">
        <f t="shared" si="45"/>
        <v>0</v>
      </c>
      <c r="M187" s="58" t="str">
        <f t="shared" si="46"/>
        <v>0</v>
      </c>
      <c r="N187" s="58" t="str">
        <f t="shared" si="49"/>
        <v>0</v>
      </c>
      <c r="O187" s="58" t="str">
        <f t="shared" si="52"/>
        <v>0</v>
      </c>
      <c r="P187" s="61">
        <v>0</v>
      </c>
      <c r="Q187" s="3">
        <f t="shared" si="47"/>
        <v>2.5694444444444445E-3</v>
      </c>
    </row>
    <row r="188" spans="1:17" x14ac:dyDescent="0.35">
      <c r="A188">
        <v>223000</v>
      </c>
      <c r="B188" s="59">
        <v>0.34323195000000001</v>
      </c>
      <c r="C188" s="3">
        <f t="shared" si="42"/>
        <v>2.5810185185185185E-3</v>
      </c>
      <c r="D188" s="59">
        <v>3.4323195000000002</v>
      </c>
      <c r="E188" s="56" t="e">
        <f t="shared" si="43"/>
        <v>#N/A</v>
      </c>
      <c r="F188" s="58" t="e">
        <f t="shared" si="44"/>
        <v>#N/A</v>
      </c>
      <c r="G188" s="58" t="e">
        <f t="shared" si="54"/>
        <v>#N/A</v>
      </c>
      <c r="H188" s="58" t="e">
        <f t="shared" si="48"/>
        <v>#N/A</v>
      </c>
      <c r="I188" s="58" t="e">
        <f t="shared" si="48"/>
        <v>#N/A</v>
      </c>
      <c r="J188" s="61" t="str">
        <v xml:space="preserve">6 Left extension </v>
      </c>
      <c r="K188" s="61" t="e">
        <v>#N/A</v>
      </c>
      <c r="L188" s="58" t="str">
        <f t="shared" si="45"/>
        <v>0</v>
      </c>
      <c r="M188" s="58" t="str">
        <f t="shared" si="46"/>
        <v>0</v>
      </c>
      <c r="N188" s="58" t="str">
        <f t="shared" si="49"/>
        <v>0</v>
      </c>
      <c r="O188" s="58" t="str">
        <f t="shared" si="52"/>
        <v>0</v>
      </c>
      <c r="P188" s="61" t="str">
        <v xml:space="preserve">6 Left extension </v>
      </c>
      <c r="Q188" s="3">
        <f t="shared" si="47"/>
        <v>2.5810185185185185E-3</v>
      </c>
    </row>
    <row r="189" spans="1:17" x14ac:dyDescent="0.35">
      <c r="A189">
        <v>224000</v>
      </c>
      <c r="B189" s="59">
        <v>0.33264275999999998</v>
      </c>
      <c r="C189" s="3">
        <f t="shared" si="42"/>
        <v>2.5925925925925925E-3</v>
      </c>
      <c r="D189" s="59">
        <v>3.3264275999999997</v>
      </c>
      <c r="E189" s="56" t="e">
        <f t="shared" si="43"/>
        <v>#N/A</v>
      </c>
      <c r="F189" s="58" t="e">
        <f t="shared" si="44"/>
        <v>#N/A</v>
      </c>
      <c r="G189" s="58" t="e">
        <f t="shared" si="54"/>
        <v>#N/A</v>
      </c>
      <c r="H189" s="58" t="e">
        <f t="shared" si="48"/>
        <v>#N/A</v>
      </c>
      <c r="I189" s="58" t="e">
        <f t="shared" si="48"/>
        <v>#N/A</v>
      </c>
      <c r="J189" s="61" t="e">
        <v>#N/A</v>
      </c>
      <c r="K189" s="61" t="e">
        <v>#N/A</v>
      </c>
      <c r="L189" s="58" t="str">
        <f t="shared" si="45"/>
        <v>0</v>
      </c>
      <c r="M189" s="58" t="str">
        <f t="shared" si="46"/>
        <v>0</v>
      </c>
      <c r="N189" s="58" t="str">
        <f t="shared" si="49"/>
        <v>0</v>
      </c>
      <c r="O189" s="58" t="str">
        <f t="shared" si="52"/>
        <v>0</v>
      </c>
      <c r="P189" s="61">
        <v>0</v>
      </c>
      <c r="Q189" s="3">
        <f t="shared" si="47"/>
        <v>2.5925925925925925E-3</v>
      </c>
    </row>
    <row r="190" spans="1:17" x14ac:dyDescent="0.35">
      <c r="A190">
        <v>225000</v>
      </c>
      <c r="B190" s="59">
        <v>0.31978034999999999</v>
      </c>
      <c r="C190" s="3">
        <f t="shared" si="42"/>
        <v>2.6041666666666665E-3</v>
      </c>
      <c r="D190" s="59">
        <v>3.1978035</v>
      </c>
      <c r="E190" s="56" t="e">
        <f t="shared" si="43"/>
        <v>#N/A</v>
      </c>
      <c r="F190" s="58" t="e">
        <f t="shared" si="44"/>
        <v>#N/A</v>
      </c>
      <c r="G190" s="58" t="e">
        <f t="shared" si="54"/>
        <v>#N/A</v>
      </c>
      <c r="H190" s="58" t="e">
        <f t="shared" si="48"/>
        <v>#N/A</v>
      </c>
      <c r="I190" s="58" t="e">
        <f t="shared" si="48"/>
        <v>#N/A</v>
      </c>
      <c r="J190" s="61" t="e">
        <v>#N/A</v>
      </c>
      <c r="K190" s="61" t="e">
        <v>#N/A</v>
      </c>
      <c r="L190" s="58" t="str">
        <f t="shared" si="45"/>
        <v>0</v>
      </c>
      <c r="M190" s="58" t="str">
        <f t="shared" si="46"/>
        <v>0</v>
      </c>
      <c r="N190" s="58" t="str">
        <f t="shared" si="49"/>
        <v>0</v>
      </c>
      <c r="O190" s="58" t="str">
        <f t="shared" si="52"/>
        <v>0</v>
      </c>
      <c r="P190" s="61">
        <v>0</v>
      </c>
      <c r="Q190" s="3">
        <f t="shared" si="47"/>
        <v>2.6041666666666665E-3</v>
      </c>
    </row>
    <row r="191" spans="1:17" x14ac:dyDescent="0.35">
      <c r="A191">
        <v>226000</v>
      </c>
      <c r="B191" s="59">
        <v>0.31070185</v>
      </c>
      <c r="C191" s="3">
        <f t="shared" si="42"/>
        <v>2.6157407407407405E-3</v>
      </c>
      <c r="D191" s="59">
        <v>3.1070185000000001</v>
      </c>
      <c r="E191" s="56" t="e">
        <f t="shared" si="43"/>
        <v>#N/A</v>
      </c>
      <c r="F191" s="58" t="e">
        <f t="shared" si="44"/>
        <v>#N/A</v>
      </c>
      <c r="G191" s="58" t="e">
        <f t="shared" si="54"/>
        <v>#N/A</v>
      </c>
      <c r="H191" s="58" t="e">
        <f t="shared" si="48"/>
        <v>#N/A</v>
      </c>
      <c r="I191" s="58" t="e">
        <f t="shared" si="48"/>
        <v>#N/A</v>
      </c>
      <c r="J191" s="61" t="e">
        <v>#N/A</v>
      </c>
      <c r="K191" s="61" t="e">
        <v>#N/A</v>
      </c>
      <c r="L191" s="58" t="str">
        <f t="shared" si="45"/>
        <v>0</v>
      </c>
      <c r="M191" s="58" t="str">
        <f t="shared" si="46"/>
        <v>0</v>
      </c>
      <c r="N191" s="58" t="str">
        <f t="shared" si="49"/>
        <v>0</v>
      </c>
      <c r="O191" s="58" t="str">
        <f t="shared" si="52"/>
        <v>0</v>
      </c>
      <c r="P191" s="61">
        <v>0</v>
      </c>
      <c r="Q191" s="3">
        <f t="shared" si="47"/>
        <v>2.6157407407407405E-3</v>
      </c>
    </row>
    <row r="192" spans="1:17" x14ac:dyDescent="0.35">
      <c r="A192">
        <v>227000</v>
      </c>
      <c r="B192" s="59">
        <v>0.3099441</v>
      </c>
      <c r="C192" s="3">
        <f t="shared" si="42"/>
        <v>2.6273148148148145E-3</v>
      </c>
      <c r="D192" s="59">
        <v>3.0994410000000001</v>
      </c>
      <c r="E192" s="56" t="e">
        <f t="shared" si="43"/>
        <v>#N/A</v>
      </c>
      <c r="F192" s="58" t="e">
        <f t="shared" si="44"/>
        <v>#N/A</v>
      </c>
      <c r="G192" s="58">
        <f t="shared" si="54"/>
        <v>3.0994410000000001</v>
      </c>
      <c r="H192" s="58" t="e">
        <f t="shared" si="48"/>
        <v>#N/A</v>
      </c>
      <c r="I192" s="58" t="e">
        <f t="shared" si="48"/>
        <v>#N/A</v>
      </c>
      <c r="J192" s="61" t="e">
        <v>#N/A</v>
      </c>
      <c r="K192" s="61" t="e">
        <v>#N/A</v>
      </c>
      <c r="L192" s="58" t="str">
        <f t="shared" si="45"/>
        <v>0</v>
      </c>
      <c r="M192" s="58" t="str">
        <f t="shared" si="46"/>
        <v>0</v>
      </c>
      <c r="N192" s="58">
        <f t="shared" si="49"/>
        <v>3.0994410000000001</v>
      </c>
      <c r="O192" s="58" t="str">
        <f t="shared" si="52"/>
        <v>0</v>
      </c>
      <c r="P192" s="61">
        <v>0</v>
      </c>
      <c r="Q192" s="3">
        <f t="shared" si="47"/>
        <v>2.6273148148148145E-3</v>
      </c>
    </row>
    <row r="193" spans="1:17" x14ac:dyDescent="0.35">
      <c r="A193">
        <v>228000</v>
      </c>
      <c r="B193" s="59">
        <v>0.3099441</v>
      </c>
      <c r="C193" s="3">
        <f t="shared" si="42"/>
        <v>2.638888888888889E-3</v>
      </c>
      <c r="D193" s="59">
        <v>3.0994410000000001</v>
      </c>
      <c r="E193" s="56" t="e">
        <f t="shared" si="43"/>
        <v>#N/A</v>
      </c>
      <c r="F193" s="58" t="e">
        <f t="shared" si="44"/>
        <v>#N/A</v>
      </c>
      <c r="G193" s="58">
        <f>IF(AND(D193&lt;=D190, D193&lt;=D191, D193&lt;=D192, D193&lt;=D194, D193&lt;=D195, D193&lt;=D196),D193,NA())</f>
        <v>3.0994410000000001</v>
      </c>
      <c r="H193" s="58" t="e">
        <f t="shared" si="48"/>
        <v>#N/A</v>
      </c>
      <c r="I193" s="58" t="e">
        <f t="shared" si="48"/>
        <v>#N/A</v>
      </c>
      <c r="J193" s="61" t="e">
        <v>#N/A</v>
      </c>
      <c r="K193" s="61" t="e">
        <v>#N/A</v>
      </c>
      <c r="L193" s="58" t="str">
        <f t="shared" si="45"/>
        <v>0</v>
      </c>
      <c r="M193" s="58" t="str">
        <f t="shared" si="46"/>
        <v>0</v>
      </c>
      <c r="N193" s="58">
        <f t="shared" si="49"/>
        <v>3.0994410000000001</v>
      </c>
      <c r="O193" s="58" t="str">
        <f t="shared" si="52"/>
        <v>0</v>
      </c>
      <c r="P193" s="61">
        <v>0</v>
      </c>
      <c r="Q193" s="3">
        <f t="shared" si="47"/>
        <v>2.638888888888889E-3</v>
      </c>
    </row>
    <row r="194" spans="1:17" x14ac:dyDescent="0.35">
      <c r="A194">
        <v>229000</v>
      </c>
      <c r="B194" s="59">
        <v>0.31448576</v>
      </c>
      <c r="C194" s="3">
        <f t="shared" ref="C194:C257" si="55">A194/60000/1440</f>
        <v>2.650462962962963E-3</v>
      </c>
      <c r="D194" s="59">
        <v>3.1448575999999999</v>
      </c>
      <c r="E194" s="56" t="e">
        <f t="shared" si="43"/>
        <v>#N/A</v>
      </c>
      <c r="F194" s="58" t="e">
        <f t="shared" si="44"/>
        <v>#N/A</v>
      </c>
      <c r="G194" s="58" t="e">
        <f t="shared" ref="G194:G203" si="56">IF(AND(D194&lt;=D191, D194&lt;=D192, D194&lt;=D193, D194&lt;=D195, D194&lt;=D196, D194&lt;=D197),D194,NA())</f>
        <v>#N/A</v>
      </c>
      <c r="H194" s="58" t="e">
        <f t="shared" si="48"/>
        <v>#N/A</v>
      </c>
      <c r="I194" s="58" t="e">
        <f t="shared" si="48"/>
        <v>#N/A</v>
      </c>
      <c r="J194" s="61" t="e">
        <v>#N/A</v>
      </c>
      <c r="K194" s="61" t="e">
        <v>#N/A</v>
      </c>
      <c r="L194" s="58" t="str">
        <f t="shared" si="45"/>
        <v>0</v>
      </c>
      <c r="M194" s="58" t="str">
        <f t="shared" si="46"/>
        <v>0</v>
      </c>
      <c r="N194" s="58">
        <v>0</v>
      </c>
      <c r="O194" s="58" t="str">
        <f t="shared" si="52"/>
        <v>0</v>
      </c>
      <c r="P194" s="61">
        <v>0</v>
      </c>
      <c r="Q194" s="3">
        <f t="shared" si="47"/>
        <v>2.650462962962963E-3</v>
      </c>
    </row>
    <row r="195" spans="1:17" x14ac:dyDescent="0.35">
      <c r="A195">
        <v>230000</v>
      </c>
      <c r="B195" s="59">
        <v>0.32129343999999999</v>
      </c>
      <c r="C195" s="3">
        <f t="shared" si="55"/>
        <v>2.662037037037037E-3</v>
      </c>
      <c r="D195" s="59">
        <v>3.2129344</v>
      </c>
      <c r="E195" s="56" t="e">
        <f t="shared" ref="E195:E258" si="57">IF(D195=MIN($D$2:$D$412),D195,NA())</f>
        <v>#N/A</v>
      </c>
      <c r="F195" s="58" t="e">
        <f t="shared" ref="F195:F258" si="58">IF(D195=MAX($D$2:$D$412),D195,NA())</f>
        <v>#N/A</v>
      </c>
      <c r="G195" s="58" t="e">
        <f t="shared" si="56"/>
        <v>#N/A</v>
      </c>
      <c r="H195" s="58" t="e">
        <f t="shared" si="48"/>
        <v>#N/A</v>
      </c>
      <c r="I195" s="58" t="e">
        <f t="shared" si="48"/>
        <v>#N/A</v>
      </c>
      <c r="J195" s="61" t="e">
        <v>#N/A</v>
      </c>
      <c r="K195" s="61" t="e">
        <v>#N/A</v>
      </c>
      <c r="L195" s="58" t="str">
        <f t="shared" ref="L195:L258" si="59">IF(D195=MIN($D:$D),D195,"0")</f>
        <v>0</v>
      </c>
      <c r="M195" s="58" t="str">
        <f t="shared" ref="M195:M258" si="60">IF(D195=MAX($D:$D),D195,"0")</f>
        <v>0</v>
      </c>
      <c r="N195" s="58" t="str">
        <f t="shared" si="49"/>
        <v>0</v>
      </c>
      <c r="O195" s="58" t="str">
        <f t="shared" si="52"/>
        <v>0</v>
      </c>
      <c r="P195" s="61">
        <v>0</v>
      </c>
      <c r="Q195" s="3">
        <f t="shared" ref="Q195:Q258" si="61">$A195/60000/1440</f>
        <v>2.662037037037037E-3</v>
      </c>
    </row>
    <row r="196" spans="1:17" x14ac:dyDescent="0.35">
      <c r="A196">
        <v>231000</v>
      </c>
      <c r="B196" s="59">
        <v>0.33037195000000003</v>
      </c>
      <c r="C196" s="3">
        <f t="shared" si="55"/>
        <v>2.673611111111111E-3</v>
      </c>
      <c r="D196" s="59">
        <v>3.3037195000000001</v>
      </c>
      <c r="E196" s="56" t="e">
        <f t="shared" si="57"/>
        <v>#N/A</v>
      </c>
      <c r="F196" s="58" t="e">
        <f t="shared" si="58"/>
        <v>#N/A</v>
      </c>
      <c r="G196" s="58" t="e">
        <f t="shared" si="56"/>
        <v>#N/A</v>
      </c>
      <c r="H196" s="58" t="e">
        <f t="shared" si="48"/>
        <v>#N/A</v>
      </c>
      <c r="I196" s="58" t="e">
        <f t="shared" si="48"/>
        <v>#N/A</v>
      </c>
      <c r="J196" s="61" t="e">
        <v>#N/A</v>
      </c>
      <c r="K196" s="61" t="e">
        <v>#N/A</v>
      </c>
      <c r="L196" s="58" t="str">
        <f t="shared" si="59"/>
        <v>0</v>
      </c>
      <c r="M196" s="58" t="str">
        <f t="shared" si="60"/>
        <v>0</v>
      </c>
      <c r="N196" s="58" t="str">
        <f t="shared" si="49"/>
        <v>0</v>
      </c>
      <c r="O196" s="58" t="str">
        <f t="shared" si="52"/>
        <v>0</v>
      </c>
      <c r="P196" s="61">
        <v>0</v>
      </c>
      <c r="Q196" s="3">
        <f t="shared" si="61"/>
        <v>2.673611111111111E-3</v>
      </c>
    </row>
    <row r="197" spans="1:17" x14ac:dyDescent="0.35">
      <c r="A197">
        <v>232000</v>
      </c>
      <c r="B197" s="59">
        <v>0.34172127000000002</v>
      </c>
      <c r="C197" s="3">
        <f t="shared" si="55"/>
        <v>2.6851851851851854E-3</v>
      </c>
      <c r="D197" s="59">
        <v>3.4172127000000003</v>
      </c>
      <c r="E197" s="56" t="e">
        <f t="shared" si="57"/>
        <v>#N/A</v>
      </c>
      <c r="F197" s="58" t="e">
        <f t="shared" si="58"/>
        <v>#N/A</v>
      </c>
      <c r="G197" s="58" t="e">
        <f t="shared" si="56"/>
        <v>#N/A</v>
      </c>
      <c r="H197" s="58">
        <f t="shared" si="48"/>
        <v>3.4172127000000003</v>
      </c>
      <c r="I197" s="58" t="e">
        <f t="shared" si="48"/>
        <v>#N/A</v>
      </c>
      <c r="J197" s="61" t="str">
        <v xml:space="preserve">7 Left flexion </v>
      </c>
      <c r="K197" s="61" t="e">
        <v>#N/A</v>
      </c>
      <c r="L197" s="58" t="str">
        <f t="shared" si="59"/>
        <v>0</v>
      </c>
      <c r="M197" s="58" t="str">
        <f t="shared" si="60"/>
        <v>0</v>
      </c>
      <c r="N197" s="58" t="str">
        <f t="shared" si="49"/>
        <v>0</v>
      </c>
      <c r="O197" s="58">
        <f t="shared" si="52"/>
        <v>3.4172127000000003</v>
      </c>
      <c r="P197" s="61" t="str">
        <v xml:space="preserve">7 Left flexion </v>
      </c>
      <c r="Q197" s="3">
        <f t="shared" si="61"/>
        <v>2.6851851851851854E-3</v>
      </c>
    </row>
    <row r="198" spans="1:17" x14ac:dyDescent="0.35">
      <c r="A198">
        <v>233000</v>
      </c>
      <c r="B198" s="59">
        <v>0.33188499999999999</v>
      </c>
      <c r="C198" s="3">
        <f t="shared" si="55"/>
        <v>2.6967592592592594E-3</v>
      </c>
      <c r="D198" s="59">
        <v>3.3188499999999999</v>
      </c>
      <c r="E198" s="56" t="e">
        <f t="shared" si="57"/>
        <v>#N/A</v>
      </c>
      <c r="F198" s="58" t="e">
        <f t="shared" si="58"/>
        <v>#N/A</v>
      </c>
      <c r="G198" s="58" t="e">
        <f t="shared" si="56"/>
        <v>#N/A</v>
      </c>
      <c r="H198" s="58" t="e">
        <f t="shared" ref="H198:I261" si="62">IF(AND(D198&gt;=D195, D198&gt;=D196, D198&gt;=D197, D198&gt;=D199, D198&gt;=D200, D198&gt;=D201),D198,NA())</f>
        <v>#N/A</v>
      </c>
      <c r="I198" s="58" t="e">
        <f t="shared" si="62"/>
        <v>#N/A</v>
      </c>
      <c r="J198" s="61" t="e">
        <v>#N/A</v>
      </c>
      <c r="K198" s="61" t="e">
        <v>#N/A</v>
      </c>
      <c r="L198" s="58" t="str">
        <f t="shared" si="59"/>
        <v>0</v>
      </c>
      <c r="M198" s="58" t="str">
        <f t="shared" si="60"/>
        <v>0</v>
      </c>
      <c r="N198" s="58" t="str">
        <f t="shared" ref="N198:N261" si="63">IF(AND(D198&lt;=D195, D198&lt;=D196, D198&lt;=D197, D198&lt;=D199, D198&lt;=D200, D198&lt;=D201),D198,"0")</f>
        <v>0</v>
      </c>
      <c r="O198" s="58" t="str">
        <f t="shared" si="52"/>
        <v>0</v>
      </c>
      <c r="P198" s="61">
        <v>0</v>
      </c>
      <c r="Q198" s="3">
        <f t="shared" si="61"/>
        <v>2.6967592592592594E-3</v>
      </c>
    </row>
    <row r="199" spans="1:17" x14ac:dyDescent="0.35">
      <c r="A199">
        <v>234000</v>
      </c>
      <c r="B199" s="59">
        <v>0.33112725999999998</v>
      </c>
      <c r="C199" s="3">
        <f t="shared" si="55"/>
        <v>2.7083333333333334E-3</v>
      </c>
      <c r="D199" s="59">
        <v>3.3112725999999997</v>
      </c>
      <c r="E199" s="56" t="e">
        <f t="shared" si="57"/>
        <v>#N/A</v>
      </c>
      <c r="F199" s="58" t="e">
        <f t="shared" si="58"/>
        <v>#N/A</v>
      </c>
      <c r="G199" s="58" t="e">
        <f t="shared" si="56"/>
        <v>#N/A</v>
      </c>
      <c r="H199" s="58" t="e">
        <f t="shared" si="62"/>
        <v>#N/A</v>
      </c>
      <c r="I199" s="58" t="e">
        <f t="shared" si="62"/>
        <v>#N/A</v>
      </c>
      <c r="J199" s="61" t="e">
        <v>#N/A</v>
      </c>
      <c r="K199" s="61" t="e">
        <v>#N/A</v>
      </c>
      <c r="L199" s="58" t="str">
        <f t="shared" si="59"/>
        <v>0</v>
      </c>
      <c r="M199" s="58" t="str">
        <f t="shared" si="60"/>
        <v>0</v>
      </c>
      <c r="N199" s="58" t="str">
        <f t="shared" si="63"/>
        <v>0</v>
      </c>
      <c r="O199" s="58" t="str">
        <f t="shared" si="52"/>
        <v>0</v>
      </c>
      <c r="P199" s="61">
        <v>0</v>
      </c>
      <c r="Q199" s="3">
        <f t="shared" si="61"/>
        <v>2.7083333333333334E-3</v>
      </c>
    </row>
    <row r="200" spans="1:17" x14ac:dyDescent="0.35">
      <c r="A200">
        <v>235000</v>
      </c>
      <c r="B200" s="59">
        <v>0.32204874999999999</v>
      </c>
      <c r="C200" s="3">
        <f t="shared" si="55"/>
        <v>2.7199074074074074E-3</v>
      </c>
      <c r="D200" s="59">
        <v>3.2204874999999999</v>
      </c>
      <c r="E200" s="56" t="e">
        <f t="shared" si="57"/>
        <v>#N/A</v>
      </c>
      <c r="F200" s="58" t="e">
        <f t="shared" si="58"/>
        <v>#N/A</v>
      </c>
      <c r="G200" s="58" t="e">
        <f t="shared" si="56"/>
        <v>#N/A</v>
      </c>
      <c r="H200" s="58" t="e">
        <f t="shared" si="62"/>
        <v>#N/A</v>
      </c>
      <c r="I200" s="58" t="e">
        <f t="shared" si="62"/>
        <v>#N/A</v>
      </c>
      <c r="J200" s="61" t="e">
        <v>#N/A</v>
      </c>
      <c r="K200" s="61" t="e">
        <v>#N/A</v>
      </c>
      <c r="L200" s="58" t="str">
        <f t="shared" si="59"/>
        <v>0</v>
      </c>
      <c r="M200" s="58" t="str">
        <f t="shared" si="60"/>
        <v>0</v>
      </c>
      <c r="N200" s="58" t="str">
        <f t="shared" si="63"/>
        <v>0</v>
      </c>
      <c r="O200" s="58" t="str">
        <f t="shared" si="52"/>
        <v>0</v>
      </c>
      <c r="P200" s="61">
        <v>0</v>
      </c>
      <c r="Q200" s="3">
        <f t="shared" si="61"/>
        <v>2.7199074074074074E-3</v>
      </c>
    </row>
    <row r="201" spans="1:17" x14ac:dyDescent="0.35">
      <c r="A201">
        <v>236000</v>
      </c>
      <c r="B201" s="59">
        <v>0.31978034999999999</v>
      </c>
      <c r="C201" s="3">
        <f t="shared" si="55"/>
        <v>2.7314814814814814E-3</v>
      </c>
      <c r="D201" s="59">
        <v>3.1978035</v>
      </c>
      <c r="E201" s="56" t="e">
        <f t="shared" si="57"/>
        <v>#N/A</v>
      </c>
      <c r="F201" s="58" t="e">
        <f t="shared" si="58"/>
        <v>#N/A</v>
      </c>
      <c r="G201" s="58" t="e">
        <f t="shared" si="56"/>
        <v>#N/A</v>
      </c>
      <c r="H201" s="58" t="e">
        <f t="shared" si="62"/>
        <v>#N/A</v>
      </c>
      <c r="I201" s="58" t="e">
        <f t="shared" si="62"/>
        <v>#N/A</v>
      </c>
      <c r="J201" s="61" t="e">
        <v>#N/A</v>
      </c>
      <c r="K201" s="61" t="e">
        <v>#N/A</v>
      </c>
      <c r="L201" s="58" t="str">
        <f t="shared" si="59"/>
        <v>0</v>
      </c>
      <c r="M201" s="58" t="str">
        <f t="shared" si="60"/>
        <v>0</v>
      </c>
      <c r="N201" s="58" t="str">
        <f t="shared" si="63"/>
        <v>0</v>
      </c>
      <c r="O201" s="58" t="str">
        <f t="shared" si="52"/>
        <v>0</v>
      </c>
      <c r="P201" s="61">
        <v>0</v>
      </c>
      <c r="Q201" s="3">
        <f t="shared" si="61"/>
        <v>2.7314814814814814E-3</v>
      </c>
    </row>
    <row r="202" spans="1:17" x14ac:dyDescent="0.35">
      <c r="A202">
        <v>237000</v>
      </c>
      <c r="B202" s="59">
        <v>0.31448576</v>
      </c>
      <c r="C202" s="3">
        <f t="shared" si="55"/>
        <v>2.7430555555555559E-3</v>
      </c>
      <c r="D202" s="59">
        <v>3.1448575999999999</v>
      </c>
      <c r="E202" s="56" t="e">
        <f t="shared" si="57"/>
        <v>#N/A</v>
      </c>
      <c r="F202" s="58" t="e">
        <f t="shared" si="58"/>
        <v>#N/A</v>
      </c>
      <c r="G202" s="58">
        <f t="shared" si="56"/>
        <v>3.1448575999999999</v>
      </c>
      <c r="H202" s="58" t="e">
        <f t="shared" si="62"/>
        <v>#N/A</v>
      </c>
      <c r="I202" s="58" t="e">
        <f t="shared" si="62"/>
        <v>#N/A</v>
      </c>
      <c r="J202" s="61" t="e">
        <v>#N/A</v>
      </c>
      <c r="K202" s="61" t="e">
        <v>#N/A</v>
      </c>
      <c r="L202" s="58" t="str">
        <f t="shared" si="59"/>
        <v>0</v>
      </c>
      <c r="M202" s="58" t="str">
        <f t="shared" si="60"/>
        <v>0</v>
      </c>
      <c r="N202" s="58">
        <f t="shared" si="63"/>
        <v>3.1448575999999999</v>
      </c>
      <c r="O202" s="58" t="str">
        <f t="shared" si="52"/>
        <v>0</v>
      </c>
      <c r="P202" s="61">
        <v>0</v>
      </c>
      <c r="Q202" s="3">
        <f t="shared" si="61"/>
        <v>2.7430555555555559E-3</v>
      </c>
    </row>
    <row r="203" spans="1:17" x14ac:dyDescent="0.35">
      <c r="A203">
        <v>238000</v>
      </c>
      <c r="B203" s="59">
        <v>0.31599640000000001</v>
      </c>
      <c r="C203" s="3">
        <f t="shared" si="55"/>
        <v>2.7546296296296299E-3</v>
      </c>
      <c r="D203" s="59">
        <v>3.159964</v>
      </c>
      <c r="E203" s="56" t="e">
        <f t="shared" si="57"/>
        <v>#N/A</v>
      </c>
      <c r="F203" s="58" t="e">
        <f t="shared" si="58"/>
        <v>#N/A</v>
      </c>
      <c r="G203" s="58" t="e">
        <f t="shared" si="56"/>
        <v>#N/A</v>
      </c>
      <c r="H203" s="58" t="e">
        <f t="shared" si="62"/>
        <v>#N/A</v>
      </c>
      <c r="I203" s="58" t="e">
        <f t="shared" si="62"/>
        <v>#N/A</v>
      </c>
      <c r="J203" s="61" t="e">
        <v>#N/A</v>
      </c>
      <c r="K203" s="61" t="e">
        <v>#N/A</v>
      </c>
      <c r="L203" s="58" t="str">
        <f t="shared" si="59"/>
        <v>0</v>
      </c>
      <c r="M203" s="58" t="str">
        <f t="shared" si="60"/>
        <v>0</v>
      </c>
      <c r="N203" s="58" t="str">
        <f t="shared" si="63"/>
        <v>0</v>
      </c>
      <c r="O203" s="58" t="str">
        <f t="shared" si="52"/>
        <v>0</v>
      </c>
      <c r="P203" s="61">
        <v>0</v>
      </c>
      <c r="Q203" s="3">
        <f t="shared" si="61"/>
        <v>2.7546296296296299E-3</v>
      </c>
    </row>
    <row r="204" spans="1:17" x14ac:dyDescent="0.35">
      <c r="A204">
        <v>239000</v>
      </c>
      <c r="B204" s="59">
        <v>0.31978034999999999</v>
      </c>
      <c r="C204" s="3">
        <f t="shared" si="55"/>
        <v>2.7662037037037039E-3</v>
      </c>
      <c r="D204" s="59">
        <v>3.1978035</v>
      </c>
      <c r="E204" s="56" t="e">
        <f t="shared" si="57"/>
        <v>#N/A</v>
      </c>
      <c r="F204" s="58" t="e">
        <f t="shared" si="58"/>
        <v>#N/A</v>
      </c>
      <c r="G204" s="58" t="e">
        <f>IF(AND(D204&lt;=D201, D204&lt;=D202, D204&lt;=D203, D204&lt;=D205, D204&lt;=D206, D204&lt;=D207),D204,NA())</f>
        <v>#N/A</v>
      </c>
      <c r="H204" s="58">
        <f t="shared" si="62"/>
        <v>3.1978035</v>
      </c>
      <c r="I204" s="58" t="e">
        <f t="shared" si="62"/>
        <v>#N/A</v>
      </c>
      <c r="J204" s="61" t="e">
        <v>#N/A</v>
      </c>
      <c r="K204" s="61" t="e">
        <v>#N/A</v>
      </c>
      <c r="L204" s="58" t="str">
        <f t="shared" si="59"/>
        <v>0</v>
      </c>
      <c r="M204" s="58" t="str">
        <f t="shared" si="60"/>
        <v>0</v>
      </c>
      <c r="N204" s="58" t="str">
        <f t="shared" si="63"/>
        <v>0</v>
      </c>
      <c r="O204" s="58">
        <f t="shared" si="52"/>
        <v>3.1978035</v>
      </c>
      <c r="P204" s="61">
        <v>0</v>
      </c>
      <c r="Q204" s="3">
        <f t="shared" si="61"/>
        <v>2.7662037037037039E-3</v>
      </c>
    </row>
    <row r="205" spans="1:17" x14ac:dyDescent="0.35">
      <c r="A205">
        <v>240000</v>
      </c>
      <c r="B205" s="59">
        <v>0.31599640000000001</v>
      </c>
      <c r="C205" s="3">
        <f t="shared" si="55"/>
        <v>2.7777777777777779E-3</v>
      </c>
      <c r="D205" s="59">
        <v>3.159964</v>
      </c>
      <c r="E205" s="56" t="e">
        <f t="shared" si="57"/>
        <v>#N/A</v>
      </c>
      <c r="F205" s="58" t="e">
        <f t="shared" si="58"/>
        <v>#N/A</v>
      </c>
      <c r="G205" s="58" t="e">
        <f t="shared" ref="G205:G217" si="64">IF(AND(D205&lt;=D202, D205&lt;=D203, D205&lt;=D204, D205&lt;=D206, D205&lt;=D207, D205&lt;=D208),D205,NA())</f>
        <v>#N/A</v>
      </c>
      <c r="H205" s="58" t="e">
        <f t="shared" si="62"/>
        <v>#N/A</v>
      </c>
      <c r="I205" s="58" t="e">
        <f t="shared" si="62"/>
        <v>#N/A</v>
      </c>
      <c r="J205" s="61" t="e">
        <v>#N/A</v>
      </c>
      <c r="K205" s="61" t="e">
        <v>#N/A</v>
      </c>
      <c r="L205" s="58" t="str">
        <f t="shared" si="59"/>
        <v>0</v>
      </c>
      <c r="M205" s="58" t="str">
        <f t="shared" si="60"/>
        <v>0</v>
      </c>
      <c r="N205" s="58" t="str">
        <f t="shared" si="63"/>
        <v>0</v>
      </c>
      <c r="O205" s="58" t="str">
        <f t="shared" si="52"/>
        <v>0</v>
      </c>
      <c r="P205" s="61">
        <v>0</v>
      </c>
      <c r="Q205" s="3">
        <f t="shared" si="61"/>
        <v>2.7777777777777779E-3</v>
      </c>
    </row>
    <row r="206" spans="1:17" x14ac:dyDescent="0.35">
      <c r="A206">
        <v>241000</v>
      </c>
      <c r="B206" s="59">
        <v>0.31599640000000001</v>
      </c>
      <c r="C206" s="3">
        <f t="shared" si="55"/>
        <v>2.7893518518518519E-3</v>
      </c>
      <c r="D206" s="59">
        <v>3.159964</v>
      </c>
      <c r="E206" s="56" t="e">
        <f t="shared" si="57"/>
        <v>#N/A</v>
      </c>
      <c r="F206" s="58" t="e">
        <f t="shared" si="58"/>
        <v>#N/A</v>
      </c>
      <c r="G206" s="58" t="e">
        <f t="shared" si="64"/>
        <v>#N/A</v>
      </c>
      <c r="H206" s="58" t="e">
        <f t="shared" si="62"/>
        <v>#N/A</v>
      </c>
      <c r="I206" s="58" t="e">
        <f t="shared" si="62"/>
        <v>#N/A</v>
      </c>
      <c r="J206" s="61" t="e">
        <v>#N/A</v>
      </c>
      <c r="K206" s="61" t="e">
        <v>#N/A</v>
      </c>
      <c r="L206" s="58" t="str">
        <f t="shared" si="59"/>
        <v>0</v>
      </c>
      <c r="M206" s="58" t="str">
        <f t="shared" si="60"/>
        <v>0</v>
      </c>
      <c r="N206" s="58">
        <v>0</v>
      </c>
      <c r="O206" s="58" t="str">
        <f t="shared" si="52"/>
        <v>0</v>
      </c>
      <c r="P206" s="61">
        <v>0</v>
      </c>
      <c r="Q206" s="3">
        <f t="shared" si="61"/>
        <v>2.7893518518518519E-3</v>
      </c>
    </row>
    <row r="207" spans="1:17" x14ac:dyDescent="0.35">
      <c r="A207">
        <v>242000</v>
      </c>
      <c r="B207" s="59">
        <v>0.3114596</v>
      </c>
      <c r="C207" s="3">
        <f t="shared" si="55"/>
        <v>2.8009259259259259E-3</v>
      </c>
      <c r="D207" s="59">
        <v>3.1145960000000001</v>
      </c>
      <c r="E207" s="56" t="e">
        <f t="shared" si="57"/>
        <v>#N/A</v>
      </c>
      <c r="F207" s="58" t="e">
        <f t="shared" si="58"/>
        <v>#N/A</v>
      </c>
      <c r="G207" s="58">
        <f t="shared" si="64"/>
        <v>3.1145960000000001</v>
      </c>
      <c r="H207" s="58" t="e">
        <f t="shared" si="62"/>
        <v>#N/A</v>
      </c>
      <c r="I207" s="58" t="e">
        <f t="shared" si="62"/>
        <v>#N/A</v>
      </c>
      <c r="J207" s="61" t="e">
        <v>#N/A</v>
      </c>
      <c r="K207" s="61" t="e">
        <v>#N/A</v>
      </c>
      <c r="L207" s="58" t="str">
        <f t="shared" si="59"/>
        <v>0</v>
      </c>
      <c r="M207" s="58" t="str">
        <f t="shared" si="60"/>
        <v>0</v>
      </c>
      <c r="N207" s="58">
        <f t="shared" si="63"/>
        <v>3.1145960000000001</v>
      </c>
      <c r="O207" s="58" t="str">
        <f t="shared" si="52"/>
        <v>0</v>
      </c>
      <c r="P207" s="61">
        <v>0</v>
      </c>
      <c r="Q207" s="3">
        <f t="shared" si="61"/>
        <v>2.8009259259259259E-3</v>
      </c>
    </row>
    <row r="208" spans="1:17" x14ac:dyDescent="0.35">
      <c r="A208">
        <v>243000</v>
      </c>
      <c r="B208" s="59">
        <v>0.31372800000000001</v>
      </c>
      <c r="C208" s="3">
        <f t="shared" si="55"/>
        <v>2.8124999999999999E-3</v>
      </c>
      <c r="D208" s="59">
        <v>3.1372800000000001</v>
      </c>
      <c r="E208" s="56" t="e">
        <f t="shared" si="57"/>
        <v>#N/A</v>
      </c>
      <c r="F208" s="58" t="e">
        <f t="shared" si="58"/>
        <v>#N/A</v>
      </c>
      <c r="G208" s="58" t="e">
        <f t="shared" si="64"/>
        <v>#N/A</v>
      </c>
      <c r="H208" s="58" t="e">
        <f t="shared" si="62"/>
        <v>#N/A</v>
      </c>
      <c r="I208" s="58" t="e">
        <f t="shared" si="62"/>
        <v>#N/A</v>
      </c>
      <c r="J208" s="61" t="e">
        <v>#N/A</v>
      </c>
      <c r="K208" s="61" t="e">
        <v>#N/A</v>
      </c>
      <c r="L208" s="58" t="str">
        <f t="shared" si="59"/>
        <v>0</v>
      </c>
      <c r="M208" s="58" t="str">
        <f t="shared" si="60"/>
        <v>0</v>
      </c>
      <c r="N208" s="58" t="str">
        <f t="shared" si="63"/>
        <v>0</v>
      </c>
      <c r="O208" s="58" t="str">
        <f t="shared" si="52"/>
        <v>0</v>
      </c>
      <c r="P208" s="61">
        <v>0</v>
      </c>
      <c r="Q208" s="3">
        <f t="shared" si="61"/>
        <v>2.8124999999999999E-3</v>
      </c>
    </row>
    <row r="209" spans="1:17" x14ac:dyDescent="0.35">
      <c r="A209">
        <v>244000</v>
      </c>
      <c r="B209" s="59">
        <v>0.32053809999999999</v>
      </c>
      <c r="C209" s="3">
        <f t="shared" si="55"/>
        <v>2.8240740740740739E-3</v>
      </c>
      <c r="D209" s="59">
        <v>3.205381</v>
      </c>
      <c r="E209" s="56" t="e">
        <f t="shared" si="57"/>
        <v>#N/A</v>
      </c>
      <c r="F209" s="58" t="e">
        <f t="shared" si="58"/>
        <v>#N/A</v>
      </c>
      <c r="G209" s="58" t="e">
        <f t="shared" si="64"/>
        <v>#N/A</v>
      </c>
      <c r="H209" s="58" t="e">
        <f t="shared" si="62"/>
        <v>#N/A</v>
      </c>
      <c r="I209" s="58" t="e">
        <f t="shared" si="62"/>
        <v>#N/A</v>
      </c>
      <c r="J209" s="61" t="e">
        <v>#N/A</v>
      </c>
      <c r="K209" s="61" t="e">
        <v>#N/A</v>
      </c>
      <c r="L209" s="58" t="str">
        <f t="shared" si="59"/>
        <v>0</v>
      </c>
      <c r="M209" s="58" t="str">
        <f t="shared" si="60"/>
        <v>0</v>
      </c>
      <c r="N209" s="58" t="str">
        <f t="shared" si="63"/>
        <v>0</v>
      </c>
      <c r="O209" s="58" t="str">
        <f t="shared" si="52"/>
        <v>0</v>
      </c>
      <c r="P209" s="61">
        <v>0</v>
      </c>
      <c r="Q209" s="3">
        <f t="shared" si="61"/>
        <v>2.8240740740740739E-3</v>
      </c>
    </row>
    <row r="210" spans="1:17" x14ac:dyDescent="0.35">
      <c r="A210">
        <v>245000</v>
      </c>
      <c r="B210" s="59">
        <v>0.32356425999999999</v>
      </c>
      <c r="C210" s="3">
        <f t="shared" si="55"/>
        <v>2.8356481481481479E-3</v>
      </c>
      <c r="D210" s="59">
        <v>3.2356425999999998</v>
      </c>
      <c r="E210" s="56" t="e">
        <f t="shared" si="57"/>
        <v>#N/A</v>
      </c>
      <c r="F210" s="58" t="e">
        <f t="shared" si="58"/>
        <v>#N/A</v>
      </c>
      <c r="G210" s="58" t="e">
        <f t="shared" si="64"/>
        <v>#N/A</v>
      </c>
      <c r="H210" s="58" t="e">
        <f t="shared" si="62"/>
        <v>#N/A</v>
      </c>
      <c r="I210" s="58" t="e">
        <f t="shared" si="62"/>
        <v>#N/A</v>
      </c>
      <c r="J210" s="61" t="e">
        <v>#N/A</v>
      </c>
      <c r="K210" s="61" t="e">
        <v>#N/A</v>
      </c>
      <c r="L210" s="58" t="str">
        <f t="shared" si="59"/>
        <v>0</v>
      </c>
      <c r="M210" s="58" t="str">
        <f t="shared" si="60"/>
        <v>0</v>
      </c>
      <c r="N210" s="58" t="str">
        <f t="shared" si="63"/>
        <v>0</v>
      </c>
      <c r="O210" s="58" t="str">
        <f t="shared" si="52"/>
        <v>0</v>
      </c>
      <c r="P210" s="61">
        <v>0</v>
      </c>
      <c r="Q210" s="3">
        <f t="shared" si="61"/>
        <v>2.8356481481481479E-3</v>
      </c>
    </row>
    <row r="211" spans="1:17" x14ac:dyDescent="0.35">
      <c r="A211">
        <v>246000</v>
      </c>
      <c r="B211" s="59">
        <v>0.3228065</v>
      </c>
      <c r="C211" s="3">
        <f t="shared" si="55"/>
        <v>2.8472222222222219E-3</v>
      </c>
      <c r="D211" s="59">
        <v>3.228065</v>
      </c>
      <c r="E211" s="56" t="e">
        <f t="shared" si="57"/>
        <v>#N/A</v>
      </c>
      <c r="F211" s="58" t="e">
        <f t="shared" si="58"/>
        <v>#N/A</v>
      </c>
      <c r="G211" s="58" t="e">
        <f t="shared" si="64"/>
        <v>#N/A</v>
      </c>
      <c r="H211" s="58" t="e">
        <f t="shared" si="62"/>
        <v>#N/A</v>
      </c>
      <c r="I211" s="58" t="e">
        <f t="shared" si="62"/>
        <v>#N/A</v>
      </c>
      <c r="J211" s="61" t="e">
        <v>#N/A</v>
      </c>
      <c r="K211" s="61" t="e">
        <v>#N/A</v>
      </c>
      <c r="L211" s="58" t="str">
        <f t="shared" si="59"/>
        <v>0</v>
      </c>
      <c r="M211" s="58" t="str">
        <f t="shared" si="60"/>
        <v>0</v>
      </c>
      <c r="N211" s="58" t="str">
        <f t="shared" si="63"/>
        <v>0</v>
      </c>
      <c r="O211" s="58" t="str">
        <f t="shared" si="52"/>
        <v>0</v>
      </c>
      <c r="P211" s="61">
        <v>0</v>
      </c>
      <c r="Q211" s="3">
        <f t="shared" si="61"/>
        <v>2.8472222222222219E-3</v>
      </c>
    </row>
    <row r="212" spans="1:17" x14ac:dyDescent="0.35">
      <c r="A212">
        <v>247000</v>
      </c>
      <c r="B212" s="59">
        <v>0.32810109999999998</v>
      </c>
      <c r="C212" s="3">
        <f t="shared" si="55"/>
        <v>2.8587962962962959E-3</v>
      </c>
      <c r="D212" s="59">
        <v>3.2810109999999999</v>
      </c>
      <c r="E212" s="56" t="e">
        <f t="shared" si="57"/>
        <v>#N/A</v>
      </c>
      <c r="F212" s="58" t="e">
        <f t="shared" si="58"/>
        <v>#N/A</v>
      </c>
      <c r="G212" s="58" t="e">
        <f t="shared" si="64"/>
        <v>#N/A</v>
      </c>
      <c r="H212" s="58" t="e">
        <f t="shared" si="62"/>
        <v>#N/A</v>
      </c>
      <c r="I212" s="58" t="e">
        <f t="shared" si="62"/>
        <v>#N/A</v>
      </c>
      <c r="J212" s="61" t="e">
        <v>#N/A</v>
      </c>
      <c r="K212" s="61" t="e">
        <v>#N/A</v>
      </c>
      <c r="L212" s="58" t="str">
        <f t="shared" si="59"/>
        <v>0</v>
      </c>
      <c r="M212" s="58" t="str">
        <f t="shared" si="60"/>
        <v>0</v>
      </c>
      <c r="N212" s="58" t="str">
        <f t="shared" si="63"/>
        <v>0</v>
      </c>
      <c r="O212" s="58" t="str">
        <f t="shared" si="52"/>
        <v>0</v>
      </c>
      <c r="P212" s="61">
        <v>0</v>
      </c>
      <c r="Q212" s="3">
        <f t="shared" si="61"/>
        <v>2.8587962962962959E-3</v>
      </c>
    </row>
    <row r="213" spans="1:17" x14ac:dyDescent="0.35">
      <c r="A213">
        <v>248000</v>
      </c>
      <c r="B213" s="59">
        <v>0.32961659999999998</v>
      </c>
      <c r="C213" s="3">
        <f t="shared" si="55"/>
        <v>2.8703703703703708E-3</v>
      </c>
      <c r="D213" s="59">
        <v>3.2961659999999999</v>
      </c>
      <c r="E213" s="56" t="e">
        <f t="shared" si="57"/>
        <v>#N/A</v>
      </c>
      <c r="F213" s="58" t="e">
        <f t="shared" si="58"/>
        <v>#N/A</v>
      </c>
      <c r="G213" s="58" t="e">
        <f t="shared" si="64"/>
        <v>#N/A</v>
      </c>
      <c r="H213" s="58" t="e">
        <f t="shared" si="62"/>
        <v>#N/A</v>
      </c>
      <c r="I213" s="58" t="e">
        <f t="shared" si="62"/>
        <v>#N/A</v>
      </c>
      <c r="J213" s="61" t="e">
        <v>#N/A</v>
      </c>
      <c r="K213" s="61" t="e">
        <v>#N/A</v>
      </c>
      <c r="L213" s="58" t="str">
        <f t="shared" si="59"/>
        <v>0</v>
      </c>
      <c r="M213" s="58" t="str">
        <f t="shared" si="60"/>
        <v>0</v>
      </c>
      <c r="N213" s="58" t="str">
        <f t="shared" si="63"/>
        <v>0</v>
      </c>
      <c r="O213" s="58" t="str">
        <f t="shared" si="52"/>
        <v>0</v>
      </c>
      <c r="P213" s="61">
        <v>0</v>
      </c>
      <c r="Q213" s="3">
        <f t="shared" si="61"/>
        <v>2.8703703703703708E-3</v>
      </c>
    </row>
    <row r="214" spans="1:17" x14ac:dyDescent="0.35">
      <c r="A214">
        <v>249000</v>
      </c>
      <c r="B214" s="59">
        <v>0.33566895000000002</v>
      </c>
      <c r="C214" s="3">
        <f t="shared" si="55"/>
        <v>2.8819444444444448E-3</v>
      </c>
      <c r="D214" s="59">
        <v>3.3566895000000003</v>
      </c>
      <c r="E214" s="56" t="e">
        <f t="shared" si="57"/>
        <v>#N/A</v>
      </c>
      <c r="F214" s="58" t="e">
        <f t="shared" si="58"/>
        <v>#N/A</v>
      </c>
      <c r="G214" s="58" t="e">
        <f t="shared" si="64"/>
        <v>#N/A</v>
      </c>
      <c r="H214" s="58">
        <f t="shared" si="62"/>
        <v>3.3566895000000003</v>
      </c>
      <c r="I214" s="58" t="e">
        <f t="shared" si="62"/>
        <v>#N/A</v>
      </c>
      <c r="J214" s="61" t="e">
        <v>#N/A</v>
      </c>
      <c r="K214" s="61" t="e">
        <v>#N/A</v>
      </c>
      <c r="L214" s="58" t="str">
        <f t="shared" si="59"/>
        <v>0</v>
      </c>
      <c r="M214" s="58" t="str">
        <f t="shared" si="60"/>
        <v>0</v>
      </c>
      <c r="N214" s="58">
        <v>0</v>
      </c>
      <c r="O214" s="58">
        <f t="shared" si="52"/>
        <v>3.3566895000000003</v>
      </c>
      <c r="P214" s="61">
        <v>0</v>
      </c>
      <c r="Q214" s="3">
        <f t="shared" si="61"/>
        <v>2.8819444444444448E-3</v>
      </c>
    </row>
    <row r="215" spans="1:17" x14ac:dyDescent="0.35">
      <c r="A215">
        <v>250000</v>
      </c>
      <c r="B215" s="59">
        <v>0.33339809999999998</v>
      </c>
      <c r="C215" s="3">
        <f t="shared" si="55"/>
        <v>2.8935185185185188E-3</v>
      </c>
      <c r="D215" s="59">
        <v>3.3339809999999996</v>
      </c>
      <c r="E215" s="56" t="e">
        <f t="shared" si="57"/>
        <v>#N/A</v>
      </c>
      <c r="F215" s="58" t="e">
        <f t="shared" si="58"/>
        <v>#N/A</v>
      </c>
      <c r="G215" s="58" t="e">
        <f t="shared" si="64"/>
        <v>#N/A</v>
      </c>
      <c r="H215" s="58" t="e">
        <f t="shared" si="62"/>
        <v>#N/A</v>
      </c>
      <c r="I215" s="58" t="e">
        <f t="shared" si="62"/>
        <v>#N/A</v>
      </c>
      <c r="J215" s="61" t="e">
        <v>#N/A</v>
      </c>
      <c r="K215" s="61" t="e">
        <v>#N/A</v>
      </c>
      <c r="L215" s="58" t="str">
        <f t="shared" si="59"/>
        <v>0</v>
      </c>
      <c r="M215" s="58" t="str">
        <f t="shared" si="60"/>
        <v>0</v>
      </c>
      <c r="N215" s="58" t="str">
        <f t="shared" si="63"/>
        <v>0</v>
      </c>
      <c r="O215" s="58" t="str">
        <f t="shared" si="52"/>
        <v>0</v>
      </c>
      <c r="P215" s="61">
        <v>0</v>
      </c>
      <c r="Q215" s="3">
        <f t="shared" si="61"/>
        <v>2.8935185185185188E-3</v>
      </c>
    </row>
    <row r="216" spans="1:17" x14ac:dyDescent="0.35">
      <c r="A216">
        <v>251000</v>
      </c>
      <c r="B216" s="59">
        <v>0.33037195000000003</v>
      </c>
      <c r="C216" s="3">
        <f t="shared" si="55"/>
        <v>2.9050925925925928E-3</v>
      </c>
      <c r="D216" s="59">
        <v>3.3037195000000001</v>
      </c>
      <c r="E216" s="56" t="e">
        <f t="shared" si="57"/>
        <v>#N/A</v>
      </c>
      <c r="F216" s="58" t="e">
        <f t="shared" si="58"/>
        <v>#N/A</v>
      </c>
      <c r="G216" s="58" t="e">
        <f t="shared" si="64"/>
        <v>#N/A</v>
      </c>
      <c r="H216" s="58" t="e">
        <f t="shared" si="62"/>
        <v>#N/A</v>
      </c>
      <c r="I216" s="58" t="e">
        <f t="shared" si="62"/>
        <v>#N/A</v>
      </c>
      <c r="J216" s="61" t="e">
        <v>#N/A</v>
      </c>
      <c r="K216" s="61" t="e">
        <v>#N/A</v>
      </c>
      <c r="L216" s="58" t="str">
        <f t="shared" si="59"/>
        <v>0</v>
      </c>
      <c r="M216" s="58" t="str">
        <f t="shared" si="60"/>
        <v>0</v>
      </c>
      <c r="N216" s="58" t="str">
        <f t="shared" si="63"/>
        <v>0</v>
      </c>
      <c r="O216" s="58" t="str">
        <f t="shared" si="52"/>
        <v>0</v>
      </c>
      <c r="P216" s="61">
        <v>0</v>
      </c>
      <c r="Q216" s="3">
        <f t="shared" si="61"/>
        <v>2.9050925925925928E-3</v>
      </c>
    </row>
    <row r="217" spans="1:17" x14ac:dyDescent="0.35">
      <c r="A217">
        <v>252000</v>
      </c>
      <c r="B217" s="59">
        <v>0.33339809999999998</v>
      </c>
      <c r="C217" s="3">
        <f t="shared" si="55"/>
        <v>2.9166666666666668E-3</v>
      </c>
      <c r="D217" s="59">
        <v>3.3339809999999996</v>
      </c>
      <c r="E217" s="56" t="e">
        <f t="shared" si="57"/>
        <v>#N/A</v>
      </c>
      <c r="F217" s="58" t="e">
        <f t="shared" si="58"/>
        <v>#N/A</v>
      </c>
      <c r="G217" s="58" t="e">
        <f t="shared" si="64"/>
        <v>#N/A</v>
      </c>
      <c r="H217" s="58" t="e">
        <f t="shared" si="62"/>
        <v>#N/A</v>
      </c>
      <c r="I217" s="58" t="e">
        <f t="shared" si="62"/>
        <v>#N/A</v>
      </c>
      <c r="J217" s="61" t="e">
        <v>#N/A</v>
      </c>
      <c r="K217" s="61" t="s">
        <v>63</v>
      </c>
      <c r="L217" s="58" t="str">
        <f t="shared" si="59"/>
        <v>0</v>
      </c>
      <c r="M217" s="58" t="str">
        <f t="shared" si="60"/>
        <v>0</v>
      </c>
      <c r="N217" s="58" t="str">
        <f t="shared" si="63"/>
        <v>0</v>
      </c>
      <c r="O217" s="58" t="str">
        <f t="shared" si="52"/>
        <v>0</v>
      </c>
      <c r="P217" s="61">
        <v>0</v>
      </c>
      <c r="Q217" s="3">
        <f t="shared" si="61"/>
        <v>2.9166666666666668E-3</v>
      </c>
    </row>
    <row r="218" spans="1:17" x14ac:dyDescent="0.35">
      <c r="A218">
        <v>253000</v>
      </c>
      <c r="B218" s="59">
        <v>0.33112725999999998</v>
      </c>
      <c r="C218" s="3">
        <f t="shared" si="55"/>
        <v>2.9282407407407408E-3</v>
      </c>
      <c r="D218" s="59">
        <v>3.3112725999999997</v>
      </c>
      <c r="E218" s="56" t="e">
        <f t="shared" si="57"/>
        <v>#N/A</v>
      </c>
      <c r="F218" s="58" t="e">
        <f t="shared" si="58"/>
        <v>#N/A</v>
      </c>
      <c r="G218" s="58" t="e">
        <f>IF(AND(D218&lt;=D215, D218&lt;=D216, D218&lt;=D217, D218&lt;=D219, D218&lt;=D220, D218&lt;=D221),D218,NA())</f>
        <v>#N/A</v>
      </c>
      <c r="H218" s="58" t="e">
        <f t="shared" si="62"/>
        <v>#N/A</v>
      </c>
      <c r="I218" s="58" t="e">
        <f t="shared" si="62"/>
        <v>#N/A</v>
      </c>
      <c r="J218" s="61" t="e">
        <v>#N/A</v>
      </c>
      <c r="K218" s="61" t="e">
        <v>#N/A</v>
      </c>
      <c r="L218" s="58" t="str">
        <f t="shared" si="59"/>
        <v>0</v>
      </c>
      <c r="M218" s="58" t="str">
        <f t="shared" si="60"/>
        <v>0</v>
      </c>
      <c r="N218" s="58" t="str">
        <f t="shared" si="63"/>
        <v>0</v>
      </c>
      <c r="O218" s="58" t="str">
        <f t="shared" si="52"/>
        <v>0</v>
      </c>
      <c r="P218" s="61">
        <v>0</v>
      </c>
      <c r="Q218" s="3">
        <f t="shared" si="61"/>
        <v>2.9282407407407408E-3</v>
      </c>
    </row>
    <row r="219" spans="1:17" x14ac:dyDescent="0.35">
      <c r="A219">
        <v>254000</v>
      </c>
      <c r="B219" s="59">
        <v>0.33491120000000002</v>
      </c>
      <c r="C219" s="3">
        <f t="shared" si="55"/>
        <v>2.9398148148148148E-3</v>
      </c>
      <c r="D219" s="59">
        <v>3.3491120000000003</v>
      </c>
      <c r="E219" s="56" t="e">
        <f t="shared" si="57"/>
        <v>#N/A</v>
      </c>
      <c r="F219" s="58" t="e">
        <f t="shared" si="58"/>
        <v>#N/A</v>
      </c>
      <c r="G219" s="58" t="e">
        <f t="shared" ref="G219:G229" si="65">IF(AND(D219&lt;=D216, D219&lt;=D217, D219&lt;=D218, D219&lt;=D220, D219&lt;=D221, D219&lt;=D222),D219,NA())</f>
        <v>#N/A</v>
      </c>
      <c r="H219" s="58">
        <f t="shared" si="62"/>
        <v>3.3491120000000003</v>
      </c>
      <c r="I219" s="58" t="e">
        <f t="shared" si="62"/>
        <v>#N/A</v>
      </c>
      <c r="J219" s="61" t="e">
        <v>#N/A</v>
      </c>
      <c r="K219" s="61" t="e">
        <v>#N/A</v>
      </c>
      <c r="L219" s="58" t="str">
        <f t="shared" si="59"/>
        <v>0</v>
      </c>
      <c r="M219" s="58" t="str">
        <f t="shared" si="60"/>
        <v>0</v>
      </c>
      <c r="N219" s="58" t="str">
        <f t="shared" si="63"/>
        <v>0</v>
      </c>
      <c r="O219" s="58">
        <f t="shared" si="52"/>
        <v>3.3491120000000003</v>
      </c>
      <c r="P219" s="61">
        <v>0</v>
      </c>
      <c r="Q219" s="3">
        <f t="shared" si="61"/>
        <v>2.9398148148148148E-3</v>
      </c>
    </row>
    <row r="220" spans="1:17" x14ac:dyDescent="0.35">
      <c r="A220">
        <v>255000</v>
      </c>
      <c r="B220" s="59">
        <v>0.31599640000000001</v>
      </c>
      <c r="C220" s="3">
        <f t="shared" si="55"/>
        <v>2.9513888888888888E-3</v>
      </c>
      <c r="D220" s="59">
        <v>3.159964</v>
      </c>
      <c r="E220" s="56" t="e">
        <f t="shared" si="57"/>
        <v>#N/A</v>
      </c>
      <c r="F220" s="58" t="e">
        <f t="shared" si="58"/>
        <v>#N/A</v>
      </c>
      <c r="G220" s="58" t="e">
        <f t="shared" si="65"/>
        <v>#N/A</v>
      </c>
      <c r="H220" s="58" t="e">
        <f t="shared" si="62"/>
        <v>#N/A</v>
      </c>
      <c r="I220" s="58" t="e">
        <f t="shared" si="62"/>
        <v>#N/A</v>
      </c>
      <c r="J220" s="61" t="str">
        <v>8 Up and go</v>
      </c>
      <c r="K220" s="61" t="e">
        <v>#N/A</v>
      </c>
      <c r="L220" s="58" t="str">
        <f t="shared" si="59"/>
        <v>0</v>
      </c>
      <c r="M220" s="58" t="str">
        <f t="shared" si="60"/>
        <v>0</v>
      </c>
      <c r="N220" s="58" t="str">
        <f t="shared" si="63"/>
        <v>0</v>
      </c>
      <c r="O220" s="58" t="str">
        <f t="shared" si="52"/>
        <v>0</v>
      </c>
      <c r="P220" s="61" t="str">
        <v>8 Up and go</v>
      </c>
      <c r="Q220" s="3">
        <f t="shared" si="61"/>
        <v>2.9513888888888888E-3</v>
      </c>
    </row>
    <row r="221" spans="1:17" x14ac:dyDescent="0.35">
      <c r="A221">
        <v>256000</v>
      </c>
      <c r="B221" s="59">
        <v>0.30464950000000002</v>
      </c>
      <c r="C221" s="3">
        <f t="shared" si="55"/>
        <v>2.9629629629629628E-3</v>
      </c>
      <c r="D221" s="59">
        <v>3.0464950000000002</v>
      </c>
      <c r="E221" s="56" t="e">
        <f t="shared" si="57"/>
        <v>#N/A</v>
      </c>
      <c r="F221" s="58" t="e">
        <f t="shared" si="58"/>
        <v>#N/A</v>
      </c>
      <c r="G221" s="58">
        <f t="shared" si="65"/>
        <v>3.0464950000000002</v>
      </c>
      <c r="H221" s="58" t="e">
        <f t="shared" si="62"/>
        <v>#N/A</v>
      </c>
      <c r="I221" s="58" t="e">
        <f t="shared" si="62"/>
        <v>#N/A</v>
      </c>
      <c r="J221" s="61" t="e">
        <v>#N/A</v>
      </c>
      <c r="K221" s="61" t="e">
        <v>#N/A</v>
      </c>
      <c r="L221" s="58" t="str">
        <f t="shared" si="59"/>
        <v>0</v>
      </c>
      <c r="M221" s="58" t="str">
        <f t="shared" si="60"/>
        <v>0</v>
      </c>
      <c r="N221" s="58">
        <f t="shared" si="63"/>
        <v>3.0464950000000002</v>
      </c>
      <c r="O221" s="58" t="str">
        <f t="shared" si="52"/>
        <v>0</v>
      </c>
      <c r="P221" s="61">
        <v>0</v>
      </c>
      <c r="Q221" s="3">
        <f t="shared" si="61"/>
        <v>2.9629629629629628E-3</v>
      </c>
    </row>
    <row r="222" spans="1:17" x14ac:dyDescent="0.35">
      <c r="A222">
        <v>257000</v>
      </c>
      <c r="B222" s="59">
        <v>0.31372800000000001</v>
      </c>
      <c r="C222" s="3">
        <f t="shared" si="55"/>
        <v>2.9745370370370368E-3</v>
      </c>
      <c r="D222" s="59">
        <v>3.1372800000000001</v>
      </c>
      <c r="E222" s="56" t="e">
        <f t="shared" si="57"/>
        <v>#N/A</v>
      </c>
      <c r="F222" s="58" t="e">
        <f t="shared" si="58"/>
        <v>#N/A</v>
      </c>
      <c r="G222" s="58" t="e">
        <f t="shared" si="65"/>
        <v>#N/A</v>
      </c>
      <c r="H222" s="58" t="e">
        <f t="shared" si="62"/>
        <v>#N/A</v>
      </c>
      <c r="I222" s="58" t="e">
        <f t="shared" si="62"/>
        <v>#N/A</v>
      </c>
      <c r="J222" s="61" t="e">
        <v>#N/A</v>
      </c>
      <c r="K222" s="61" t="e">
        <v>#N/A</v>
      </c>
      <c r="L222" s="58" t="str">
        <f t="shared" si="59"/>
        <v>0</v>
      </c>
      <c r="M222" s="58" t="str">
        <f t="shared" si="60"/>
        <v>0</v>
      </c>
      <c r="N222" s="58" t="str">
        <f t="shared" si="63"/>
        <v>0</v>
      </c>
      <c r="O222" s="58" t="str">
        <f t="shared" si="52"/>
        <v>0</v>
      </c>
      <c r="P222" s="61">
        <v>0</v>
      </c>
      <c r="Q222" s="3">
        <f t="shared" si="61"/>
        <v>2.9745370370370368E-3</v>
      </c>
    </row>
    <row r="223" spans="1:17" x14ac:dyDescent="0.35">
      <c r="A223">
        <v>258000</v>
      </c>
      <c r="B223" s="59">
        <v>0.33112725999999998</v>
      </c>
      <c r="C223" s="3">
        <f t="shared" si="55"/>
        <v>2.9861111111111108E-3</v>
      </c>
      <c r="D223" s="59">
        <v>3.3112725999999997</v>
      </c>
      <c r="E223" s="56" t="e">
        <f t="shared" si="57"/>
        <v>#N/A</v>
      </c>
      <c r="F223" s="58" t="e">
        <f t="shared" si="58"/>
        <v>#N/A</v>
      </c>
      <c r="G223" s="58" t="e">
        <f t="shared" si="65"/>
        <v>#N/A</v>
      </c>
      <c r="H223" s="58" t="e">
        <f t="shared" si="62"/>
        <v>#N/A</v>
      </c>
      <c r="I223" s="58" t="e">
        <f t="shared" si="62"/>
        <v>#N/A</v>
      </c>
      <c r="J223" s="61" t="e">
        <v>#N/A</v>
      </c>
      <c r="K223" s="61" t="e">
        <v>#N/A</v>
      </c>
      <c r="L223" s="58" t="str">
        <f t="shared" si="59"/>
        <v>0</v>
      </c>
      <c r="M223" s="58" t="str">
        <f t="shared" si="60"/>
        <v>0</v>
      </c>
      <c r="N223" s="58" t="str">
        <f t="shared" si="63"/>
        <v>0</v>
      </c>
      <c r="O223" s="58" t="str">
        <f t="shared" si="52"/>
        <v>0</v>
      </c>
      <c r="P223" s="61">
        <v>0</v>
      </c>
      <c r="Q223" s="3">
        <f t="shared" si="61"/>
        <v>2.9861111111111108E-3</v>
      </c>
    </row>
    <row r="224" spans="1:17" x14ac:dyDescent="0.35">
      <c r="A224">
        <v>259000</v>
      </c>
      <c r="B224" s="59">
        <v>0.33793736000000002</v>
      </c>
      <c r="C224" s="3">
        <f t="shared" si="55"/>
        <v>2.9976851851851848E-3</v>
      </c>
      <c r="D224" s="59">
        <v>3.3793736000000001</v>
      </c>
      <c r="E224" s="56" t="e">
        <f t="shared" si="57"/>
        <v>#N/A</v>
      </c>
      <c r="F224" s="58" t="e">
        <f t="shared" si="58"/>
        <v>#N/A</v>
      </c>
      <c r="G224" s="58" t="e">
        <f t="shared" si="65"/>
        <v>#N/A</v>
      </c>
      <c r="H224" s="58">
        <f t="shared" si="62"/>
        <v>3.3793736000000001</v>
      </c>
      <c r="I224" s="58" t="e">
        <f t="shared" si="62"/>
        <v>#N/A</v>
      </c>
      <c r="J224" s="61" t="e">
        <v>#N/A</v>
      </c>
      <c r="K224" s="61" t="e">
        <v>#N/A</v>
      </c>
      <c r="L224" s="58" t="str">
        <f t="shared" si="59"/>
        <v>0</v>
      </c>
      <c r="M224" s="58" t="str">
        <f t="shared" si="60"/>
        <v>0</v>
      </c>
      <c r="N224" s="58" t="str">
        <f t="shared" si="63"/>
        <v>0</v>
      </c>
      <c r="O224" s="58">
        <f t="shared" si="52"/>
        <v>3.3793736000000001</v>
      </c>
      <c r="P224" s="61">
        <v>0</v>
      </c>
      <c r="Q224" s="3">
        <f t="shared" si="61"/>
        <v>2.9976851851851848E-3</v>
      </c>
    </row>
    <row r="225" spans="1:17" x14ac:dyDescent="0.35">
      <c r="A225">
        <v>260000</v>
      </c>
      <c r="B225" s="59">
        <v>0.32583269999999998</v>
      </c>
      <c r="C225" s="3">
        <f t="shared" si="55"/>
        <v>3.0092592592592593E-3</v>
      </c>
      <c r="D225" s="59">
        <v>3.2583269999999995</v>
      </c>
      <c r="E225" s="56" t="e">
        <f t="shared" si="57"/>
        <v>#N/A</v>
      </c>
      <c r="F225" s="58" t="e">
        <f t="shared" si="58"/>
        <v>#N/A</v>
      </c>
      <c r="G225" s="58" t="e">
        <f t="shared" si="65"/>
        <v>#N/A</v>
      </c>
      <c r="H225" s="58" t="e">
        <f t="shared" si="62"/>
        <v>#N/A</v>
      </c>
      <c r="I225" s="58" t="e">
        <f t="shared" si="62"/>
        <v>#N/A</v>
      </c>
      <c r="J225" s="61" t="e">
        <v>#N/A</v>
      </c>
      <c r="K225" s="61" t="e">
        <v>#N/A</v>
      </c>
      <c r="L225" s="58" t="str">
        <f t="shared" si="59"/>
        <v>0</v>
      </c>
      <c r="M225" s="58" t="str">
        <f t="shared" si="60"/>
        <v>0</v>
      </c>
      <c r="N225" s="58" t="str">
        <f t="shared" si="63"/>
        <v>0</v>
      </c>
      <c r="O225" s="58" t="str">
        <f t="shared" si="52"/>
        <v>0</v>
      </c>
      <c r="P225" s="61">
        <v>0</v>
      </c>
      <c r="Q225" s="3">
        <f t="shared" si="61"/>
        <v>3.0092592592592593E-3</v>
      </c>
    </row>
    <row r="226" spans="1:17" x14ac:dyDescent="0.35">
      <c r="A226">
        <v>261000</v>
      </c>
      <c r="B226" s="59">
        <v>0.32431959999999999</v>
      </c>
      <c r="C226" s="3">
        <f t="shared" si="55"/>
        <v>3.0208333333333333E-3</v>
      </c>
      <c r="D226" s="59">
        <v>3.2431959999999997</v>
      </c>
      <c r="E226" s="56" t="e">
        <f t="shared" si="57"/>
        <v>#N/A</v>
      </c>
      <c r="F226" s="58" t="e">
        <f t="shared" si="58"/>
        <v>#N/A</v>
      </c>
      <c r="G226" s="58" t="e">
        <f t="shared" si="65"/>
        <v>#N/A</v>
      </c>
      <c r="H226" s="58" t="e">
        <f t="shared" si="62"/>
        <v>#N/A</v>
      </c>
      <c r="I226" s="58" t="e">
        <f t="shared" si="62"/>
        <v>#N/A</v>
      </c>
      <c r="J226" s="61" t="e">
        <v>#N/A</v>
      </c>
      <c r="K226" s="61" t="e">
        <v>#N/A</v>
      </c>
      <c r="L226" s="58" t="str">
        <f t="shared" si="59"/>
        <v>0</v>
      </c>
      <c r="M226" s="58" t="str">
        <f t="shared" si="60"/>
        <v>0</v>
      </c>
      <c r="N226" s="58" t="str">
        <f t="shared" si="63"/>
        <v>0</v>
      </c>
      <c r="O226" s="58" t="str">
        <f t="shared" si="52"/>
        <v>0</v>
      </c>
      <c r="P226" s="61">
        <v>0</v>
      </c>
      <c r="Q226" s="3">
        <f t="shared" si="61"/>
        <v>3.0208333333333333E-3</v>
      </c>
    </row>
    <row r="227" spans="1:17" x14ac:dyDescent="0.35">
      <c r="A227">
        <v>262000</v>
      </c>
      <c r="B227" s="59">
        <v>0.32734575999999999</v>
      </c>
      <c r="C227" s="3">
        <f t="shared" si="55"/>
        <v>3.0324074074074073E-3</v>
      </c>
      <c r="D227" s="59">
        <v>3.2734576</v>
      </c>
      <c r="E227" s="56" t="e">
        <f t="shared" si="57"/>
        <v>#N/A</v>
      </c>
      <c r="F227" s="58" t="e">
        <f t="shared" si="58"/>
        <v>#N/A</v>
      </c>
      <c r="G227" s="58" t="e">
        <f t="shared" si="65"/>
        <v>#N/A</v>
      </c>
      <c r="H227" s="58" t="e">
        <f t="shared" si="62"/>
        <v>#N/A</v>
      </c>
      <c r="I227" s="58" t="e">
        <f t="shared" si="62"/>
        <v>#N/A</v>
      </c>
      <c r="J227" s="61" t="e">
        <v>#N/A</v>
      </c>
      <c r="K227" s="61" t="e">
        <v>#N/A</v>
      </c>
      <c r="L227" s="58" t="str">
        <f t="shared" si="59"/>
        <v>0</v>
      </c>
      <c r="M227" s="58" t="str">
        <f t="shared" si="60"/>
        <v>0</v>
      </c>
      <c r="N227" s="58" t="str">
        <f t="shared" si="63"/>
        <v>0</v>
      </c>
      <c r="O227" s="58" t="str">
        <f t="shared" si="52"/>
        <v>0</v>
      </c>
      <c r="P227" s="61">
        <v>0</v>
      </c>
      <c r="Q227" s="3">
        <f t="shared" si="61"/>
        <v>3.0324074074074073E-3</v>
      </c>
    </row>
    <row r="228" spans="1:17" x14ac:dyDescent="0.35">
      <c r="A228">
        <v>263000</v>
      </c>
      <c r="B228" s="59">
        <v>0.29103174999999998</v>
      </c>
      <c r="C228" s="3">
        <f t="shared" si="55"/>
        <v>3.0439814814814817E-3</v>
      </c>
      <c r="D228" s="59">
        <v>2.9103174999999997</v>
      </c>
      <c r="E228" s="56" t="e">
        <f t="shared" si="57"/>
        <v>#N/A</v>
      </c>
      <c r="F228" s="58" t="e">
        <f t="shared" si="58"/>
        <v>#N/A</v>
      </c>
      <c r="G228" s="58">
        <f t="shared" si="65"/>
        <v>2.9103174999999997</v>
      </c>
      <c r="H228" s="58" t="e">
        <f t="shared" si="62"/>
        <v>#N/A</v>
      </c>
      <c r="I228" s="58" t="e">
        <f t="shared" si="62"/>
        <v>#N/A</v>
      </c>
      <c r="J228" s="61" t="e">
        <v>#N/A</v>
      </c>
      <c r="K228" s="61" t="e">
        <v>#N/A</v>
      </c>
      <c r="L228" s="58" t="str">
        <f t="shared" si="59"/>
        <v>0</v>
      </c>
      <c r="M228" s="58" t="str">
        <f t="shared" si="60"/>
        <v>0</v>
      </c>
      <c r="N228" s="58">
        <v>0</v>
      </c>
      <c r="O228" s="58" t="str">
        <f t="shared" ref="O228:O291" si="66">IF(AND(D228&gt;=D225, D228&gt;=D226, D228&gt;=D227, D228&gt;=D229, D228&gt;=D230, D228&gt;=D231),D228,"0")</f>
        <v>0</v>
      </c>
      <c r="P228" s="61">
        <v>0</v>
      </c>
      <c r="Q228" s="3">
        <f t="shared" si="61"/>
        <v>3.0439814814814817E-3</v>
      </c>
    </row>
    <row r="229" spans="1:17" x14ac:dyDescent="0.35">
      <c r="A229">
        <v>264000</v>
      </c>
      <c r="B229" s="59">
        <v>0.29935489999999998</v>
      </c>
      <c r="C229" s="3">
        <f t="shared" si="55"/>
        <v>3.0555555555555557E-3</v>
      </c>
      <c r="D229" s="59">
        <v>2.9935489999999998</v>
      </c>
      <c r="E229" s="56" t="e">
        <f t="shared" si="57"/>
        <v>#N/A</v>
      </c>
      <c r="F229" s="58" t="e">
        <f t="shared" si="58"/>
        <v>#N/A</v>
      </c>
      <c r="G229" s="58" t="e">
        <f t="shared" si="65"/>
        <v>#N/A</v>
      </c>
      <c r="H229" s="58" t="e">
        <f t="shared" si="62"/>
        <v>#N/A</v>
      </c>
      <c r="I229" s="58" t="e">
        <f t="shared" si="62"/>
        <v>#N/A</v>
      </c>
      <c r="J229" s="61" t="e">
        <v>#N/A</v>
      </c>
      <c r="K229" s="61" t="e">
        <v>#N/A</v>
      </c>
      <c r="L229" s="58" t="str">
        <f t="shared" si="59"/>
        <v>0</v>
      </c>
      <c r="M229" s="58" t="str">
        <f t="shared" si="60"/>
        <v>0</v>
      </c>
      <c r="N229" s="58" t="str">
        <f t="shared" si="63"/>
        <v>0</v>
      </c>
      <c r="O229" s="58" t="str">
        <f t="shared" si="66"/>
        <v>0</v>
      </c>
      <c r="P229" s="61">
        <v>0</v>
      </c>
      <c r="Q229" s="3">
        <f t="shared" si="61"/>
        <v>3.0555555555555557E-3</v>
      </c>
    </row>
    <row r="230" spans="1:17" x14ac:dyDescent="0.35">
      <c r="A230">
        <v>265000</v>
      </c>
      <c r="B230" s="59">
        <v>0.3152411</v>
      </c>
      <c r="C230" s="3">
        <f t="shared" si="55"/>
        <v>3.0671296296296297E-3</v>
      </c>
      <c r="D230" s="59">
        <v>3.1524109999999999</v>
      </c>
      <c r="E230" s="56" t="e">
        <f t="shared" si="57"/>
        <v>#N/A</v>
      </c>
      <c r="F230" s="58" t="e">
        <f t="shared" si="58"/>
        <v>#N/A</v>
      </c>
      <c r="G230" s="58" t="e">
        <f>IF(AND(D230&lt;=D227, D230&lt;=D228, D230&lt;=D229, D230&lt;=D231, D230&lt;=D232, D230&lt;=D233),D230,NA())</f>
        <v>#N/A</v>
      </c>
      <c r="H230" s="58" t="e">
        <f t="shared" si="62"/>
        <v>#N/A</v>
      </c>
      <c r="I230" s="58" t="e">
        <f t="shared" si="62"/>
        <v>#N/A</v>
      </c>
      <c r="J230" s="61" t="e">
        <v>#N/A</v>
      </c>
      <c r="K230" s="61" t="e">
        <v>#N/A</v>
      </c>
      <c r="L230" s="58" t="str">
        <f t="shared" si="59"/>
        <v>0</v>
      </c>
      <c r="M230" s="58" t="str">
        <f t="shared" si="60"/>
        <v>0</v>
      </c>
      <c r="N230" s="58" t="str">
        <f t="shared" si="63"/>
        <v>0</v>
      </c>
      <c r="O230" s="58" t="str">
        <f t="shared" si="66"/>
        <v>0</v>
      </c>
      <c r="P230" s="61">
        <v>0</v>
      </c>
      <c r="Q230" s="3">
        <f t="shared" si="61"/>
        <v>3.0671296296296297E-3</v>
      </c>
    </row>
    <row r="231" spans="1:17" x14ac:dyDescent="0.35">
      <c r="A231">
        <v>266000</v>
      </c>
      <c r="B231" s="59">
        <v>0.32583269999999998</v>
      </c>
      <c r="C231" s="3">
        <f t="shared" si="55"/>
        <v>3.0787037037037037E-3</v>
      </c>
      <c r="D231" s="59">
        <v>3.2583269999999995</v>
      </c>
      <c r="E231" s="56" t="e">
        <f t="shared" si="57"/>
        <v>#N/A</v>
      </c>
      <c r="F231" s="58" t="e">
        <f t="shared" si="58"/>
        <v>#N/A</v>
      </c>
      <c r="G231" s="58" t="e">
        <f t="shared" ref="G231:G244" si="67">IF(AND(D231&lt;=D228, D231&lt;=D229, D231&lt;=D230, D231&lt;=D232, D231&lt;=D233, D231&lt;=D234),D231,NA())</f>
        <v>#N/A</v>
      </c>
      <c r="H231" s="58" t="e">
        <f t="shared" si="62"/>
        <v>#N/A</v>
      </c>
      <c r="I231" s="58" t="e">
        <f t="shared" si="62"/>
        <v>#N/A</v>
      </c>
      <c r="J231" s="61" t="e">
        <v>#N/A</v>
      </c>
      <c r="K231" s="61" t="e">
        <v>#N/A</v>
      </c>
      <c r="L231" s="58" t="str">
        <f t="shared" si="59"/>
        <v>0</v>
      </c>
      <c r="M231" s="58" t="str">
        <f t="shared" si="60"/>
        <v>0</v>
      </c>
      <c r="N231" s="58" t="str">
        <f t="shared" si="63"/>
        <v>0</v>
      </c>
      <c r="O231" s="58" t="str">
        <f t="shared" si="66"/>
        <v>0</v>
      </c>
      <c r="P231" s="61">
        <v>0</v>
      </c>
      <c r="Q231" s="3">
        <f t="shared" si="61"/>
        <v>3.0787037037037037E-3</v>
      </c>
    </row>
    <row r="232" spans="1:17" x14ac:dyDescent="0.35">
      <c r="A232">
        <v>267000</v>
      </c>
      <c r="B232" s="59">
        <v>0.32507493999999998</v>
      </c>
      <c r="C232" s="3">
        <f t="shared" si="55"/>
        <v>3.0902777777777777E-3</v>
      </c>
      <c r="D232" s="59">
        <v>3.2507493999999997</v>
      </c>
      <c r="E232" s="56" t="e">
        <f t="shared" si="57"/>
        <v>#N/A</v>
      </c>
      <c r="F232" s="58" t="e">
        <f t="shared" si="58"/>
        <v>#N/A</v>
      </c>
      <c r="G232" s="58" t="e">
        <f t="shared" si="67"/>
        <v>#N/A</v>
      </c>
      <c r="H232" s="58" t="e">
        <f t="shared" si="62"/>
        <v>#N/A</v>
      </c>
      <c r="I232" s="58" t="e">
        <f t="shared" si="62"/>
        <v>#N/A</v>
      </c>
      <c r="J232" s="61" t="e">
        <v>#N/A</v>
      </c>
      <c r="K232" s="61" t="e">
        <v>#N/A</v>
      </c>
      <c r="L232" s="58" t="str">
        <f t="shared" si="59"/>
        <v>0</v>
      </c>
      <c r="M232" s="58" t="str">
        <f t="shared" si="60"/>
        <v>0</v>
      </c>
      <c r="N232" s="58" t="str">
        <f t="shared" si="63"/>
        <v>0</v>
      </c>
      <c r="O232" s="58" t="str">
        <f t="shared" si="66"/>
        <v>0</v>
      </c>
      <c r="P232" s="61">
        <v>0</v>
      </c>
      <c r="Q232" s="3">
        <f t="shared" si="61"/>
        <v>3.0902777777777777E-3</v>
      </c>
    </row>
    <row r="233" spans="1:17" x14ac:dyDescent="0.35">
      <c r="A233">
        <v>268000</v>
      </c>
      <c r="B233" s="59">
        <v>0.33869510000000003</v>
      </c>
      <c r="C233" s="3">
        <f t="shared" si="55"/>
        <v>3.1018518518518517E-3</v>
      </c>
      <c r="D233" s="59">
        <v>3.3869510000000003</v>
      </c>
      <c r="E233" s="56" t="e">
        <f t="shared" si="57"/>
        <v>#N/A</v>
      </c>
      <c r="F233" s="58" t="e">
        <f t="shared" si="58"/>
        <v>#N/A</v>
      </c>
      <c r="G233" s="58" t="e">
        <f t="shared" si="67"/>
        <v>#N/A</v>
      </c>
      <c r="H233" s="58" t="e">
        <f t="shared" si="62"/>
        <v>#N/A</v>
      </c>
      <c r="I233" s="58" t="e">
        <f t="shared" si="62"/>
        <v>#N/A</v>
      </c>
      <c r="J233" s="61" t="e">
        <v>#N/A</v>
      </c>
      <c r="K233" s="61" t="e">
        <v>#N/A</v>
      </c>
      <c r="L233" s="58" t="str">
        <f t="shared" si="59"/>
        <v>0</v>
      </c>
      <c r="M233" s="58" t="str">
        <f t="shared" si="60"/>
        <v>0</v>
      </c>
      <c r="N233" s="58" t="str">
        <f t="shared" si="63"/>
        <v>0</v>
      </c>
      <c r="O233" s="58" t="str">
        <f t="shared" si="66"/>
        <v>0</v>
      </c>
      <c r="P233" s="61">
        <v>0</v>
      </c>
      <c r="Q233" s="3">
        <f t="shared" si="61"/>
        <v>3.1018518518518517E-3</v>
      </c>
    </row>
    <row r="234" spans="1:17" x14ac:dyDescent="0.35">
      <c r="A234">
        <v>269000</v>
      </c>
      <c r="B234" s="59">
        <v>0.34096349999999997</v>
      </c>
      <c r="C234" s="3">
        <f t="shared" si="55"/>
        <v>3.1134259259259262E-3</v>
      </c>
      <c r="D234" s="59">
        <v>3.4096349999999997</v>
      </c>
      <c r="E234" s="56" t="e">
        <f t="shared" si="57"/>
        <v>#N/A</v>
      </c>
      <c r="F234" s="58" t="e">
        <f t="shared" si="58"/>
        <v>#N/A</v>
      </c>
      <c r="G234" s="58" t="e">
        <f t="shared" si="67"/>
        <v>#N/A</v>
      </c>
      <c r="H234" s="58" t="e">
        <f t="shared" si="62"/>
        <v>#N/A</v>
      </c>
      <c r="I234" s="58" t="e">
        <f t="shared" si="62"/>
        <v>#N/A</v>
      </c>
      <c r="J234" s="61" t="e">
        <v>#N/A</v>
      </c>
      <c r="K234" s="61" t="s">
        <v>64</v>
      </c>
      <c r="L234" s="58" t="str">
        <f t="shared" si="59"/>
        <v>0</v>
      </c>
      <c r="M234" s="58" t="str">
        <f t="shared" si="60"/>
        <v>0</v>
      </c>
      <c r="N234" s="58" t="str">
        <f t="shared" si="63"/>
        <v>0</v>
      </c>
      <c r="O234" s="58" t="str">
        <f t="shared" si="66"/>
        <v>0</v>
      </c>
      <c r="P234" s="61">
        <v>0</v>
      </c>
      <c r="Q234" s="3">
        <f t="shared" si="61"/>
        <v>3.1134259259259262E-3</v>
      </c>
    </row>
    <row r="235" spans="1:17" x14ac:dyDescent="0.35">
      <c r="A235">
        <v>270000</v>
      </c>
      <c r="B235" s="59">
        <v>0.36365979999999998</v>
      </c>
      <c r="C235" s="3">
        <f t="shared" si="55"/>
        <v>3.1250000000000002E-3</v>
      </c>
      <c r="D235" s="59">
        <v>3.6365979999999998</v>
      </c>
      <c r="E235" s="56" t="e">
        <f t="shared" si="57"/>
        <v>#N/A</v>
      </c>
      <c r="F235" s="58" t="e">
        <f t="shared" si="58"/>
        <v>#N/A</v>
      </c>
      <c r="G235" s="58" t="e">
        <f t="shared" si="67"/>
        <v>#N/A</v>
      </c>
      <c r="H235" s="58" t="e">
        <f t="shared" si="62"/>
        <v>#N/A</v>
      </c>
      <c r="I235" s="58" t="e">
        <f t="shared" si="62"/>
        <v>#N/A</v>
      </c>
      <c r="J235" s="61" t="e">
        <v>#N/A</v>
      </c>
      <c r="K235" s="61" t="e">
        <v>#N/A</v>
      </c>
      <c r="L235" s="58" t="str">
        <f t="shared" si="59"/>
        <v>0</v>
      </c>
      <c r="M235" s="58" t="str">
        <f t="shared" si="60"/>
        <v>0</v>
      </c>
      <c r="N235" s="58" t="str">
        <f t="shared" si="63"/>
        <v>0</v>
      </c>
      <c r="O235" s="58" t="str">
        <f t="shared" si="66"/>
        <v>0</v>
      </c>
      <c r="P235" s="61">
        <v>0</v>
      </c>
      <c r="Q235" s="3">
        <f t="shared" si="61"/>
        <v>3.1250000000000002E-3</v>
      </c>
    </row>
    <row r="236" spans="1:17" x14ac:dyDescent="0.35">
      <c r="A236">
        <v>271000</v>
      </c>
      <c r="B236" s="59">
        <v>0.36593061999999998</v>
      </c>
      <c r="C236" s="3">
        <f t="shared" si="55"/>
        <v>3.1365740740740742E-3</v>
      </c>
      <c r="D236" s="59">
        <v>3.6593061999999996</v>
      </c>
      <c r="E236" s="56" t="e">
        <f t="shared" si="57"/>
        <v>#N/A</v>
      </c>
      <c r="F236" s="58" t="e">
        <f t="shared" si="58"/>
        <v>#N/A</v>
      </c>
      <c r="G236" s="58" t="e">
        <f t="shared" si="67"/>
        <v>#N/A</v>
      </c>
      <c r="H236" s="58">
        <f t="shared" si="62"/>
        <v>3.6593061999999996</v>
      </c>
      <c r="I236" s="58" t="e">
        <f t="shared" si="62"/>
        <v>#N/A</v>
      </c>
      <c r="J236" s="61" t="e">
        <v>#N/A</v>
      </c>
      <c r="K236" s="61" t="e">
        <v>#N/A</v>
      </c>
      <c r="L236" s="58" t="str">
        <f t="shared" si="59"/>
        <v>0</v>
      </c>
      <c r="M236" s="58" t="str">
        <f t="shared" si="60"/>
        <v>0</v>
      </c>
      <c r="N236" s="58" t="str">
        <f t="shared" si="63"/>
        <v>0</v>
      </c>
      <c r="O236" s="58">
        <f t="shared" si="66"/>
        <v>3.6593061999999996</v>
      </c>
      <c r="P236" s="61">
        <v>0</v>
      </c>
      <c r="Q236" s="3">
        <f t="shared" si="61"/>
        <v>3.1365740740740742E-3</v>
      </c>
    </row>
    <row r="237" spans="1:17" x14ac:dyDescent="0.35">
      <c r="A237">
        <v>272000</v>
      </c>
      <c r="B237" s="59">
        <v>0.35760744999999999</v>
      </c>
      <c r="C237" s="3">
        <f t="shared" si="55"/>
        <v>3.1481481481481482E-3</v>
      </c>
      <c r="D237" s="59">
        <v>3.5760744999999998</v>
      </c>
      <c r="E237" s="56" t="e">
        <f t="shared" si="57"/>
        <v>#N/A</v>
      </c>
      <c r="F237" s="58" t="e">
        <f t="shared" si="58"/>
        <v>#N/A</v>
      </c>
      <c r="G237" s="58" t="e">
        <f t="shared" si="67"/>
        <v>#N/A</v>
      </c>
      <c r="H237" s="58" t="e">
        <f t="shared" si="62"/>
        <v>#N/A</v>
      </c>
      <c r="I237" s="58" t="e">
        <f t="shared" si="62"/>
        <v>#N/A</v>
      </c>
      <c r="J237" s="61" t="e">
        <v>#N/A</v>
      </c>
      <c r="K237" s="61" t="e">
        <v>#N/A</v>
      </c>
      <c r="L237" s="58" t="str">
        <f t="shared" si="59"/>
        <v>0</v>
      </c>
      <c r="M237" s="58" t="str">
        <f t="shared" si="60"/>
        <v>0</v>
      </c>
      <c r="N237" s="58" t="str">
        <f t="shared" si="63"/>
        <v>0</v>
      </c>
      <c r="O237" s="58" t="str">
        <f t="shared" si="66"/>
        <v>0</v>
      </c>
      <c r="P237" s="61">
        <v>0</v>
      </c>
      <c r="Q237" s="3">
        <f t="shared" si="61"/>
        <v>3.1481481481481482E-3</v>
      </c>
    </row>
    <row r="238" spans="1:17" x14ac:dyDescent="0.35">
      <c r="A238">
        <v>273000</v>
      </c>
      <c r="B238" s="59">
        <v>0.33491120000000002</v>
      </c>
      <c r="C238" s="3">
        <f t="shared" si="55"/>
        <v>3.1597222222222222E-3</v>
      </c>
      <c r="D238" s="59">
        <v>3.3491120000000003</v>
      </c>
      <c r="E238" s="56" t="e">
        <f t="shared" si="57"/>
        <v>#N/A</v>
      </c>
      <c r="F238" s="58" t="e">
        <f t="shared" si="58"/>
        <v>#N/A</v>
      </c>
      <c r="G238" s="58">
        <f t="shared" si="67"/>
        <v>3.3491120000000003</v>
      </c>
      <c r="H238" s="58" t="e">
        <f t="shared" si="62"/>
        <v>#N/A</v>
      </c>
      <c r="I238" s="58" t="e">
        <f t="shared" si="62"/>
        <v>#N/A</v>
      </c>
      <c r="J238" s="61" t="e">
        <v>#N/A</v>
      </c>
      <c r="K238" s="61" t="e">
        <v>#N/A</v>
      </c>
      <c r="L238" s="58" t="str">
        <f t="shared" si="59"/>
        <v>0</v>
      </c>
      <c r="M238" s="58" t="str">
        <f t="shared" si="60"/>
        <v>0</v>
      </c>
      <c r="N238" s="58">
        <f t="shared" si="63"/>
        <v>3.3491120000000003</v>
      </c>
      <c r="O238" s="58" t="str">
        <f t="shared" si="66"/>
        <v>0</v>
      </c>
      <c r="P238" s="61">
        <v>0</v>
      </c>
      <c r="Q238" s="3">
        <f t="shared" si="61"/>
        <v>3.1597222222222222E-3</v>
      </c>
    </row>
    <row r="239" spans="1:17" x14ac:dyDescent="0.35">
      <c r="A239">
        <v>274000</v>
      </c>
      <c r="B239" s="59">
        <v>0.35079979999999999</v>
      </c>
      <c r="C239" s="3">
        <f t="shared" si="55"/>
        <v>3.1712962962962962E-3</v>
      </c>
      <c r="D239" s="59">
        <v>3.5079979999999997</v>
      </c>
      <c r="E239" s="56" t="e">
        <f t="shared" si="57"/>
        <v>#N/A</v>
      </c>
      <c r="F239" s="58" t="e">
        <f t="shared" si="58"/>
        <v>#N/A</v>
      </c>
      <c r="G239" s="58" t="e">
        <f t="shared" si="67"/>
        <v>#N/A</v>
      </c>
      <c r="H239" s="58" t="e">
        <f t="shared" si="62"/>
        <v>#N/A</v>
      </c>
      <c r="I239" s="58" t="e">
        <f t="shared" si="62"/>
        <v>#N/A</v>
      </c>
      <c r="J239" s="61" t="e">
        <v>#N/A</v>
      </c>
      <c r="K239" s="61" t="e">
        <v>#N/A</v>
      </c>
      <c r="L239" s="58" t="str">
        <f t="shared" si="59"/>
        <v>0</v>
      </c>
      <c r="M239" s="58" t="str">
        <f t="shared" si="60"/>
        <v>0</v>
      </c>
      <c r="N239" s="58" t="str">
        <f t="shared" si="63"/>
        <v>0</v>
      </c>
      <c r="O239" s="58" t="str">
        <f t="shared" si="66"/>
        <v>0</v>
      </c>
      <c r="P239" s="61">
        <v>0</v>
      </c>
      <c r="Q239" s="3">
        <f t="shared" si="61"/>
        <v>3.1712962962962962E-3</v>
      </c>
    </row>
    <row r="240" spans="1:17" x14ac:dyDescent="0.35">
      <c r="A240">
        <v>275000</v>
      </c>
      <c r="B240" s="59">
        <v>0.37274072000000003</v>
      </c>
      <c r="C240" s="3">
        <f t="shared" si="55"/>
        <v>3.1828703703703702E-3</v>
      </c>
      <c r="D240" s="59">
        <v>3.7274072</v>
      </c>
      <c r="E240" s="56" t="e">
        <f t="shared" si="57"/>
        <v>#N/A</v>
      </c>
      <c r="F240" s="58" t="e">
        <f t="shared" si="58"/>
        <v>#N/A</v>
      </c>
      <c r="G240" s="58" t="e">
        <f t="shared" si="67"/>
        <v>#N/A</v>
      </c>
      <c r="H240" s="58" t="e">
        <f t="shared" si="62"/>
        <v>#N/A</v>
      </c>
      <c r="I240" s="58" t="e">
        <f t="shared" si="62"/>
        <v>#N/A</v>
      </c>
      <c r="J240" s="61" t="str">
        <v>9 Back</v>
      </c>
      <c r="K240" s="61" t="e">
        <v>#N/A</v>
      </c>
      <c r="L240" s="58" t="str">
        <f t="shared" si="59"/>
        <v>0</v>
      </c>
      <c r="M240" s="58" t="str">
        <f t="shared" si="60"/>
        <v>0</v>
      </c>
      <c r="N240" s="58" t="str">
        <f t="shared" si="63"/>
        <v>0</v>
      </c>
      <c r="O240" s="58" t="str">
        <f t="shared" si="66"/>
        <v>0</v>
      </c>
      <c r="P240" s="61" t="str">
        <v>9 Back</v>
      </c>
      <c r="Q240" s="3">
        <f t="shared" si="61"/>
        <v>3.1828703703703702E-3</v>
      </c>
    </row>
    <row r="241" spans="1:17" x14ac:dyDescent="0.35">
      <c r="A241">
        <v>276000</v>
      </c>
      <c r="B241" s="59">
        <v>0.37501156000000002</v>
      </c>
      <c r="C241" s="3">
        <f t="shared" si="55"/>
        <v>3.1944444444444442E-3</v>
      </c>
      <c r="D241" s="59">
        <v>3.7501156</v>
      </c>
      <c r="E241" s="56" t="e">
        <f t="shared" si="57"/>
        <v>#N/A</v>
      </c>
      <c r="F241" s="58" t="e">
        <f t="shared" si="58"/>
        <v>#N/A</v>
      </c>
      <c r="G241" s="58" t="e">
        <f t="shared" si="67"/>
        <v>#N/A</v>
      </c>
      <c r="H241" s="58">
        <f t="shared" si="62"/>
        <v>3.7501156</v>
      </c>
      <c r="I241" s="58" t="e">
        <f t="shared" si="62"/>
        <v>#N/A</v>
      </c>
      <c r="J241" s="61" t="e">
        <v>#N/A</v>
      </c>
      <c r="K241" s="61" t="e">
        <v>#N/A</v>
      </c>
      <c r="L241" s="58" t="str">
        <f t="shared" si="59"/>
        <v>0</v>
      </c>
      <c r="M241" s="58" t="str">
        <f t="shared" si="60"/>
        <v>0</v>
      </c>
      <c r="N241" s="58" t="str">
        <f t="shared" si="63"/>
        <v>0</v>
      </c>
      <c r="O241" s="58">
        <f t="shared" si="66"/>
        <v>3.7501156</v>
      </c>
      <c r="P241" s="61">
        <v>0</v>
      </c>
      <c r="Q241" s="3">
        <f t="shared" si="61"/>
        <v>3.1944444444444442E-3</v>
      </c>
    </row>
    <row r="242" spans="1:17" x14ac:dyDescent="0.35">
      <c r="A242">
        <v>277000</v>
      </c>
      <c r="B242" s="59">
        <v>0.36593061999999998</v>
      </c>
      <c r="C242" s="3">
        <f t="shared" si="55"/>
        <v>3.2060185185185182E-3</v>
      </c>
      <c r="D242" s="59">
        <v>3.6593061999999996</v>
      </c>
      <c r="E242" s="56" t="e">
        <f t="shared" si="57"/>
        <v>#N/A</v>
      </c>
      <c r="F242" s="58" t="e">
        <f t="shared" si="58"/>
        <v>#N/A</v>
      </c>
      <c r="G242" s="58" t="e">
        <f t="shared" si="67"/>
        <v>#N/A</v>
      </c>
      <c r="H242" s="58" t="e">
        <f t="shared" si="62"/>
        <v>#N/A</v>
      </c>
      <c r="I242" s="58" t="e">
        <f t="shared" si="62"/>
        <v>#N/A</v>
      </c>
      <c r="J242" s="61" t="e">
        <v>#N/A</v>
      </c>
      <c r="K242" s="61" t="e">
        <v>#N/A</v>
      </c>
      <c r="L242" s="58" t="str">
        <f t="shared" si="59"/>
        <v>0</v>
      </c>
      <c r="M242" s="58" t="str">
        <f t="shared" si="60"/>
        <v>0</v>
      </c>
      <c r="N242" s="58" t="str">
        <f t="shared" si="63"/>
        <v>0</v>
      </c>
      <c r="O242" s="58" t="str">
        <f t="shared" si="66"/>
        <v>0</v>
      </c>
      <c r="P242" s="61">
        <v>0</v>
      </c>
      <c r="Q242" s="3">
        <f t="shared" si="61"/>
        <v>3.2060185185185182E-3</v>
      </c>
    </row>
    <row r="243" spans="1:17" x14ac:dyDescent="0.35">
      <c r="A243">
        <v>278000</v>
      </c>
      <c r="B243" s="59">
        <v>0.35609436</v>
      </c>
      <c r="C243" s="3">
        <f t="shared" si="55"/>
        <v>3.2175925925925931E-3</v>
      </c>
      <c r="D243" s="59">
        <v>3.5609435999999999</v>
      </c>
      <c r="E243" s="56" t="e">
        <f t="shared" si="57"/>
        <v>#N/A</v>
      </c>
      <c r="F243" s="58" t="e">
        <f t="shared" si="58"/>
        <v>#N/A</v>
      </c>
      <c r="G243" s="58" t="e">
        <f t="shared" si="67"/>
        <v>#N/A</v>
      </c>
      <c r="H243" s="58" t="e">
        <f t="shared" si="62"/>
        <v>#N/A</v>
      </c>
      <c r="I243" s="58" t="e">
        <f t="shared" si="62"/>
        <v>#N/A</v>
      </c>
      <c r="J243" s="61" t="e">
        <v>#N/A</v>
      </c>
      <c r="K243" s="61" t="e">
        <v>#N/A</v>
      </c>
      <c r="L243" s="58" t="str">
        <f t="shared" si="59"/>
        <v>0</v>
      </c>
      <c r="M243" s="58" t="str">
        <f t="shared" si="60"/>
        <v>0</v>
      </c>
      <c r="N243" s="58" t="str">
        <f t="shared" si="63"/>
        <v>0</v>
      </c>
      <c r="O243" s="58" t="str">
        <f t="shared" si="66"/>
        <v>0</v>
      </c>
      <c r="P243" s="61">
        <v>0</v>
      </c>
      <c r="Q243" s="3">
        <f t="shared" si="61"/>
        <v>3.2175925925925931E-3</v>
      </c>
    </row>
    <row r="244" spans="1:17" x14ac:dyDescent="0.35">
      <c r="A244">
        <v>279000</v>
      </c>
      <c r="B244" s="59">
        <v>0.34625810000000001</v>
      </c>
      <c r="C244" s="3">
        <f t="shared" si="55"/>
        <v>3.2291666666666671E-3</v>
      </c>
      <c r="D244" s="59">
        <v>3.4625810000000001</v>
      </c>
      <c r="E244" s="56" t="e">
        <f t="shared" si="57"/>
        <v>#N/A</v>
      </c>
      <c r="F244" s="58" t="e">
        <f t="shared" si="58"/>
        <v>#N/A</v>
      </c>
      <c r="G244" s="58">
        <f t="shared" si="67"/>
        <v>3.4625810000000001</v>
      </c>
      <c r="H244" s="58" t="e">
        <f t="shared" si="62"/>
        <v>#N/A</v>
      </c>
      <c r="I244" s="58" t="e">
        <f t="shared" si="62"/>
        <v>#N/A</v>
      </c>
      <c r="J244" s="61" t="e">
        <v>#N/A</v>
      </c>
      <c r="K244" s="61" t="e">
        <v>#N/A</v>
      </c>
      <c r="L244" s="58" t="str">
        <f t="shared" si="59"/>
        <v>0</v>
      </c>
      <c r="M244" s="58" t="str">
        <f t="shared" si="60"/>
        <v>0</v>
      </c>
      <c r="N244" s="58">
        <f t="shared" si="63"/>
        <v>3.4625810000000001</v>
      </c>
      <c r="O244" s="58" t="str">
        <f t="shared" si="66"/>
        <v>0</v>
      </c>
      <c r="P244" s="61">
        <v>0</v>
      </c>
      <c r="Q244" s="3">
        <f t="shared" si="61"/>
        <v>3.2291666666666671E-3</v>
      </c>
    </row>
    <row r="245" spans="1:17" x14ac:dyDescent="0.35">
      <c r="A245">
        <v>280000</v>
      </c>
      <c r="B245" s="59">
        <v>0.34625810000000001</v>
      </c>
      <c r="C245" s="3">
        <f t="shared" si="55"/>
        <v>3.2407407407407411E-3</v>
      </c>
      <c r="D245" s="59">
        <v>3.4625810000000001</v>
      </c>
      <c r="E245" s="56" t="e">
        <f t="shared" si="57"/>
        <v>#N/A</v>
      </c>
      <c r="F245" s="58" t="e">
        <f t="shared" si="58"/>
        <v>#N/A</v>
      </c>
      <c r="G245" s="58">
        <f>IF(AND(D245&lt;=D242, D245&lt;=D243, D245&lt;=D244, D245&lt;=D246, D245&lt;=D247, D245&lt;=D248),D245,NA())</f>
        <v>3.4625810000000001</v>
      </c>
      <c r="H245" s="58" t="e">
        <f t="shared" si="62"/>
        <v>#N/A</v>
      </c>
      <c r="I245" s="58" t="e">
        <f t="shared" si="62"/>
        <v>#N/A</v>
      </c>
      <c r="J245" s="61" t="e">
        <v>#N/A</v>
      </c>
      <c r="K245" s="61" t="e">
        <v>#N/A</v>
      </c>
      <c r="L245" s="58" t="str">
        <f t="shared" si="59"/>
        <v>0</v>
      </c>
      <c r="M245" s="58" t="str">
        <f t="shared" si="60"/>
        <v>0</v>
      </c>
      <c r="N245" s="58">
        <f t="shared" si="63"/>
        <v>3.4625810000000001</v>
      </c>
      <c r="O245" s="58" t="str">
        <f t="shared" si="66"/>
        <v>0</v>
      </c>
      <c r="P245" s="61">
        <v>0</v>
      </c>
      <c r="Q245" s="3">
        <f t="shared" si="61"/>
        <v>3.2407407407407411E-3</v>
      </c>
    </row>
    <row r="246" spans="1:17" x14ac:dyDescent="0.35">
      <c r="A246">
        <v>281000</v>
      </c>
      <c r="B246" s="59">
        <v>0.3530682</v>
      </c>
      <c r="C246" s="3">
        <f t="shared" si="55"/>
        <v>3.2523148148148151E-3</v>
      </c>
      <c r="D246" s="59">
        <v>3.5306820000000001</v>
      </c>
      <c r="E246" s="56" t="e">
        <f t="shared" si="57"/>
        <v>#N/A</v>
      </c>
      <c r="F246" s="58" t="e">
        <f t="shared" si="58"/>
        <v>#N/A</v>
      </c>
      <c r="G246" s="58" t="e">
        <f t="shared" ref="G246:G266" si="68">IF(AND(D246&lt;=D243, D246&lt;=D244, D246&lt;=D245, D246&lt;=D247, D246&lt;=D248, D246&lt;=D249),D246,NA())</f>
        <v>#N/A</v>
      </c>
      <c r="H246" s="58" t="e">
        <f t="shared" si="62"/>
        <v>#N/A</v>
      </c>
      <c r="I246" s="58" t="e">
        <f t="shared" si="62"/>
        <v>#N/A</v>
      </c>
      <c r="J246" s="61" t="e">
        <v>#N/A</v>
      </c>
      <c r="K246" s="61" t="e">
        <v>#N/A</v>
      </c>
      <c r="L246" s="58" t="str">
        <f t="shared" si="59"/>
        <v>0</v>
      </c>
      <c r="M246" s="58" t="str">
        <f t="shared" si="60"/>
        <v>0</v>
      </c>
      <c r="N246" s="58" t="str">
        <f t="shared" si="63"/>
        <v>0</v>
      </c>
      <c r="O246" s="61">
        <v>0</v>
      </c>
      <c r="P246" s="61">
        <v>0</v>
      </c>
      <c r="Q246" s="3">
        <f t="shared" si="61"/>
        <v>3.2523148148148151E-3</v>
      </c>
    </row>
    <row r="247" spans="1:17" x14ac:dyDescent="0.35">
      <c r="A247">
        <v>282000</v>
      </c>
      <c r="B247" s="59">
        <v>0.35836279999999998</v>
      </c>
      <c r="C247" s="3">
        <f t="shared" si="55"/>
        <v>3.2638888888888891E-3</v>
      </c>
      <c r="D247" s="59">
        <v>3.583628</v>
      </c>
      <c r="E247" s="56" t="e">
        <f t="shared" si="57"/>
        <v>#N/A</v>
      </c>
      <c r="F247" s="58" t="e">
        <f t="shared" si="58"/>
        <v>#N/A</v>
      </c>
      <c r="G247" s="58" t="e">
        <f t="shared" si="68"/>
        <v>#N/A</v>
      </c>
      <c r="H247" s="58">
        <f t="shared" si="62"/>
        <v>3.583628</v>
      </c>
      <c r="I247" s="58" t="e">
        <f t="shared" si="62"/>
        <v>#N/A</v>
      </c>
      <c r="J247" s="61" t="e">
        <v>#N/A</v>
      </c>
      <c r="K247" s="61" t="e">
        <v>#N/A</v>
      </c>
      <c r="L247" s="58" t="str">
        <f t="shared" si="59"/>
        <v>0</v>
      </c>
      <c r="M247" s="58" t="str">
        <f t="shared" si="60"/>
        <v>0</v>
      </c>
      <c r="N247" s="58" t="str">
        <f t="shared" si="63"/>
        <v>0</v>
      </c>
      <c r="O247" s="58">
        <f t="shared" si="66"/>
        <v>3.583628</v>
      </c>
      <c r="P247" s="61">
        <v>0</v>
      </c>
      <c r="Q247" s="3">
        <f t="shared" si="61"/>
        <v>3.2638888888888891E-3</v>
      </c>
    </row>
    <row r="248" spans="1:17" x14ac:dyDescent="0.35">
      <c r="A248">
        <v>283000</v>
      </c>
      <c r="B248" s="59">
        <v>0.3553366</v>
      </c>
      <c r="C248" s="3">
        <f t="shared" si="55"/>
        <v>3.2754629629629631E-3</v>
      </c>
      <c r="D248" s="59">
        <v>3.553366</v>
      </c>
      <c r="E248" s="56" t="e">
        <f t="shared" si="57"/>
        <v>#N/A</v>
      </c>
      <c r="F248" s="58" t="e">
        <f t="shared" si="58"/>
        <v>#N/A</v>
      </c>
      <c r="G248" s="58" t="e">
        <f t="shared" si="68"/>
        <v>#N/A</v>
      </c>
      <c r="H248" s="58" t="e">
        <f t="shared" si="62"/>
        <v>#N/A</v>
      </c>
      <c r="I248" s="58" t="e">
        <f t="shared" si="62"/>
        <v>#N/A</v>
      </c>
      <c r="J248" s="61" t="e">
        <v>#N/A</v>
      </c>
      <c r="K248" s="61" t="e">
        <v>#N/A</v>
      </c>
      <c r="L248" s="58" t="str">
        <f t="shared" si="59"/>
        <v>0</v>
      </c>
      <c r="M248" s="58" t="str">
        <f t="shared" si="60"/>
        <v>0</v>
      </c>
      <c r="N248" s="58" t="str">
        <f t="shared" si="63"/>
        <v>0</v>
      </c>
      <c r="O248" s="58" t="str">
        <f t="shared" si="66"/>
        <v>0</v>
      </c>
      <c r="P248" s="61">
        <v>0</v>
      </c>
      <c r="Q248" s="3">
        <f t="shared" si="61"/>
        <v>3.2754629629629631E-3</v>
      </c>
    </row>
    <row r="249" spans="1:17" x14ac:dyDescent="0.35">
      <c r="A249">
        <v>284000</v>
      </c>
      <c r="B249" s="59">
        <v>0.34474745000000001</v>
      </c>
      <c r="C249" s="3">
        <f t="shared" si="55"/>
        <v>3.2870370370370371E-3</v>
      </c>
      <c r="D249" s="59">
        <v>3.4474745000000002</v>
      </c>
      <c r="E249" s="56" t="e">
        <f t="shared" si="57"/>
        <v>#N/A</v>
      </c>
      <c r="F249" s="58" t="e">
        <f t="shared" si="58"/>
        <v>#N/A</v>
      </c>
      <c r="G249" s="58" t="e">
        <f t="shared" si="68"/>
        <v>#N/A</v>
      </c>
      <c r="H249" s="58" t="e">
        <f t="shared" si="62"/>
        <v>#N/A</v>
      </c>
      <c r="I249" s="58" t="e">
        <f t="shared" si="62"/>
        <v>#N/A</v>
      </c>
      <c r="J249" s="61" t="e">
        <v>#N/A</v>
      </c>
      <c r="K249" s="61" t="e">
        <v>#N/A</v>
      </c>
      <c r="L249" s="58" t="str">
        <f t="shared" si="59"/>
        <v>0</v>
      </c>
      <c r="M249" s="58" t="str">
        <f t="shared" si="60"/>
        <v>0</v>
      </c>
      <c r="N249" s="58" t="str">
        <f t="shared" si="63"/>
        <v>0</v>
      </c>
      <c r="O249" s="58" t="str">
        <f t="shared" si="66"/>
        <v>0</v>
      </c>
      <c r="P249" s="61">
        <v>0</v>
      </c>
      <c r="Q249" s="3">
        <f t="shared" si="61"/>
        <v>3.2870370370370371E-3</v>
      </c>
    </row>
    <row r="250" spans="1:17" x14ac:dyDescent="0.35">
      <c r="A250">
        <v>285000</v>
      </c>
      <c r="B250" s="59">
        <v>0.34247660000000002</v>
      </c>
      <c r="C250" s="3">
        <f t="shared" si="55"/>
        <v>3.2986111111111111E-3</v>
      </c>
      <c r="D250" s="59">
        <v>3.424766</v>
      </c>
      <c r="E250" s="56" t="e">
        <f t="shared" si="57"/>
        <v>#N/A</v>
      </c>
      <c r="F250" s="58" t="e">
        <f t="shared" si="58"/>
        <v>#N/A</v>
      </c>
      <c r="G250" s="58" t="e">
        <f t="shared" si="68"/>
        <v>#N/A</v>
      </c>
      <c r="H250" s="58" t="e">
        <f t="shared" si="62"/>
        <v>#N/A</v>
      </c>
      <c r="I250" s="58" t="e">
        <f t="shared" si="62"/>
        <v>#N/A</v>
      </c>
      <c r="J250" s="61" t="e">
        <v>#N/A</v>
      </c>
      <c r="K250" s="61" t="e">
        <v>#N/A</v>
      </c>
      <c r="L250" s="58" t="str">
        <f t="shared" si="59"/>
        <v>0</v>
      </c>
      <c r="M250" s="58" t="str">
        <f t="shared" si="60"/>
        <v>0</v>
      </c>
      <c r="N250" s="58" t="str">
        <f t="shared" si="63"/>
        <v>0</v>
      </c>
      <c r="O250" s="58" t="str">
        <f t="shared" si="66"/>
        <v>0</v>
      </c>
      <c r="P250" s="61">
        <v>0</v>
      </c>
      <c r="Q250" s="3">
        <f t="shared" si="61"/>
        <v>3.2986111111111111E-3</v>
      </c>
    </row>
    <row r="251" spans="1:17" x14ac:dyDescent="0.35">
      <c r="A251">
        <v>286000</v>
      </c>
      <c r="B251" s="59">
        <v>0.33793736000000002</v>
      </c>
      <c r="C251" s="3">
        <f t="shared" si="55"/>
        <v>3.3101851851851851E-3</v>
      </c>
      <c r="D251" s="59">
        <v>3.3793736000000001</v>
      </c>
      <c r="E251" s="56" t="e">
        <f t="shared" si="57"/>
        <v>#N/A</v>
      </c>
      <c r="F251" s="58" t="e">
        <f t="shared" si="58"/>
        <v>#N/A</v>
      </c>
      <c r="G251" s="58" t="e">
        <f t="shared" si="68"/>
        <v>#N/A</v>
      </c>
      <c r="H251" s="58" t="e">
        <f t="shared" si="62"/>
        <v>#N/A</v>
      </c>
      <c r="I251" s="58" t="e">
        <f t="shared" si="62"/>
        <v>#N/A</v>
      </c>
      <c r="J251" s="61" t="e">
        <v>#N/A</v>
      </c>
      <c r="K251" s="61" t="e">
        <v>#N/A</v>
      </c>
      <c r="L251" s="58" t="str">
        <f t="shared" si="59"/>
        <v>0</v>
      </c>
      <c r="M251" s="58" t="str">
        <f t="shared" si="60"/>
        <v>0</v>
      </c>
      <c r="N251" s="58" t="str">
        <f t="shared" si="63"/>
        <v>0</v>
      </c>
      <c r="O251" s="58" t="str">
        <f t="shared" si="66"/>
        <v>0</v>
      </c>
      <c r="P251" s="61">
        <v>0</v>
      </c>
      <c r="Q251" s="3">
        <f t="shared" si="61"/>
        <v>3.3101851851851851E-3</v>
      </c>
    </row>
    <row r="252" spans="1:17" x14ac:dyDescent="0.35">
      <c r="A252">
        <v>287000</v>
      </c>
      <c r="B252" s="59">
        <v>0.33717960000000002</v>
      </c>
      <c r="C252" s="3">
        <f t="shared" si="55"/>
        <v>3.3217592592592591E-3</v>
      </c>
      <c r="D252" s="59">
        <v>3.3717960000000002</v>
      </c>
      <c r="E252" s="56" t="e">
        <f t="shared" si="57"/>
        <v>#N/A</v>
      </c>
      <c r="F252" s="58" t="e">
        <f t="shared" si="58"/>
        <v>#N/A</v>
      </c>
      <c r="G252" s="58">
        <f t="shared" si="68"/>
        <v>3.3717960000000002</v>
      </c>
      <c r="H252" s="58" t="e">
        <f t="shared" si="62"/>
        <v>#N/A</v>
      </c>
      <c r="I252" s="58" t="e">
        <f t="shared" si="62"/>
        <v>#N/A</v>
      </c>
      <c r="J252" s="61" t="e">
        <v>#N/A</v>
      </c>
      <c r="K252" s="61" t="e">
        <v>#N/A</v>
      </c>
      <c r="L252" s="58" t="str">
        <f t="shared" si="59"/>
        <v>0</v>
      </c>
      <c r="M252" s="58" t="str">
        <f t="shared" si="60"/>
        <v>0</v>
      </c>
      <c r="N252" s="58">
        <f t="shared" si="63"/>
        <v>3.3717960000000002</v>
      </c>
      <c r="O252" s="58" t="str">
        <f t="shared" si="66"/>
        <v>0</v>
      </c>
      <c r="P252" s="61">
        <v>0</v>
      </c>
      <c r="Q252" s="3">
        <f t="shared" si="61"/>
        <v>3.3217592592592591E-3</v>
      </c>
    </row>
    <row r="253" spans="1:17" x14ac:dyDescent="0.35">
      <c r="A253">
        <v>288000</v>
      </c>
      <c r="B253" s="59">
        <v>0.34020576000000002</v>
      </c>
      <c r="C253" s="3">
        <f t="shared" si="55"/>
        <v>3.3333333333333331E-3</v>
      </c>
      <c r="D253" s="59">
        <v>3.4020576</v>
      </c>
      <c r="E253" s="56" t="e">
        <f t="shared" si="57"/>
        <v>#N/A</v>
      </c>
      <c r="F253" s="58" t="e">
        <f t="shared" si="58"/>
        <v>#N/A</v>
      </c>
      <c r="G253" s="58" t="e">
        <f t="shared" si="68"/>
        <v>#N/A</v>
      </c>
      <c r="H253" s="58" t="e">
        <f t="shared" si="62"/>
        <v>#N/A</v>
      </c>
      <c r="I253" s="58" t="e">
        <f t="shared" si="62"/>
        <v>#N/A</v>
      </c>
      <c r="J253" s="61" t="e">
        <v>#N/A</v>
      </c>
      <c r="K253" s="61" t="e">
        <v>#N/A</v>
      </c>
      <c r="L253" s="58" t="str">
        <f t="shared" si="59"/>
        <v>0</v>
      </c>
      <c r="M253" s="58" t="str">
        <f t="shared" si="60"/>
        <v>0</v>
      </c>
      <c r="N253" s="58" t="str">
        <f t="shared" si="63"/>
        <v>0</v>
      </c>
      <c r="O253" s="58" t="str">
        <f t="shared" si="66"/>
        <v>0</v>
      </c>
      <c r="P253" s="61">
        <v>0</v>
      </c>
      <c r="Q253" s="3">
        <f t="shared" si="61"/>
        <v>3.3333333333333331E-3</v>
      </c>
    </row>
    <row r="254" spans="1:17" x14ac:dyDescent="0.35">
      <c r="A254">
        <v>289000</v>
      </c>
      <c r="B254" s="59">
        <v>0.3455028</v>
      </c>
      <c r="C254" s="3">
        <f t="shared" si="55"/>
        <v>3.3449074074074071E-3</v>
      </c>
      <c r="D254" s="59">
        <v>3.455028</v>
      </c>
      <c r="E254" s="56" t="e">
        <f t="shared" si="57"/>
        <v>#N/A</v>
      </c>
      <c r="F254" s="58" t="e">
        <f t="shared" si="58"/>
        <v>#N/A</v>
      </c>
      <c r="G254" s="58" t="e">
        <f t="shared" si="68"/>
        <v>#N/A</v>
      </c>
      <c r="H254" s="58" t="e">
        <f t="shared" si="62"/>
        <v>#N/A</v>
      </c>
      <c r="I254" s="58" t="e">
        <f t="shared" si="62"/>
        <v>#N/A</v>
      </c>
      <c r="J254" s="61" t="e">
        <v>#N/A</v>
      </c>
      <c r="K254" s="61" t="e">
        <v>#N/A</v>
      </c>
      <c r="L254" s="58" t="str">
        <f t="shared" si="59"/>
        <v>0</v>
      </c>
      <c r="M254" s="58" t="str">
        <f t="shared" si="60"/>
        <v>0</v>
      </c>
      <c r="N254" s="58" t="str">
        <f t="shared" si="63"/>
        <v>0</v>
      </c>
      <c r="O254" s="58" t="str">
        <f t="shared" si="66"/>
        <v>0</v>
      </c>
      <c r="P254" s="61">
        <v>0</v>
      </c>
      <c r="Q254" s="3">
        <f t="shared" si="61"/>
        <v>3.3449074074074071E-3</v>
      </c>
    </row>
    <row r="255" spans="1:17" x14ac:dyDescent="0.35">
      <c r="A255">
        <v>290000</v>
      </c>
      <c r="B255" s="59">
        <v>0.35155510000000001</v>
      </c>
      <c r="C255" s="3">
        <f t="shared" si="55"/>
        <v>3.3564814814814811E-3</v>
      </c>
      <c r="D255" s="59">
        <v>3.5155510000000003</v>
      </c>
      <c r="E255" s="56" t="e">
        <f t="shared" si="57"/>
        <v>#N/A</v>
      </c>
      <c r="F255" s="58" t="e">
        <f t="shared" si="58"/>
        <v>#N/A</v>
      </c>
      <c r="G255" s="58" t="e">
        <f t="shared" si="68"/>
        <v>#N/A</v>
      </c>
      <c r="H255" s="58" t="e">
        <f t="shared" si="62"/>
        <v>#N/A</v>
      </c>
      <c r="I255" s="58" t="e">
        <f t="shared" si="62"/>
        <v>#N/A</v>
      </c>
      <c r="J255" s="61" t="e">
        <v>#N/A</v>
      </c>
      <c r="K255" s="61" t="e">
        <v>#N/A</v>
      </c>
      <c r="L255" s="58" t="str">
        <f t="shared" si="59"/>
        <v>0</v>
      </c>
      <c r="M255" s="58" t="str">
        <f t="shared" si="60"/>
        <v>0</v>
      </c>
      <c r="N255" s="58" t="str">
        <f t="shared" si="63"/>
        <v>0</v>
      </c>
      <c r="O255" s="58">
        <v>0</v>
      </c>
      <c r="P255" s="61">
        <v>0</v>
      </c>
      <c r="Q255" s="3">
        <f t="shared" si="61"/>
        <v>3.3564814814814811E-3</v>
      </c>
    </row>
    <row r="256" spans="1:17" x14ac:dyDescent="0.35">
      <c r="A256">
        <v>291000</v>
      </c>
      <c r="B256" s="59">
        <v>0.3606336</v>
      </c>
      <c r="C256" s="3">
        <f t="shared" si="55"/>
        <v>3.3680555555555551E-3</v>
      </c>
      <c r="D256" s="59">
        <v>3.6063359999999998</v>
      </c>
      <c r="E256" s="56" t="e">
        <f t="shared" si="57"/>
        <v>#N/A</v>
      </c>
      <c r="F256" s="58" t="e">
        <f t="shared" si="58"/>
        <v>#N/A</v>
      </c>
      <c r="G256" s="58" t="e">
        <f t="shared" si="68"/>
        <v>#N/A</v>
      </c>
      <c r="H256" s="58" t="e">
        <f t="shared" si="62"/>
        <v>#N/A</v>
      </c>
      <c r="I256" s="58" t="e">
        <f t="shared" si="62"/>
        <v>#N/A</v>
      </c>
      <c r="J256" s="61" t="e">
        <v>#N/A</v>
      </c>
      <c r="K256" s="61" t="e">
        <v>#N/A</v>
      </c>
      <c r="L256" s="58" t="str">
        <f t="shared" si="59"/>
        <v>0</v>
      </c>
      <c r="M256" s="58" t="str">
        <f t="shared" si="60"/>
        <v>0</v>
      </c>
      <c r="N256" s="58" t="str">
        <f t="shared" si="63"/>
        <v>0</v>
      </c>
      <c r="O256" s="58" t="str">
        <f t="shared" si="66"/>
        <v>0</v>
      </c>
      <c r="P256" s="61">
        <v>0</v>
      </c>
      <c r="Q256" s="3">
        <f t="shared" si="61"/>
        <v>3.3680555555555551E-3</v>
      </c>
    </row>
    <row r="257" spans="1:17" x14ac:dyDescent="0.35">
      <c r="A257">
        <v>292000</v>
      </c>
      <c r="B257" s="59">
        <v>0.36820145999999998</v>
      </c>
      <c r="C257" s="3">
        <f t="shared" si="55"/>
        <v>3.3796296296296291E-3</v>
      </c>
      <c r="D257" s="59">
        <v>3.6820145999999996</v>
      </c>
      <c r="E257" s="56" t="e">
        <f t="shared" si="57"/>
        <v>#N/A</v>
      </c>
      <c r="F257" s="58" t="e">
        <f t="shared" si="58"/>
        <v>#N/A</v>
      </c>
      <c r="G257" s="58" t="e">
        <f t="shared" si="68"/>
        <v>#N/A</v>
      </c>
      <c r="H257" s="58" t="e">
        <f t="shared" si="62"/>
        <v>#N/A</v>
      </c>
      <c r="I257" s="58" t="e">
        <f t="shared" si="62"/>
        <v>#N/A</v>
      </c>
      <c r="J257" s="61" t="e">
        <v>#N/A</v>
      </c>
      <c r="K257" s="61" t="e">
        <v>#N/A</v>
      </c>
      <c r="L257" s="58" t="str">
        <f t="shared" si="59"/>
        <v>0</v>
      </c>
      <c r="M257" s="58" t="str">
        <f t="shared" si="60"/>
        <v>0</v>
      </c>
      <c r="N257" s="58" t="str">
        <f t="shared" si="63"/>
        <v>0</v>
      </c>
      <c r="O257" s="58" t="str">
        <f t="shared" si="66"/>
        <v>0</v>
      </c>
      <c r="P257" s="61">
        <v>0</v>
      </c>
      <c r="Q257" s="3">
        <f t="shared" si="61"/>
        <v>3.3796296296296291E-3</v>
      </c>
    </row>
    <row r="258" spans="1:17" x14ac:dyDescent="0.35">
      <c r="A258">
        <v>293000</v>
      </c>
      <c r="B258" s="59">
        <v>0.37576690000000001</v>
      </c>
      <c r="C258" s="3">
        <f t="shared" ref="C258:C266" si="69">A258/60000/1440</f>
        <v>3.391203703703704E-3</v>
      </c>
      <c r="D258" s="59">
        <v>3.7576689999999999</v>
      </c>
      <c r="E258" s="56" t="e">
        <f t="shared" si="57"/>
        <v>#N/A</v>
      </c>
      <c r="F258" s="58" t="e">
        <f t="shared" si="58"/>
        <v>#N/A</v>
      </c>
      <c r="G258" s="58" t="e">
        <f t="shared" si="68"/>
        <v>#N/A</v>
      </c>
      <c r="H258" s="58" t="e">
        <f t="shared" si="62"/>
        <v>#N/A</v>
      </c>
      <c r="I258" s="58" t="e">
        <f t="shared" si="62"/>
        <v>#N/A</v>
      </c>
      <c r="J258" s="61" t="e">
        <v>#N/A</v>
      </c>
      <c r="K258" s="61" t="e">
        <v>#N/A</v>
      </c>
      <c r="L258" s="58" t="str">
        <f t="shared" si="59"/>
        <v>0</v>
      </c>
      <c r="M258" s="58" t="str">
        <f t="shared" si="60"/>
        <v>0</v>
      </c>
      <c r="N258" s="58" t="str">
        <f t="shared" si="63"/>
        <v>0</v>
      </c>
      <c r="O258" s="58" t="str">
        <f t="shared" si="66"/>
        <v>0</v>
      </c>
      <c r="P258" s="61">
        <v>0</v>
      </c>
      <c r="Q258" s="3">
        <f t="shared" si="61"/>
        <v>3.391203703703704E-3</v>
      </c>
    </row>
    <row r="259" spans="1:17" x14ac:dyDescent="0.35">
      <c r="A259">
        <v>294000</v>
      </c>
      <c r="B259" s="59">
        <v>0.37879306000000001</v>
      </c>
      <c r="C259" s="3">
        <f t="shared" si="69"/>
        <v>3.402777777777778E-3</v>
      </c>
      <c r="D259" s="59">
        <v>3.7879306000000001</v>
      </c>
      <c r="E259" s="56" t="e">
        <f t="shared" ref="E259:E266" si="70">IF(D259=MIN($D$2:$D$412),D259,NA())</f>
        <v>#N/A</v>
      </c>
      <c r="F259" s="58" t="e">
        <f t="shared" ref="F259:F266" si="71">IF(D259=MAX($D$2:$D$412),D259,NA())</f>
        <v>#N/A</v>
      </c>
      <c r="G259" s="58" t="e">
        <f t="shared" si="68"/>
        <v>#N/A</v>
      </c>
      <c r="H259" s="58" t="e">
        <f t="shared" si="62"/>
        <v>#N/A</v>
      </c>
      <c r="I259" s="58" t="e">
        <f t="shared" si="62"/>
        <v>#N/A</v>
      </c>
      <c r="J259" s="61" t="e">
        <v>#N/A</v>
      </c>
      <c r="K259" s="61" t="e">
        <v>#N/A</v>
      </c>
      <c r="L259" s="58" t="str">
        <f t="shared" ref="L259:L302" si="72">IF(D259=MIN($D:$D),D259,"0")</f>
        <v>0</v>
      </c>
      <c r="M259" s="58" t="str">
        <f t="shared" ref="M259:M302" si="73">IF(D259=MAX($D:$D),D259,"0")</f>
        <v>0</v>
      </c>
      <c r="N259" s="58" t="str">
        <f t="shared" si="63"/>
        <v>0</v>
      </c>
      <c r="O259" s="58" t="str">
        <f t="shared" si="66"/>
        <v>0</v>
      </c>
      <c r="P259" s="61">
        <v>0</v>
      </c>
      <c r="Q259" s="3">
        <f t="shared" ref="Q259:Q302" si="74">$A259/60000/1440</f>
        <v>3.402777777777778E-3</v>
      </c>
    </row>
    <row r="260" spans="1:17" x14ac:dyDescent="0.35">
      <c r="A260">
        <v>295000</v>
      </c>
      <c r="B260" s="59">
        <v>0.38106390000000001</v>
      </c>
      <c r="C260" s="3">
        <f t="shared" si="69"/>
        <v>3.414351851851852E-3</v>
      </c>
      <c r="D260" s="59">
        <v>3.8106390000000001</v>
      </c>
      <c r="E260" s="56" t="e">
        <f t="shared" si="70"/>
        <v>#N/A</v>
      </c>
      <c r="F260" s="58" t="e">
        <f t="shared" si="71"/>
        <v>#N/A</v>
      </c>
      <c r="G260" s="58" t="e">
        <f t="shared" si="68"/>
        <v>#N/A</v>
      </c>
      <c r="H260" s="58" t="e">
        <f t="shared" si="62"/>
        <v>#N/A</v>
      </c>
      <c r="I260" s="58" t="e">
        <f t="shared" si="62"/>
        <v>#N/A</v>
      </c>
      <c r="J260" s="61" t="e">
        <v>#N/A</v>
      </c>
      <c r="K260" s="61" t="e">
        <v>#N/A</v>
      </c>
      <c r="L260" s="58" t="str">
        <f t="shared" si="72"/>
        <v>0</v>
      </c>
      <c r="M260" s="58" t="str">
        <f t="shared" si="73"/>
        <v>0</v>
      </c>
      <c r="N260" s="58" t="str">
        <f t="shared" si="63"/>
        <v>0</v>
      </c>
      <c r="O260" s="58" t="str">
        <f t="shared" si="66"/>
        <v>0</v>
      </c>
      <c r="P260" s="61">
        <v>0</v>
      </c>
      <c r="Q260" s="3">
        <f t="shared" si="74"/>
        <v>3.414351851851852E-3</v>
      </c>
    </row>
    <row r="261" spans="1:17" x14ac:dyDescent="0.35">
      <c r="A261">
        <v>296000</v>
      </c>
      <c r="B261" s="59">
        <v>0.38635847000000001</v>
      </c>
      <c r="C261" s="3">
        <f t="shared" si="69"/>
        <v>3.425925925925926E-3</v>
      </c>
      <c r="D261" s="59">
        <v>3.8635847000000001</v>
      </c>
      <c r="E261" s="56" t="e">
        <f t="shared" si="70"/>
        <v>#N/A</v>
      </c>
      <c r="F261" s="58">
        <f t="shared" si="71"/>
        <v>3.8635847000000001</v>
      </c>
      <c r="G261" s="58" t="e">
        <f t="shared" si="68"/>
        <v>#N/A</v>
      </c>
      <c r="H261" s="58">
        <f t="shared" si="62"/>
        <v>3.8635847000000001</v>
      </c>
      <c r="I261" s="58" t="e">
        <f t="shared" si="62"/>
        <v>#N/A</v>
      </c>
      <c r="J261" s="61" t="e">
        <v>#N/A</v>
      </c>
      <c r="K261" s="61" t="e">
        <v>#N/A</v>
      </c>
      <c r="L261" s="58" t="str">
        <f t="shared" si="72"/>
        <v>0</v>
      </c>
      <c r="M261" s="58">
        <f t="shared" si="73"/>
        <v>3.8635847000000001</v>
      </c>
      <c r="N261" s="58" t="str">
        <f t="shared" si="63"/>
        <v>0</v>
      </c>
      <c r="O261" s="58">
        <f t="shared" si="66"/>
        <v>3.8635847000000001</v>
      </c>
      <c r="P261" s="61">
        <v>0</v>
      </c>
      <c r="Q261" s="3">
        <f t="shared" si="74"/>
        <v>3.425925925925926E-3</v>
      </c>
    </row>
    <row r="262" spans="1:17" x14ac:dyDescent="0.35">
      <c r="A262">
        <v>297000</v>
      </c>
      <c r="B262" s="59">
        <v>0.38409007000000001</v>
      </c>
      <c r="C262" s="3">
        <f t="shared" si="69"/>
        <v>3.4375E-3</v>
      </c>
      <c r="D262" s="59">
        <v>3.8409007000000002</v>
      </c>
      <c r="E262" s="56" t="e">
        <f t="shared" si="70"/>
        <v>#N/A</v>
      </c>
      <c r="F262" s="58" t="e">
        <f t="shared" si="71"/>
        <v>#N/A</v>
      </c>
      <c r="G262" s="58" t="e">
        <f t="shared" si="68"/>
        <v>#N/A</v>
      </c>
      <c r="H262" s="58" t="e">
        <f t="shared" ref="H262:I266" si="75">IF(AND(D262&gt;=D259, D262&gt;=D260, D262&gt;=D261, D262&gt;=D263, D262&gt;=D264, D262&gt;=D265),D262,NA())</f>
        <v>#N/A</v>
      </c>
      <c r="I262" s="58" t="e">
        <f t="shared" si="75"/>
        <v>#N/A</v>
      </c>
      <c r="J262" s="61" t="e">
        <v>#N/A</v>
      </c>
      <c r="K262" s="61" t="e">
        <v>#N/A</v>
      </c>
      <c r="L262" s="58" t="str">
        <f t="shared" si="72"/>
        <v>0</v>
      </c>
      <c r="M262" s="58" t="str">
        <f t="shared" si="73"/>
        <v>0</v>
      </c>
      <c r="N262" s="58" t="str">
        <f t="shared" ref="N262:N302" si="76">IF(AND(D262&lt;=D259, D262&lt;=D260, D262&lt;=D261, D262&lt;=D263, D262&lt;=D264, D262&lt;=D265),D262,"0")</f>
        <v>0</v>
      </c>
      <c r="O262" s="58" t="str">
        <f t="shared" si="66"/>
        <v>0</v>
      </c>
      <c r="P262" s="61">
        <v>0</v>
      </c>
      <c r="Q262" s="3">
        <f t="shared" si="74"/>
        <v>3.4375E-3</v>
      </c>
    </row>
    <row r="263" spans="1:17" x14ac:dyDescent="0.35">
      <c r="A263">
        <v>298000</v>
      </c>
      <c r="B263" s="59">
        <v>0.38030615000000001</v>
      </c>
      <c r="C263" s="3">
        <f t="shared" si="69"/>
        <v>3.449074074074074E-3</v>
      </c>
      <c r="D263" s="59">
        <v>3.8030615000000001</v>
      </c>
      <c r="E263" s="56" t="e">
        <f t="shared" si="70"/>
        <v>#N/A</v>
      </c>
      <c r="F263" s="58" t="e">
        <f t="shared" si="71"/>
        <v>#N/A</v>
      </c>
      <c r="G263" s="58" t="e">
        <f t="shared" si="68"/>
        <v>#N/A</v>
      </c>
      <c r="H263" s="58" t="e">
        <f t="shared" si="75"/>
        <v>#N/A</v>
      </c>
      <c r="I263" s="58" t="e">
        <f t="shared" si="75"/>
        <v>#N/A</v>
      </c>
      <c r="J263" s="61" t="e">
        <v>#N/A</v>
      </c>
      <c r="K263" s="61" t="e">
        <v>#N/A</v>
      </c>
      <c r="L263" s="58" t="str">
        <f t="shared" si="72"/>
        <v>0</v>
      </c>
      <c r="M263" s="58" t="str">
        <f t="shared" si="73"/>
        <v>0</v>
      </c>
      <c r="N263" s="58" t="str">
        <f t="shared" si="76"/>
        <v>0</v>
      </c>
      <c r="O263" s="58" t="str">
        <f t="shared" si="66"/>
        <v>0</v>
      </c>
      <c r="P263" s="61">
        <v>0</v>
      </c>
      <c r="Q263" s="3">
        <f t="shared" si="74"/>
        <v>3.449074074074074E-3</v>
      </c>
    </row>
    <row r="264" spans="1:17" x14ac:dyDescent="0.35">
      <c r="A264">
        <v>299000</v>
      </c>
      <c r="B264" s="59">
        <v>0.35609436</v>
      </c>
      <c r="C264" s="3">
        <f t="shared" si="69"/>
        <v>3.460648148148148E-3</v>
      </c>
      <c r="D264" s="59">
        <v>3.5609435999999999</v>
      </c>
      <c r="E264" s="56" t="e">
        <f t="shared" si="70"/>
        <v>#N/A</v>
      </c>
      <c r="F264" s="58" t="e">
        <f t="shared" si="71"/>
        <v>#N/A</v>
      </c>
      <c r="G264" s="58" t="e">
        <f t="shared" si="68"/>
        <v>#N/A</v>
      </c>
      <c r="H264" s="58" t="e">
        <f t="shared" si="75"/>
        <v>#N/A</v>
      </c>
      <c r="I264" s="58" t="e">
        <f t="shared" si="75"/>
        <v>#N/A</v>
      </c>
      <c r="J264" s="61" t="e">
        <v>#N/A</v>
      </c>
      <c r="K264" s="61" t="e">
        <v>#N/A</v>
      </c>
      <c r="L264" s="58" t="str">
        <f t="shared" si="72"/>
        <v>0</v>
      </c>
      <c r="M264" s="58" t="str">
        <f t="shared" si="73"/>
        <v>0</v>
      </c>
      <c r="N264" s="58" t="str">
        <f t="shared" si="76"/>
        <v>0</v>
      </c>
      <c r="O264" s="58" t="str">
        <f t="shared" si="66"/>
        <v>0</v>
      </c>
      <c r="P264" s="61">
        <v>0</v>
      </c>
      <c r="Q264" s="3">
        <f t="shared" si="74"/>
        <v>3.460648148148148E-3</v>
      </c>
    </row>
    <row r="265" spans="1:17" x14ac:dyDescent="0.35">
      <c r="A265">
        <v>300000</v>
      </c>
      <c r="B265" s="59">
        <v>0.3553366</v>
      </c>
      <c r="C265" s="3">
        <f t="shared" si="69"/>
        <v>3.472222222222222E-3</v>
      </c>
      <c r="D265" s="59">
        <v>3.553366</v>
      </c>
      <c r="E265" s="56" t="e">
        <f t="shared" si="70"/>
        <v>#N/A</v>
      </c>
      <c r="F265" s="58" t="e">
        <f t="shared" si="71"/>
        <v>#N/A</v>
      </c>
      <c r="G265" s="58" t="e">
        <f t="shared" si="68"/>
        <v>#N/A</v>
      </c>
      <c r="H265" s="58" t="e">
        <f t="shared" si="75"/>
        <v>#N/A</v>
      </c>
      <c r="I265" s="58" t="e">
        <f t="shared" si="75"/>
        <v>#N/A</v>
      </c>
      <c r="J265" s="61" t="e">
        <v>#N/A</v>
      </c>
      <c r="K265" s="61" t="e">
        <v>#N/A</v>
      </c>
      <c r="L265" s="58" t="str">
        <f t="shared" si="72"/>
        <v>0</v>
      </c>
      <c r="M265" s="58" t="str">
        <f t="shared" si="73"/>
        <v>0</v>
      </c>
      <c r="N265" s="58" t="str">
        <f t="shared" si="76"/>
        <v>0</v>
      </c>
      <c r="O265" s="58" t="str">
        <f t="shared" si="66"/>
        <v>0</v>
      </c>
      <c r="P265" s="61">
        <v>0</v>
      </c>
      <c r="Q265" s="3">
        <f t="shared" si="74"/>
        <v>3.472222222222222E-3</v>
      </c>
    </row>
    <row r="266" spans="1:17" x14ac:dyDescent="0.35">
      <c r="A266">
        <v>301000</v>
      </c>
      <c r="B266" s="59">
        <v>0.33869510000000003</v>
      </c>
      <c r="C266" s="3">
        <f t="shared" si="69"/>
        <v>3.4837962962962965E-3</v>
      </c>
      <c r="D266" s="59">
        <v>3.3869510000000003</v>
      </c>
      <c r="E266" s="56" t="e">
        <f t="shared" si="70"/>
        <v>#N/A</v>
      </c>
      <c r="F266" s="58" t="e">
        <f t="shared" si="71"/>
        <v>#N/A</v>
      </c>
      <c r="G266" s="58" t="e">
        <f t="shared" si="68"/>
        <v>#N/A</v>
      </c>
      <c r="H266" s="58" t="e">
        <f t="shared" si="75"/>
        <v>#N/A</v>
      </c>
      <c r="I266" s="58" t="e">
        <f t="shared" si="75"/>
        <v>#N/A</v>
      </c>
      <c r="J266" s="61" t="e">
        <v>#N/A</v>
      </c>
      <c r="K266" s="61" t="e">
        <v>#N/A</v>
      </c>
      <c r="L266" s="58" t="str">
        <f t="shared" si="72"/>
        <v>0</v>
      </c>
      <c r="M266" s="58" t="str">
        <f t="shared" si="73"/>
        <v>0</v>
      </c>
      <c r="N266" s="58" t="str">
        <f t="shared" si="76"/>
        <v>0</v>
      </c>
      <c r="O266" s="58" t="str">
        <f t="shared" si="66"/>
        <v>0</v>
      </c>
      <c r="P266" s="61">
        <v>0</v>
      </c>
      <c r="Q266" s="3">
        <f t="shared" si="74"/>
        <v>3.4837962962962965E-3</v>
      </c>
    </row>
    <row r="267" spans="1:17" x14ac:dyDescent="0.35">
      <c r="C267" s="3"/>
      <c r="E267" s="56"/>
      <c r="F267" s="58"/>
      <c r="G267" s="58"/>
      <c r="H267" s="58"/>
      <c r="I267" s="58"/>
      <c r="J267" s="61"/>
      <c r="K267" s="61"/>
      <c r="L267" s="58" t="str">
        <f t="shared" si="72"/>
        <v>0</v>
      </c>
      <c r="M267" s="58" t="str">
        <f t="shared" si="73"/>
        <v>0</v>
      </c>
      <c r="N267" s="58">
        <f t="shared" si="76"/>
        <v>0</v>
      </c>
      <c r="O267" s="58" t="str">
        <f t="shared" si="66"/>
        <v>0</v>
      </c>
      <c r="P267" s="61"/>
      <c r="Q267" s="3">
        <f t="shared" si="74"/>
        <v>0</v>
      </c>
    </row>
    <row r="268" spans="1:17" x14ac:dyDescent="0.35">
      <c r="C268" s="3"/>
      <c r="E268" s="56"/>
      <c r="F268" s="58"/>
      <c r="G268" s="58"/>
      <c r="H268" s="58"/>
      <c r="I268" s="58"/>
      <c r="J268" s="61"/>
      <c r="K268" s="61"/>
      <c r="L268" s="58" t="str">
        <f t="shared" si="72"/>
        <v>0</v>
      </c>
      <c r="M268" s="58" t="str">
        <f t="shared" si="73"/>
        <v>0</v>
      </c>
      <c r="N268" s="58">
        <f t="shared" si="76"/>
        <v>0</v>
      </c>
      <c r="O268" s="58" t="str">
        <f t="shared" si="66"/>
        <v>0</v>
      </c>
      <c r="P268" s="61"/>
      <c r="Q268" s="3">
        <f t="shared" si="74"/>
        <v>0</v>
      </c>
    </row>
    <row r="269" spans="1:17" x14ac:dyDescent="0.35">
      <c r="C269" s="3"/>
      <c r="E269" s="56"/>
      <c r="F269" s="58"/>
      <c r="G269" s="58"/>
      <c r="H269" s="58"/>
      <c r="I269" s="58"/>
      <c r="J269" s="61"/>
      <c r="K269" s="61"/>
      <c r="L269" s="58" t="str">
        <f t="shared" si="72"/>
        <v>0</v>
      </c>
      <c r="M269" s="58" t="str">
        <f t="shared" si="73"/>
        <v>0</v>
      </c>
      <c r="N269" s="58">
        <f t="shared" si="76"/>
        <v>0</v>
      </c>
      <c r="O269" s="58" t="str">
        <f t="shared" si="66"/>
        <v>0</v>
      </c>
      <c r="P269" s="61"/>
      <c r="Q269" s="3">
        <f t="shared" si="74"/>
        <v>0</v>
      </c>
    </row>
    <row r="270" spans="1:17" x14ac:dyDescent="0.35">
      <c r="C270" s="3"/>
      <c r="E270" s="56"/>
      <c r="F270" s="58"/>
      <c r="G270" s="58"/>
      <c r="H270" s="58"/>
      <c r="I270" s="58"/>
      <c r="J270" s="61"/>
      <c r="K270" s="61"/>
      <c r="L270" s="58" t="str">
        <f t="shared" si="72"/>
        <v>0</v>
      </c>
      <c r="M270" s="58" t="str">
        <f t="shared" si="73"/>
        <v>0</v>
      </c>
      <c r="N270" s="58">
        <f t="shared" si="76"/>
        <v>0</v>
      </c>
      <c r="O270" s="58">
        <f t="shared" si="66"/>
        <v>0</v>
      </c>
      <c r="P270" s="61"/>
      <c r="Q270" s="3">
        <f t="shared" si="74"/>
        <v>0</v>
      </c>
    </row>
    <row r="271" spans="1:17" x14ac:dyDescent="0.35">
      <c r="C271" s="3"/>
      <c r="E271" s="56"/>
      <c r="F271" s="58"/>
      <c r="G271" s="58"/>
      <c r="H271" s="58"/>
      <c r="I271" s="58"/>
      <c r="J271" s="61"/>
      <c r="K271" s="61"/>
      <c r="L271" s="58" t="str">
        <f t="shared" si="72"/>
        <v>0</v>
      </c>
      <c r="M271" s="58" t="str">
        <f t="shared" si="73"/>
        <v>0</v>
      </c>
      <c r="N271" s="58">
        <f t="shared" si="76"/>
        <v>0</v>
      </c>
      <c r="O271" s="58">
        <f t="shared" si="66"/>
        <v>0</v>
      </c>
      <c r="P271" s="61"/>
      <c r="Q271" s="3">
        <f t="shared" si="74"/>
        <v>0</v>
      </c>
    </row>
    <row r="272" spans="1:17" x14ac:dyDescent="0.35">
      <c r="C272" s="3"/>
      <c r="E272" s="56"/>
      <c r="F272" s="58"/>
      <c r="G272" s="58"/>
      <c r="H272" s="58"/>
      <c r="I272" s="58"/>
      <c r="J272" s="61"/>
      <c r="K272" s="61"/>
      <c r="L272" s="58" t="str">
        <f t="shared" si="72"/>
        <v>0</v>
      </c>
      <c r="M272" s="58" t="str">
        <f t="shared" si="73"/>
        <v>0</v>
      </c>
      <c r="N272" s="58">
        <f t="shared" si="76"/>
        <v>0</v>
      </c>
      <c r="O272" s="58">
        <f t="shared" si="66"/>
        <v>0</v>
      </c>
      <c r="P272" s="61"/>
      <c r="Q272" s="3">
        <f t="shared" si="74"/>
        <v>0</v>
      </c>
    </row>
    <row r="273" spans="3:17" x14ac:dyDescent="0.35">
      <c r="C273" s="3"/>
      <c r="E273" s="56"/>
      <c r="F273" s="58"/>
      <c r="G273" s="58"/>
      <c r="H273" s="58"/>
      <c r="I273" s="58"/>
      <c r="J273" s="61"/>
      <c r="K273" s="61"/>
      <c r="L273" s="58" t="str">
        <f t="shared" si="72"/>
        <v>0</v>
      </c>
      <c r="M273" s="58" t="str">
        <f t="shared" si="73"/>
        <v>0</v>
      </c>
      <c r="N273" s="58">
        <f t="shared" si="76"/>
        <v>0</v>
      </c>
      <c r="O273" s="58">
        <f t="shared" si="66"/>
        <v>0</v>
      </c>
      <c r="P273" s="61"/>
      <c r="Q273" s="3">
        <f t="shared" si="74"/>
        <v>0</v>
      </c>
    </row>
    <row r="274" spans="3:17" x14ac:dyDescent="0.35">
      <c r="C274" s="3"/>
      <c r="E274" s="56"/>
      <c r="F274" s="58"/>
      <c r="G274" s="58"/>
      <c r="H274" s="58"/>
      <c r="I274" s="58"/>
      <c r="J274" s="61"/>
      <c r="K274" s="61"/>
      <c r="L274" s="58" t="str">
        <f t="shared" si="72"/>
        <v>0</v>
      </c>
      <c r="M274" s="58" t="str">
        <f t="shared" si="73"/>
        <v>0</v>
      </c>
      <c r="N274" s="58">
        <f t="shared" si="76"/>
        <v>0</v>
      </c>
      <c r="O274" s="58">
        <f t="shared" si="66"/>
        <v>0</v>
      </c>
      <c r="P274" s="61"/>
      <c r="Q274" s="3">
        <f t="shared" si="74"/>
        <v>0</v>
      </c>
    </row>
    <row r="275" spans="3:17" x14ac:dyDescent="0.35">
      <c r="C275" s="3"/>
      <c r="E275" s="56"/>
      <c r="F275" s="58"/>
      <c r="G275" s="58"/>
      <c r="H275" s="58"/>
      <c r="I275" s="58"/>
      <c r="J275" s="61"/>
      <c r="K275" s="61"/>
      <c r="L275" s="58" t="str">
        <f t="shared" si="72"/>
        <v>0</v>
      </c>
      <c r="M275" s="58" t="str">
        <f t="shared" si="73"/>
        <v>0</v>
      </c>
      <c r="N275" s="58">
        <f t="shared" si="76"/>
        <v>0</v>
      </c>
      <c r="O275" s="58">
        <f t="shared" si="66"/>
        <v>0</v>
      </c>
      <c r="P275" s="61"/>
      <c r="Q275" s="3">
        <f t="shared" si="74"/>
        <v>0</v>
      </c>
    </row>
    <row r="276" spans="3:17" x14ac:dyDescent="0.35">
      <c r="C276" s="3"/>
      <c r="E276" s="56"/>
      <c r="F276" s="58"/>
      <c r="G276" s="58"/>
      <c r="H276" s="58"/>
      <c r="I276" s="58"/>
      <c r="J276" s="61"/>
      <c r="K276" s="61"/>
      <c r="L276" s="58" t="str">
        <f t="shared" si="72"/>
        <v>0</v>
      </c>
      <c r="M276" s="58" t="str">
        <f t="shared" si="73"/>
        <v>0</v>
      </c>
      <c r="N276" s="58">
        <f t="shared" si="76"/>
        <v>0</v>
      </c>
      <c r="O276" s="58">
        <f t="shared" si="66"/>
        <v>0</v>
      </c>
      <c r="P276" s="61"/>
      <c r="Q276" s="3">
        <f t="shared" si="74"/>
        <v>0</v>
      </c>
    </row>
    <row r="277" spans="3:17" x14ac:dyDescent="0.35">
      <c r="C277" s="3"/>
      <c r="E277" s="56"/>
      <c r="F277" s="58"/>
      <c r="G277" s="58"/>
      <c r="H277" s="58"/>
      <c r="I277" s="58"/>
      <c r="J277" s="61"/>
      <c r="K277" s="61"/>
      <c r="L277" s="58" t="str">
        <f t="shared" si="72"/>
        <v>0</v>
      </c>
      <c r="M277" s="58" t="str">
        <f t="shared" si="73"/>
        <v>0</v>
      </c>
      <c r="N277" s="58">
        <f t="shared" si="76"/>
        <v>0</v>
      </c>
      <c r="O277" s="58">
        <f t="shared" si="66"/>
        <v>0</v>
      </c>
      <c r="P277" s="61"/>
      <c r="Q277" s="3">
        <f t="shared" si="74"/>
        <v>0</v>
      </c>
    </row>
    <row r="278" spans="3:17" x14ac:dyDescent="0.35">
      <c r="C278" s="3"/>
      <c r="E278" s="56"/>
      <c r="F278" s="58"/>
      <c r="G278" s="58"/>
      <c r="H278" s="58"/>
      <c r="I278" s="58"/>
      <c r="J278" s="61"/>
      <c r="K278" s="61"/>
      <c r="L278" s="58" t="str">
        <f t="shared" si="72"/>
        <v>0</v>
      </c>
      <c r="M278" s="58" t="str">
        <f t="shared" si="73"/>
        <v>0</v>
      </c>
      <c r="N278" s="58">
        <f t="shared" si="76"/>
        <v>0</v>
      </c>
      <c r="O278" s="58">
        <f t="shared" si="66"/>
        <v>0</v>
      </c>
      <c r="P278" s="61"/>
      <c r="Q278" s="3">
        <f t="shared" si="74"/>
        <v>0</v>
      </c>
    </row>
    <row r="279" spans="3:17" x14ac:dyDescent="0.35">
      <c r="C279" s="3"/>
      <c r="E279" s="56"/>
      <c r="F279" s="58"/>
      <c r="G279" s="58"/>
      <c r="H279" s="58"/>
      <c r="I279" s="58"/>
      <c r="J279" s="61"/>
      <c r="K279" s="61"/>
      <c r="L279" s="58" t="str">
        <f t="shared" si="72"/>
        <v>0</v>
      </c>
      <c r="M279" s="58" t="str">
        <f t="shared" si="73"/>
        <v>0</v>
      </c>
      <c r="N279" s="58">
        <f t="shared" si="76"/>
        <v>0</v>
      </c>
      <c r="O279" s="58">
        <f t="shared" si="66"/>
        <v>0</v>
      </c>
      <c r="P279" s="61"/>
      <c r="Q279" s="3">
        <f t="shared" si="74"/>
        <v>0</v>
      </c>
    </row>
    <row r="280" spans="3:17" x14ac:dyDescent="0.35">
      <c r="C280" s="3"/>
      <c r="E280" s="56"/>
      <c r="F280" s="58"/>
      <c r="G280" s="58"/>
      <c r="H280" s="58"/>
      <c r="I280" s="58"/>
      <c r="J280" s="61"/>
      <c r="K280" s="61"/>
      <c r="L280" s="58" t="str">
        <f t="shared" si="72"/>
        <v>0</v>
      </c>
      <c r="M280" s="58" t="str">
        <f t="shared" si="73"/>
        <v>0</v>
      </c>
      <c r="N280" s="58">
        <f t="shared" si="76"/>
        <v>0</v>
      </c>
      <c r="O280" s="58">
        <f t="shared" si="66"/>
        <v>0</v>
      </c>
      <c r="P280" s="61"/>
      <c r="Q280" s="3">
        <f t="shared" si="74"/>
        <v>0</v>
      </c>
    </row>
    <row r="281" spans="3:17" x14ac:dyDescent="0.35">
      <c r="C281" s="3"/>
      <c r="E281" s="56"/>
      <c r="F281" s="58"/>
      <c r="G281" s="58"/>
      <c r="H281" s="58"/>
      <c r="I281" s="58"/>
      <c r="J281" s="61"/>
      <c r="K281" s="61"/>
      <c r="L281" s="58" t="str">
        <f t="shared" si="72"/>
        <v>0</v>
      </c>
      <c r="M281" s="58" t="str">
        <f t="shared" si="73"/>
        <v>0</v>
      </c>
      <c r="N281" s="58">
        <v>0</v>
      </c>
      <c r="O281" s="58">
        <f t="shared" si="66"/>
        <v>0</v>
      </c>
      <c r="P281" s="61"/>
      <c r="Q281" s="3">
        <f t="shared" si="74"/>
        <v>0</v>
      </c>
    </row>
    <row r="282" spans="3:17" x14ac:dyDescent="0.35">
      <c r="C282" s="3"/>
      <c r="E282" s="56"/>
      <c r="F282" s="58"/>
      <c r="G282" s="58"/>
      <c r="H282" s="58"/>
      <c r="I282" s="58"/>
      <c r="J282" s="61"/>
      <c r="K282" s="61"/>
      <c r="L282" s="58" t="str">
        <f t="shared" si="72"/>
        <v>0</v>
      </c>
      <c r="M282" s="58" t="str">
        <f t="shared" si="73"/>
        <v>0</v>
      </c>
      <c r="N282" s="58">
        <f t="shared" si="76"/>
        <v>0</v>
      </c>
      <c r="O282" s="58">
        <f t="shared" si="66"/>
        <v>0</v>
      </c>
      <c r="P282" s="61"/>
      <c r="Q282" s="3">
        <f t="shared" si="74"/>
        <v>0</v>
      </c>
    </row>
    <row r="283" spans="3:17" x14ac:dyDescent="0.35">
      <c r="C283" s="3"/>
      <c r="E283" s="56"/>
      <c r="F283" s="58"/>
      <c r="G283" s="58"/>
      <c r="H283" s="58"/>
      <c r="I283" s="58"/>
      <c r="J283" s="61"/>
      <c r="K283" s="61"/>
      <c r="L283" s="58" t="str">
        <f t="shared" si="72"/>
        <v>0</v>
      </c>
      <c r="M283" s="58" t="str">
        <f t="shared" si="73"/>
        <v>0</v>
      </c>
      <c r="N283" s="58">
        <f t="shared" si="76"/>
        <v>0</v>
      </c>
      <c r="O283" s="58">
        <f t="shared" si="66"/>
        <v>0</v>
      </c>
      <c r="P283" s="61"/>
      <c r="Q283" s="3">
        <f t="shared" si="74"/>
        <v>0</v>
      </c>
    </row>
    <row r="284" spans="3:17" x14ac:dyDescent="0.35">
      <c r="C284" s="3"/>
      <c r="E284" s="56"/>
      <c r="F284" s="58"/>
      <c r="G284" s="58"/>
      <c r="H284" s="58"/>
      <c r="I284" s="58"/>
      <c r="J284" s="61"/>
      <c r="K284" s="61"/>
      <c r="L284" s="58" t="str">
        <f t="shared" si="72"/>
        <v>0</v>
      </c>
      <c r="M284" s="58" t="str">
        <f t="shared" si="73"/>
        <v>0</v>
      </c>
      <c r="N284" s="58">
        <f t="shared" si="76"/>
        <v>0</v>
      </c>
      <c r="O284" s="58">
        <f t="shared" si="66"/>
        <v>0</v>
      </c>
      <c r="P284" s="61"/>
      <c r="Q284" s="3">
        <f t="shared" si="74"/>
        <v>0</v>
      </c>
    </row>
    <row r="285" spans="3:17" x14ac:dyDescent="0.35">
      <c r="C285" s="3"/>
      <c r="E285" s="56"/>
      <c r="F285" s="58"/>
      <c r="G285" s="58"/>
      <c r="H285" s="58"/>
      <c r="I285" s="58"/>
      <c r="J285" s="61"/>
      <c r="K285" s="61"/>
      <c r="L285" s="58" t="str">
        <f t="shared" si="72"/>
        <v>0</v>
      </c>
      <c r="M285" s="58" t="str">
        <f t="shared" si="73"/>
        <v>0</v>
      </c>
      <c r="N285" s="58">
        <f t="shared" si="76"/>
        <v>0</v>
      </c>
      <c r="O285" s="58">
        <f t="shared" si="66"/>
        <v>0</v>
      </c>
      <c r="P285" s="61"/>
      <c r="Q285" s="3">
        <f t="shared" si="74"/>
        <v>0</v>
      </c>
    </row>
    <row r="286" spans="3:17" x14ac:dyDescent="0.35">
      <c r="C286" s="3"/>
      <c r="E286" s="56"/>
      <c r="F286" s="58"/>
      <c r="G286" s="58"/>
      <c r="H286" s="58"/>
      <c r="I286" s="58"/>
      <c r="J286" s="61"/>
      <c r="K286" s="61"/>
      <c r="L286" s="58" t="str">
        <f t="shared" si="72"/>
        <v>0</v>
      </c>
      <c r="M286" s="58" t="str">
        <f t="shared" si="73"/>
        <v>0</v>
      </c>
      <c r="N286" s="58">
        <f t="shared" si="76"/>
        <v>0</v>
      </c>
      <c r="O286" s="58">
        <f t="shared" si="66"/>
        <v>0</v>
      </c>
      <c r="P286" s="61"/>
      <c r="Q286" s="3">
        <f t="shared" si="74"/>
        <v>0</v>
      </c>
    </row>
    <row r="287" spans="3:17" x14ac:dyDescent="0.35">
      <c r="C287" s="3"/>
      <c r="E287" s="56"/>
      <c r="F287" s="58"/>
      <c r="G287" s="58"/>
      <c r="H287" s="58"/>
      <c r="I287" s="58"/>
      <c r="J287" s="61"/>
      <c r="K287" s="61"/>
      <c r="L287" s="58" t="str">
        <f t="shared" si="72"/>
        <v>0</v>
      </c>
      <c r="M287" s="58" t="str">
        <f t="shared" si="73"/>
        <v>0</v>
      </c>
      <c r="N287" s="58">
        <f t="shared" si="76"/>
        <v>0</v>
      </c>
      <c r="O287" s="58">
        <f t="shared" si="66"/>
        <v>0</v>
      </c>
      <c r="P287" s="61"/>
      <c r="Q287" s="3">
        <f t="shared" si="74"/>
        <v>0</v>
      </c>
    </row>
    <row r="288" spans="3:17" x14ac:dyDescent="0.35">
      <c r="C288" s="3"/>
      <c r="E288" s="56"/>
      <c r="F288" s="58"/>
      <c r="G288" s="58"/>
      <c r="H288" s="58"/>
      <c r="I288" s="58"/>
      <c r="J288" s="61"/>
      <c r="K288" s="61"/>
      <c r="L288" s="58" t="str">
        <f t="shared" si="72"/>
        <v>0</v>
      </c>
      <c r="M288" s="58" t="str">
        <f t="shared" si="73"/>
        <v>0</v>
      </c>
      <c r="N288" s="58">
        <f t="shared" si="76"/>
        <v>0</v>
      </c>
      <c r="O288" s="58">
        <f t="shared" si="66"/>
        <v>0</v>
      </c>
      <c r="P288" s="61"/>
      <c r="Q288" s="3">
        <f t="shared" si="74"/>
        <v>0</v>
      </c>
    </row>
    <row r="289" spans="3:17" x14ac:dyDescent="0.35">
      <c r="C289" s="3"/>
      <c r="E289" s="56"/>
      <c r="F289" s="58"/>
      <c r="G289" s="58"/>
      <c r="H289" s="58"/>
      <c r="I289" s="58"/>
      <c r="J289" s="61"/>
      <c r="K289" s="61"/>
      <c r="L289" s="58" t="str">
        <f t="shared" si="72"/>
        <v>0</v>
      </c>
      <c r="M289" s="58" t="str">
        <f t="shared" si="73"/>
        <v>0</v>
      </c>
      <c r="N289" s="58">
        <f t="shared" si="76"/>
        <v>0</v>
      </c>
      <c r="O289" s="58">
        <f t="shared" si="66"/>
        <v>0</v>
      </c>
      <c r="P289" s="61"/>
      <c r="Q289" s="3">
        <f t="shared" si="74"/>
        <v>0</v>
      </c>
    </row>
    <row r="290" spans="3:17" x14ac:dyDescent="0.35">
      <c r="C290" s="3"/>
      <c r="E290" s="56"/>
      <c r="F290" s="58"/>
      <c r="G290" s="58"/>
      <c r="H290" s="58"/>
      <c r="I290" s="58"/>
      <c r="J290" s="61"/>
      <c r="K290" s="61"/>
      <c r="L290" s="58" t="str">
        <f t="shared" si="72"/>
        <v>0</v>
      </c>
      <c r="M290" s="58" t="str">
        <f t="shared" si="73"/>
        <v>0</v>
      </c>
      <c r="N290" s="58">
        <f t="shared" si="76"/>
        <v>0</v>
      </c>
      <c r="O290" s="58">
        <f t="shared" si="66"/>
        <v>0</v>
      </c>
      <c r="P290" s="61"/>
      <c r="Q290" s="3">
        <f t="shared" si="74"/>
        <v>0</v>
      </c>
    </row>
    <row r="291" spans="3:17" x14ac:dyDescent="0.35">
      <c r="C291" s="3"/>
      <c r="E291" s="56"/>
      <c r="F291" s="58"/>
      <c r="G291" s="58"/>
      <c r="H291" s="58"/>
      <c r="I291" s="58"/>
      <c r="J291" s="61"/>
      <c r="K291" s="61"/>
      <c r="L291" s="58" t="str">
        <f t="shared" si="72"/>
        <v>0</v>
      </c>
      <c r="M291" s="58" t="str">
        <f t="shared" si="73"/>
        <v>0</v>
      </c>
      <c r="N291" s="58">
        <f t="shared" si="76"/>
        <v>0</v>
      </c>
      <c r="O291" s="58">
        <f t="shared" si="66"/>
        <v>0</v>
      </c>
      <c r="P291" s="61"/>
      <c r="Q291" s="3">
        <f t="shared" si="74"/>
        <v>0</v>
      </c>
    </row>
    <row r="292" spans="3:17" x14ac:dyDescent="0.35">
      <c r="C292" s="3"/>
      <c r="E292" s="56"/>
      <c r="F292" s="58"/>
      <c r="G292" s="58"/>
      <c r="H292" s="58"/>
      <c r="I292" s="58"/>
      <c r="J292" s="61"/>
      <c r="K292" s="61"/>
      <c r="L292" s="58" t="str">
        <f t="shared" si="72"/>
        <v>0</v>
      </c>
      <c r="M292" s="58" t="str">
        <f t="shared" si="73"/>
        <v>0</v>
      </c>
      <c r="N292" s="58">
        <f t="shared" si="76"/>
        <v>0</v>
      </c>
      <c r="O292" s="58">
        <f t="shared" ref="O292:O302" si="77">IF(AND(D292&gt;=D289, D292&gt;=D290, D292&gt;=D291, D292&gt;=D293, D292&gt;=D294, D292&gt;=D295),D292,"0")</f>
        <v>0</v>
      </c>
      <c r="P292" s="61"/>
      <c r="Q292" s="3">
        <f t="shared" si="74"/>
        <v>0</v>
      </c>
    </row>
    <row r="293" spans="3:17" x14ac:dyDescent="0.35">
      <c r="C293" s="3"/>
      <c r="E293" s="56"/>
      <c r="F293" s="58"/>
      <c r="G293" s="58"/>
      <c r="H293" s="58"/>
      <c r="I293" s="58"/>
      <c r="J293" s="61"/>
      <c r="K293" s="61"/>
      <c r="L293" s="58" t="str">
        <f t="shared" si="72"/>
        <v>0</v>
      </c>
      <c r="M293" s="58" t="str">
        <f t="shared" si="73"/>
        <v>0</v>
      </c>
      <c r="N293" s="58">
        <f t="shared" si="76"/>
        <v>0</v>
      </c>
      <c r="O293" s="58">
        <f t="shared" si="77"/>
        <v>0</v>
      </c>
      <c r="P293" s="61"/>
      <c r="Q293" s="3">
        <f t="shared" si="74"/>
        <v>0</v>
      </c>
    </row>
    <row r="294" spans="3:17" x14ac:dyDescent="0.35">
      <c r="C294" s="3"/>
      <c r="E294" s="56"/>
      <c r="F294" s="58"/>
      <c r="G294" s="58"/>
      <c r="H294" s="58"/>
      <c r="I294" s="58"/>
      <c r="J294" s="61"/>
      <c r="K294" s="61"/>
      <c r="L294" s="58" t="str">
        <f t="shared" si="72"/>
        <v>0</v>
      </c>
      <c r="M294" s="58" t="str">
        <f t="shared" si="73"/>
        <v>0</v>
      </c>
      <c r="N294" s="58">
        <f t="shared" si="76"/>
        <v>0</v>
      </c>
      <c r="O294" s="58">
        <f t="shared" si="77"/>
        <v>0</v>
      </c>
      <c r="P294" s="61"/>
      <c r="Q294" s="3">
        <f t="shared" si="74"/>
        <v>0</v>
      </c>
    </row>
    <row r="295" spans="3:17" x14ac:dyDescent="0.35">
      <c r="C295" s="3"/>
      <c r="E295" s="56"/>
      <c r="F295" s="58"/>
      <c r="G295" s="58"/>
      <c r="H295" s="58"/>
      <c r="I295" s="58"/>
      <c r="J295" s="61"/>
      <c r="K295" s="61"/>
      <c r="L295" s="58" t="str">
        <f t="shared" si="72"/>
        <v>0</v>
      </c>
      <c r="M295" s="58" t="str">
        <f t="shared" si="73"/>
        <v>0</v>
      </c>
      <c r="N295" s="58">
        <f t="shared" si="76"/>
        <v>0</v>
      </c>
      <c r="O295" s="58">
        <f t="shared" si="77"/>
        <v>0</v>
      </c>
      <c r="P295" s="61"/>
      <c r="Q295" s="3">
        <f t="shared" si="74"/>
        <v>0</v>
      </c>
    </row>
    <row r="296" spans="3:17" x14ac:dyDescent="0.35">
      <c r="C296" s="3"/>
      <c r="E296" s="56"/>
      <c r="F296" s="58"/>
      <c r="G296" s="58"/>
      <c r="H296" s="58"/>
      <c r="I296" s="58"/>
      <c r="J296" s="61"/>
      <c r="K296" s="61"/>
      <c r="L296" s="58" t="str">
        <f t="shared" si="72"/>
        <v>0</v>
      </c>
      <c r="M296" s="58" t="str">
        <f t="shared" si="73"/>
        <v>0</v>
      </c>
      <c r="N296" s="58">
        <f t="shared" si="76"/>
        <v>0</v>
      </c>
      <c r="O296" s="58">
        <f t="shared" si="77"/>
        <v>0</v>
      </c>
      <c r="P296" s="61"/>
      <c r="Q296" s="3">
        <f t="shared" si="74"/>
        <v>0</v>
      </c>
    </row>
    <row r="297" spans="3:17" x14ac:dyDescent="0.35">
      <c r="C297" s="3"/>
      <c r="E297" s="56"/>
      <c r="F297" s="58"/>
      <c r="G297" s="58"/>
      <c r="H297" s="58"/>
      <c r="I297" s="58"/>
      <c r="J297" s="61"/>
      <c r="K297" s="61"/>
      <c r="L297" s="58" t="str">
        <f t="shared" si="72"/>
        <v>0</v>
      </c>
      <c r="M297" s="58" t="str">
        <f t="shared" si="73"/>
        <v>0</v>
      </c>
      <c r="N297" s="58">
        <f t="shared" si="76"/>
        <v>0</v>
      </c>
      <c r="O297" s="58">
        <f t="shared" si="77"/>
        <v>0</v>
      </c>
      <c r="P297" s="61"/>
      <c r="Q297" s="3">
        <f t="shared" si="74"/>
        <v>0</v>
      </c>
    </row>
    <row r="298" spans="3:17" x14ac:dyDescent="0.35">
      <c r="C298" s="3"/>
      <c r="E298" s="56"/>
      <c r="F298" s="58"/>
      <c r="G298" s="58"/>
      <c r="H298" s="58"/>
      <c r="I298" s="58"/>
      <c r="J298" s="61"/>
      <c r="K298" s="61"/>
      <c r="L298" s="58" t="str">
        <f t="shared" si="72"/>
        <v>0</v>
      </c>
      <c r="M298" s="58" t="str">
        <f t="shared" si="73"/>
        <v>0</v>
      </c>
      <c r="N298" s="58">
        <f t="shared" si="76"/>
        <v>0</v>
      </c>
      <c r="O298" s="58">
        <f t="shared" si="77"/>
        <v>0</v>
      </c>
      <c r="P298" s="61"/>
      <c r="Q298" s="3">
        <f t="shared" si="74"/>
        <v>0</v>
      </c>
    </row>
    <row r="299" spans="3:17" x14ac:dyDescent="0.35">
      <c r="C299" s="3"/>
      <c r="E299" s="56"/>
      <c r="F299" s="58"/>
      <c r="G299" s="58"/>
      <c r="H299" s="58"/>
      <c r="I299" s="58"/>
      <c r="J299" s="61"/>
      <c r="K299" s="61"/>
      <c r="L299" s="58" t="str">
        <f t="shared" si="72"/>
        <v>0</v>
      </c>
      <c r="M299" s="58" t="str">
        <f t="shared" si="73"/>
        <v>0</v>
      </c>
      <c r="N299" s="58">
        <f t="shared" si="76"/>
        <v>0</v>
      </c>
      <c r="O299" s="58">
        <f t="shared" si="77"/>
        <v>0</v>
      </c>
      <c r="P299" s="61"/>
      <c r="Q299" s="3">
        <f t="shared" si="74"/>
        <v>0</v>
      </c>
    </row>
    <row r="300" spans="3:17" x14ac:dyDescent="0.35">
      <c r="C300" s="3"/>
      <c r="E300" s="56"/>
      <c r="F300" s="58"/>
      <c r="G300" s="58"/>
      <c r="H300" s="58"/>
      <c r="I300" s="58"/>
      <c r="J300" s="61"/>
      <c r="K300" s="61"/>
      <c r="L300" s="58" t="str">
        <f t="shared" si="72"/>
        <v>0</v>
      </c>
      <c r="M300" s="58" t="str">
        <f t="shared" si="73"/>
        <v>0</v>
      </c>
      <c r="N300" s="58">
        <f t="shared" si="76"/>
        <v>0</v>
      </c>
      <c r="O300" s="58">
        <f t="shared" si="77"/>
        <v>0</v>
      </c>
      <c r="P300" s="61"/>
      <c r="Q300" s="3">
        <f t="shared" si="74"/>
        <v>0</v>
      </c>
    </row>
    <row r="301" spans="3:17" x14ac:dyDescent="0.35">
      <c r="C301" s="3"/>
      <c r="E301" s="56"/>
      <c r="F301" s="58"/>
      <c r="G301" s="58"/>
      <c r="H301" s="58"/>
      <c r="I301" s="58"/>
      <c r="J301" s="61"/>
      <c r="K301" s="61"/>
      <c r="L301" s="58" t="str">
        <f t="shared" si="72"/>
        <v>0</v>
      </c>
      <c r="M301" s="58" t="str">
        <f t="shared" si="73"/>
        <v>0</v>
      </c>
      <c r="N301" s="58">
        <f t="shared" si="76"/>
        <v>0</v>
      </c>
      <c r="O301" s="58">
        <f t="shared" si="77"/>
        <v>0</v>
      </c>
      <c r="P301" s="61"/>
      <c r="Q301" s="3">
        <f t="shared" si="74"/>
        <v>0</v>
      </c>
    </row>
    <row r="302" spans="3:17" x14ac:dyDescent="0.35">
      <c r="C302" s="3"/>
      <c r="E302" s="56"/>
      <c r="F302" s="58"/>
      <c r="G302" s="58"/>
      <c r="H302" s="58"/>
      <c r="I302" s="58"/>
      <c r="J302" s="61"/>
      <c r="K302" s="61"/>
      <c r="L302" s="58" t="str">
        <f t="shared" si="72"/>
        <v>0</v>
      </c>
      <c r="M302" s="58" t="str">
        <f t="shared" si="73"/>
        <v>0</v>
      </c>
      <c r="N302" s="58">
        <f t="shared" si="76"/>
        <v>0</v>
      </c>
      <c r="O302" s="58">
        <f t="shared" si="77"/>
        <v>0</v>
      </c>
      <c r="P302" s="61"/>
      <c r="Q302" s="3">
        <f t="shared" si="74"/>
        <v>0</v>
      </c>
    </row>
    <row r="303" spans="3:17" x14ac:dyDescent="0.35">
      <c r="C303" s="3"/>
      <c r="E303" s="56"/>
      <c r="F303" s="58"/>
      <c r="G303" s="58"/>
      <c r="H303" s="58"/>
      <c r="I303" s="58"/>
      <c r="J303" s="61"/>
      <c r="K303" s="61"/>
      <c r="L303" s="58"/>
      <c r="M303" s="58"/>
      <c r="N303" s="58"/>
      <c r="O303" s="58"/>
      <c r="P303" s="61"/>
      <c r="Q303" s="3"/>
    </row>
    <row r="304" spans="3:17" x14ac:dyDescent="0.35">
      <c r="C304" s="3"/>
      <c r="E304" s="56"/>
      <c r="F304" s="58"/>
      <c r="G304" s="58"/>
      <c r="H304" s="58"/>
      <c r="I304" s="58"/>
      <c r="J304" s="61"/>
      <c r="K304" s="61"/>
      <c r="L304" s="58"/>
      <c r="M304" s="58"/>
      <c r="N304" s="58"/>
      <c r="O304" s="58"/>
      <c r="P304" s="61"/>
      <c r="Q304" s="3"/>
    </row>
    <row r="305" spans="3:17" x14ac:dyDescent="0.35">
      <c r="C305" s="3"/>
      <c r="E305" s="56"/>
      <c r="F305" s="58"/>
      <c r="G305" s="58"/>
      <c r="H305" s="58"/>
      <c r="I305" s="58"/>
      <c r="J305" s="61"/>
      <c r="K305" s="61"/>
      <c r="L305" s="58"/>
      <c r="M305" s="58"/>
      <c r="N305" s="58"/>
      <c r="O305" s="58"/>
      <c r="P305" s="61"/>
      <c r="Q305" s="3"/>
    </row>
    <row r="306" spans="3:17" x14ac:dyDescent="0.35">
      <c r="C306" s="3"/>
      <c r="E306" s="56"/>
      <c r="F306" s="58"/>
      <c r="G306" s="58"/>
      <c r="H306" s="58"/>
      <c r="I306" s="58"/>
      <c r="J306" s="61"/>
      <c r="K306" s="61"/>
      <c r="L306" s="58"/>
      <c r="M306" s="58"/>
      <c r="N306" s="58"/>
      <c r="O306" s="58"/>
      <c r="P306" s="61"/>
      <c r="Q306" s="3"/>
    </row>
    <row r="307" spans="3:17" x14ac:dyDescent="0.35">
      <c r="C307" s="3"/>
      <c r="E307" s="56"/>
      <c r="F307" s="58"/>
      <c r="G307" s="58"/>
      <c r="H307" s="58"/>
      <c r="I307" s="58"/>
      <c r="J307" s="61"/>
      <c r="K307" s="61"/>
      <c r="L307" s="58"/>
      <c r="M307" s="58"/>
      <c r="N307" s="58"/>
      <c r="O307" s="58"/>
      <c r="P307" s="61"/>
      <c r="Q307" s="3"/>
    </row>
    <row r="308" spans="3:17" x14ac:dyDescent="0.35">
      <c r="C308" s="3"/>
      <c r="E308" s="56"/>
      <c r="F308" s="58"/>
      <c r="G308" s="58"/>
      <c r="H308" s="58"/>
      <c r="I308" s="58"/>
      <c r="J308" s="61"/>
      <c r="K308" s="61"/>
      <c r="L308" s="58"/>
      <c r="M308" s="58"/>
      <c r="N308" s="58"/>
      <c r="O308" s="58"/>
      <c r="P308" s="61"/>
      <c r="Q308" s="3"/>
    </row>
    <row r="309" spans="3:17" x14ac:dyDescent="0.35">
      <c r="C309" s="3"/>
      <c r="E309" s="56"/>
      <c r="F309" s="58"/>
      <c r="G309" s="58"/>
      <c r="H309" s="58"/>
      <c r="I309" s="58"/>
      <c r="J309" s="61"/>
      <c r="K309" s="61"/>
      <c r="L309" s="58"/>
      <c r="M309" s="58"/>
      <c r="N309" s="58"/>
      <c r="O309" s="58"/>
      <c r="P309" s="61"/>
      <c r="Q309" s="3"/>
    </row>
    <row r="310" spans="3:17" x14ac:dyDescent="0.35">
      <c r="C310" s="3"/>
      <c r="E310" s="56"/>
      <c r="F310" s="58"/>
      <c r="G310" s="58"/>
      <c r="H310" s="58"/>
      <c r="I310" s="58"/>
      <c r="J310" s="61"/>
      <c r="K310" s="61"/>
      <c r="L310" s="58"/>
      <c r="M310" s="58"/>
      <c r="N310" s="58"/>
      <c r="O310" s="58"/>
      <c r="P310" s="61"/>
      <c r="Q310" s="3"/>
    </row>
    <row r="311" spans="3:17" x14ac:dyDescent="0.35">
      <c r="C311" s="3"/>
      <c r="E311" s="56"/>
      <c r="F311" s="58"/>
      <c r="G311" s="58"/>
      <c r="H311" s="58"/>
      <c r="I311" s="58"/>
      <c r="J311" s="61"/>
      <c r="K311" s="61"/>
      <c r="L311" s="58"/>
      <c r="M311" s="58"/>
      <c r="N311" s="58"/>
      <c r="O311" s="58"/>
      <c r="P311" s="61"/>
      <c r="Q311" s="3"/>
    </row>
    <row r="312" spans="3:17" x14ac:dyDescent="0.35">
      <c r="C312" s="3"/>
      <c r="E312" s="56"/>
      <c r="F312" s="58"/>
      <c r="G312" s="58"/>
      <c r="H312" s="58"/>
      <c r="I312" s="58"/>
      <c r="J312" s="61"/>
      <c r="K312" s="61"/>
      <c r="L312" s="58"/>
      <c r="M312" s="58"/>
      <c r="N312" s="58"/>
      <c r="O312" s="58"/>
      <c r="P312" s="61"/>
      <c r="Q312" s="3"/>
    </row>
    <row r="313" spans="3:17" x14ac:dyDescent="0.35">
      <c r="C313" s="3"/>
      <c r="E313" s="56"/>
      <c r="F313" s="58"/>
      <c r="G313" s="58"/>
      <c r="H313" s="58"/>
      <c r="I313" s="58"/>
      <c r="J313" s="61"/>
      <c r="K313" s="61"/>
      <c r="L313" s="58"/>
      <c r="M313" s="58"/>
      <c r="N313" s="58"/>
      <c r="O313" s="58"/>
      <c r="P313" s="61"/>
      <c r="Q313" s="3"/>
    </row>
    <row r="314" spans="3:17" x14ac:dyDescent="0.35">
      <c r="C314" s="3"/>
      <c r="E314" s="56"/>
      <c r="F314" s="58"/>
      <c r="G314" s="58"/>
      <c r="H314" s="58"/>
      <c r="I314" s="58"/>
      <c r="J314" s="61"/>
      <c r="K314" s="61"/>
      <c r="L314" s="58"/>
      <c r="M314" s="58"/>
      <c r="N314" s="58"/>
      <c r="O314" s="58"/>
      <c r="P314" s="61"/>
      <c r="Q314" s="3"/>
    </row>
    <row r="315" spans="3:17" x14ac:dyDescent="0.35">
      <c r="C315" s="3"/>
      <c r="E315" s="56"/>
      <c r="F315" s="58"/>
      <c r="G315" s="58"/>
      <c r="H315" s="58"/>
      <c r="I315" s="58"/>
      <c r="J315" s="61"/>
      <c r="K315" s="61"/>
      <c r="L315" s="58"/>
      <c r="M315" s="58"/>
      <c r="N315" s="58"/>
      <c r="O315" s="58"/>
      <c r="P315" s="61"/>
      <c r="Q315" s="3"/>
    </row>
    <row r="316" spans="3:17" x14ac:dyDescent="0.35">
      <c r="C316" s="3"/>
      <c r="E316" s="56"/>
      <c r="F316" s="58"/>
      <c r="G316" s="58"/>
      <c r="H316" s="58"/>
      <c r="I316" s="58"/>
      <c r="J316" s="61"/>
      <c r="K316" s="61"/>
      <c r="L316" s="58"/>
      <c r="M316" s="58"/>
      <c r="N316" s="58"/>
      <c r="O316" s="58"/>
      <c r="P316" s="61"/>
      <c r="Q316" s="3"/>
    </row>
    <row r="317" spans="3:17" x14ac:dyDescent="0.35">
      <c r="C317" s="3"/>
      <c r="E317" s="56"/>
      <c r="F317" s="58"/>
      <c r="G317" s="58"/>
      <c r="H317" s="58"/>
      <c r="I317" s="58"/>
      <c r="J317" s="61"/>
      <c r="K317" s="61"/>
      <c r="L317" s="58"/>
      <c r="M317" s="58"/>
      <c r="N317" s="58"/>
      <c r="O317" s="58"/>
      <c r="P317" s="61"/>
      <c r="Q317" s="3"/>
    </row>
    <row r="318" spans="3:17" x14ac:dyDescent="0.35">
      <c r="C318" s="3"/>
      <c r="E318" s="56"/>
      <c r="F318" s="58"/>
      <c r="G318" s="58"/>
      <c r="H318" s="58"/>
      <c r="I318" s="58"/>
      <c r="J318" s="61"/>
      <c r="K318" s="61"/>
      <c r="L318" s="58"/>
      <c r="M318" s="58"/>
      <c r="N318" s="58"/>
      <c r="O318" s="58"/>
      <c r="P318" s="61"/>
      <c r="Q318" s="3"/>
    </row>
    <row r="319" spans="3:17" x14ac:dyDescent="0.35">
      <c r="C319" s="3"/>
      <c r="E319" s="56"/>
      <c r="F319" s="58"/>
      <c r="G319" s="58"/>
      <c r="H319" s="58"/>
      <c r="I319" s="58"/>
      <c r="J319" s="61"/>
      <c r="K319" s="61"/>
      <c r="L319" s="58"/>
      <c r="M319" s="58"/>
      <c r="N319" s="58"/>
      <c r="O319" s="58"/>
      <c r="P319" s="61"/>
      <c r="Q319" s="3"/>
    </row>
    <row r="320" spans="3:17" x14ac:dyDescent="0.35">
      <c r="C320" s="3"/>
      <c r="E320" s="56"/>
      <c r="F320" s="58"/>
      <c r="G320" s="58"/>
      <c r="H320" s="58"/>
      <c r="I320" s="58"/>
      <c r="J320" s="61"/>
      <c r="K320" s="61"/>
      <c r="L320" s="58"/>
      <c r="M320" s="58"/>
      <c r="N320" s="58"/>
      <c r="O320" s="58"/>
      <c r="P320" s="61"/>
      <c r="Q320" s="3"/>
    </row>
    <row r="321" spans="3:17" x14ac:dyDescent="0.35">
      <c r="C321" s="3"/>
      <c r="E321" s="56"/>
      <c r="F321" s="58"/>
      <c r="G321" s="58"/>
      <c r="H321" s="58"/>
      <c r="I321" s="58"/>
      <c r="J321" s="61"/>
      <c r="K321" s="61"/>
      <c r="L321" s="58"/>
      <c r="M321" s="58"/>
      <c r="N321" s="58"/>
      <c r="O321" s="58"/>
      <c r="P321" s="61"/>
      <c r="Q321" s="3"/>
    </row>
    <row r="322" spans="3:17" x14ac:dyDescent="0.35">
      <c r="C322" s="3"/>
      <c r="E322" s="56"/>
      <c r="F322" s="58"/>
      <c r="G322" s="58"/>
      <c r="H322" s="58"/>
      <c r="I322" s="58"/>
      <c r="J322" s="61"/>
      <c r="K322" s="61"/>
      <c r="L322" s="58"/>
      <c r="M322" s="58"/>
      <c r="N322" s="58"/>
      <c r="O322" s="58"/>
      <c r="P322" s="61"/>
      <c r="Q322" s="3"/>
    </row>
    <row r="323" spans="3:17" x14ac:dyDescent="0.35">
      <c r="C323" s="3"/>
      <c r="E323" s="56"/>
      <c r="F323" s="58"/>
      <c r="G323" s="58"/>
      <c r="H323" s="58"/>
      <c r="I323" s="58"/>
      <c r="J323" s="61"/>
      <c r="K323" s="61"/>
      <c r="L323" s="58"/>
      <c r="M323" s="58"/>
      <c r="N323" s="58"/>
      <c r="O323" s="58"/>
      <c r="P323" s="61"/>
      <c r="Q323" s="3"/>
    </row>
    <row r="324" spans="3:17" x14ac:dyDescent="0.35">
      <c r="C324" s="3"/>
      <c r="E324" s="56"/>
      <c r="F324" s="58"/>
      <c r="G324" s="58"/>
      <c r="H324" s="58"/>
      <c r="I324" s="58"/>
      <c r="J324" s="61"/>
      <c r="K324" s="61"/>
      <c r="L324" s="58"/>
      <c r="M324" s="58"/>
      <c r="N324" s="58"/>
      <c r="O324" s="58"/>
      <c r="P324" s="61"/>
      <c r="Q324" s="3"/>
    </row>
    <row r="325" spans="3:17" x14ac:dyDescent="0.35">
      <c r="C325" s="3"/>
      <c r="E325" s="56"/>
      <c r="F325" s="58"/>
      <c r="G325" s="58"/>
      <c r="H325" s="58"/>
      <c r="I325" s="58"/>
      <c r="J325" s="61"/>
      <c r="K325" s="61"/>
      <c r="L325" s="58"/>
      <c r="M325" s="58"/>
      <c r="N325" s="58"/>
      <c r="O325" s="58"/>
      <c r="P325" s="61"/>
      <c r="Q325" s="3"/>
    </row>
    <row r="326" spans="3:17" x14ac:dyDescent="0.35">
      <c r="C326" s="3"/>
      <c r="E326" s="56"/>
      <c r="F326" s="58"/>
      <c r="G326" s="58"/>
      <c r="H326" s="58"/>
      <c r="I326" s="58"/>
      <c r="J326" s="61"/>
      <c r="K326" s="61"/>
      <c r="L326" s="58"/>
      <c r="M326" s="58"/>
      <c r="N326" s="58"/>
      <c r="O326" s="58"/>
      <c r="P326" s="61"/>
      <c r="Q326" s="3"/>
    </row>
    <row r="327" spans="3:17" x14ac:dyDescent="0.35">
      <c r="C327" s="3"/>
      <c r="E327" s="56"/>
      <c r="F327" s="58"/>
      <c r="G327" s="58"/>
      <c r="H327" s="58"/>
      <c r="I327" s="58"/>
      <c r="J327" s="61"/>
      <c r="K327" s="61"/>
      <c r="L327" s="58"/>
      <c r="M327" s="58"/>
      <c r="N327" s="58"/>
      <c r="O327" s="58"/>
      <c r="P327" s="61"/>
      <c r="Q327" s="3"/>
    </row>
    <row r="328" spans="3:17" x14ac:dyDescent="0.35">
      <c r="C328" s="3"/>
      <c r="E328" s="56"/>
      <c r="F328" s="58"/>
      <c r="G328" s="58"/>
      <c r="H328" s="58"/>
      <c r="I328" s="58"/>
      <c r="J328" s="61"/>
      <c r="K328" s="61"/>
      <c r="L328" s="58"/>
      <c r="M328" s="58"/>
      <c r="N328" s="58"/>
      <c r="O328" s="58"/>
      <c r="P328" s="61"/>
      <c r="Q328" s="3"/>
    </row>
    <row r="329" spans="3:17" x14ac:dyDescent="0.35">
      <c r="C329" s="3"/>
      <c r="E329" s="56"/>
      <c r="F329" s="58"/>
      <c r="G329" s="58"/>
      <c r="H329" s="58"/>
      <c r="I329" s="58"/>
      <c r="J329" s="61"/>
      <c r="K329" s="61"/>
      <c r="L329" s="58"/>
      <c r="M329" s="58"/>
      <c r="N329" s="58"/>
      <c r="O329" s="58"/>
      <c r="P329" s="61"/>
      <c r="Q329" s="3"/>
    </row>
    <row r="330" spans="3:17" x14ac:dyDescent="0.35">
      <c r="C330" s="3"/>
      <c r="E330" s="56"/>
      <c r="F330" s="58"/>
      <c r="G330" s="58"/>
      <c r="H330" s="58"/>
      <c r="I330" s="58"/>
      <c r="J330" s="61"/>
      <c r="K330" s="61"/>
      <c r="L330" s="58"/>
      <c r="M330" s="58"/>
      <c r="N330" s="58"/>
      <c r="O330" s="58"/>
      <c r="P330" s="61"/>
      <c r="Q330" s="3"/>
    </row>
    <row r="331" spans="3:17" x14ac:dyDescent="0.35">
      <c r="C331" s="3"/>
      <c r="E331" s="56"/>
      <c r="F331" s="58"/>
      <c r="G331" s="58"/>
      <c r="H331" s="58"/>
      <c r="I331" s="58"/>
      <c r="J331" s="61"/>
      <c r="K331" s="61"/>
      <c r="L331" s="58"/>
      <c r="M331" s="58"/>
      <c r="N331" s="58"/>
      <c r="O331" s="58"/>
      <c r="P331" s="61"/>
      <c r="Q331" s="3"/>
    </row>
    <row r="332" spans="3:17" x14ac:dyDescent="0.35">
      <c r="C332" s="3"/>
      <c r="E332" s="56"/>
      <c r="F332" s="58"/>
      <c r="G332" s="58"/>
      <c r="H332" s="58"/>
      <c r="I332" s="58"/>
      <c r="J332" s="61"/>
      <c r="K332" s="61"/>
      <c r="L332" s="58"/>
      <c r="M332" s="58"/>
      <c r="N332" s="58"/>
      <c r="O332" s="58"/>
      <c r="P332" s="61"/>
      <c r="Q332" s="3"/>
    </row>
    <row r="333" spans="3:17" x14ac:dyDescent="0.35">
      <c r="C333" s="3"/>
      <c r="E333" s="56"/>
      <c r="F333" s="58"/>
      <c r="G333" s="58"/>
      <c r="H333" s="58"/>
      <c r="I333" s="58"/>
      <c r="J333" s="61"/>
      <c r="K333" s="61"/>
      <c r="L333" s="58"/>
      <c r="M333" s="58"/>
      <c r="N333" s="58"/>
      <c r="O333" s="58"/>
      <c r="P333" s="61"/>
      <c r="Q333" s="3"/>
    </row>
    <row r="334" spans="3:17" x14ac:dyDescent="0.35">
      <c r="C334" s="3"/>
      <c r="E334" s="56"/>
      <c r="F334" s="58"/>
      <c r="G334" s="58"/>
      <c r="H334" s="58"/>
      <c r="I334" s="58"/>
      <c r="J334" s="61"/>
      <c r="K334" s="61"/>
      <c r="L334" s="58"/>
      <c r="M334" s="58"/>
      <c r="N334" s="58"/>
      <c r="O334" s="58"/>
      <c r="P334" s="61"/>
      <c r="Q334" s="3"/>
    </row>
    <row r="335" spans="3:17" x14ac:dyDescent="0.35">
      <c r="C335" s="3"/>
      <c r="E335" s="56"/>
      <c r="F335" s="58"/>
      <c r="G335" s="58"/>
      <c r="H335" s="58"/>
      <c r="I335" s="58"/>
      <c r="J335" s="61"/>
      <c r="K335" s="61"/>
      <c r="L335" s="58"/>
      <c r="M335" s="58"/>
      <c r="N335" s="58"/>
      <c r="O335" s="58"/>
      <c r="P335" s="61"/>
      <c r="Q335" s="3"/>
    </row>
    <row r="336" spans="3:17" x14ac:dyDescent="0.35">
      <c r="C336" s="3"/>
      <c r="E336" s="56"/>
      <c r="F336" s="58"/>
      <c r="G336" s="58"/>
      <c r="H336" s="58"/>
      <c r="I336" s="58"/>
      <c r="J336" s="61"/>
      <c r="K336" s="61"/>
      <c r="L336" s="58"/>
      <c r="M336" s="58"/>
      <c r="N336" s="58"/>
      <c r="O336" s="58"/>
      <c r="P336" s="61"/>
      <c r="Q336" s="3"/>
    </row>
    <row r="337" spans="3:17" x14ac:dyDescent="0.35">
      <c r="C337" s="3"/>
      <c r="E337" s="56"/>
      <c r="F337" s="58"/>
      <c r="G337" s="58"/>
      <c r="H337" s="58"/>
      <c r="I337" s="58"/>
      <c r="J337" s="61"/>
      <c r="K337" s="61"/>
      <c r="L337" s="58"/>
      <c r="M337" s="58"/>
      <c r="N337" s="58"/>
      <c r="O337" s="58"/>
      <c r="P337" s="61"/>
      <c r="Q337" s="3"/>
    </row>
    <row r="338" spans="3:17" x14ac:dyDescent="0.35">
      <c r="C338" s="3"/>
      <c r="E338" s="56"/>
      <c r="F338" s="58"/>
      <c r="G338" s="58"/>
      <c r="H338" s="58"/>
      <c r="I338" s="58"/>
      <c r="J338" s="61"/>
      <c r="K338" s="61"/>
      <c r="L338" s="58"/>
      <c r="M338" s="58"/>
      <c r="N338" s="58"/>
      <c r="O338" s="58"/>
      <c r="P338" s="61"/>
      <c r="Q338" s="3"/>
    </row>
    <row r="339" spans="3:17" x14ac:dyDescent="0.35">
      <c r="C339" s="3"/>
      <c r="E339" s="56"/>
      <c r="F339" s="58"/>
      <c r="G339" s="58"/>
      <c r="H339" s="58"/>
      <c r="I339" s="58"/>
      <c r="J339" s="61"/>
      <c r="K339" s="61"/>
      <c r="L339" s="58"/>
      <c r="M339" s="58"/>
      <c r="N339" s="58"/>
      <c r="O339" s="58"/>
      <c r="P339" s="61"/>
      <c r="Q339" s="3"/>
    </row>
    <row r="340" spans="3:17" x14ac:dyDescent="0.35">
      <c r="C340" s="3"/>
      <c r="E340" s="56"/>
      <c r="F340" s="58"/>
      <c r="G340" s="58"/>
      <c r="H340" s="58"/>
      <c r="I340" s="58"/>
      <c r="J340" s="61"/>
      <c r="K340" s="61"/>
      <c r="L340" s="58"/>
      <c r="M340" s="58"/>
      <c r="N340" s="58"/>
      <c r="O340" s="58"/>
      <c r="P340" s="61"/>
      <c r="Q340" s="3"/>
    </row>
    <row r="341" spans="3:17" x14ac:dyDescent="0.35">
      <c r="C341" s="3"/>
      <c r="E341" s="56"/>
      <c r="F341" s="58"/>
      <c r="G341" s="58"/>
      <c r="H341" s="58"/>
      <c r="I341" s="58"/>
      <c r="J341" s="61"/>
      <c r="K341" s="61"/>
      <c r="L341" s="58"/>
      <c r="M341" s="58"/>
      <c r="N341" s="58"/>
      <c r="O341" s="58"/>
      <c r="P341" s="61"/>
      <c r="Q341" s="3"/>
    </row>
    <row r="342" spans="3:17" x14ac:dyDescent="0.35">
      <c r="C342" s="3"/>
      <c r="E342" s="56"/>
      <c r="F342" s="58"/>
      <c r="G342" s="58"/>
      <c r="H342" s="58"/>
      <c r="I342" s="58"/>
      <c r="J342" s="61"/>
      <c r="K342" s="61"/>
      <c r="L342" s="58"/>
      <c r="M342" s="58"/>
      <c r="N342" s="58"/>
      <c r="O342" s="58"/>
      <c r="P342" s="61"/>
      <c r="Q342" s="3"/>
    </row>
    <row r="343" spans="3:17" x14ac:dyDescent="0.35">
      <c r="C343" s="3"/>
      <c r="E343" s="56"/>
      <c r="F343" s="58"/>
      <c r="G343" s="58"/>
      <c r="H343" s="58"/>
      <c r="I343" s="58"/>
      <c r="J343" s="61"/>
      <c r="K343" s="61"/>
      <c r="L343" s="58"/>
      <c r="M343" s="58"/>
      <c r="N343" s="58"/>
      <c r="O343" s="58"/>
      <c r="P343" s="61"/>
      <c r="Q343" s="3"/>
    </row>
    <row r="344" spans="3:17" x14ac:dyDescent="0.35">
      <c r="C344" s="3"/>
      <c r="E344" s="56"/>
      <c r="F344" s="58"/>
      <c r="G344" s="58"/>
      <c r="H344" s="58"/>
      <c r="I344" s="58"/>
      <c r="J344" s="61"/>
      <c r="K344" s="61"/>
      <c r="L344" s="58"/>
      <c r="M344" s="58"/>
      <c r="N344" s="58"/>
      <c r="O344" s="58"/>
      <c r="P344" s="61"/>
      <c r="Q344" s="3"/>
    </row>
    <row r="345" spans="3:17" x14ac:dyDescent="0.35">
      <c r="C345" s="3"/>
      <c r="E345" s="56"/>
      <c r="F345" s="58"/>
      <c r="G345" s="58"/>
      <c r="H345" s="58"/>
      <c r="I345" s="58"/>
      <c r="J345" s="61"/>
      <c r="K345" s="61"/>
      <c r="L345" s="58"/>
      <c r="M345" s="58"/>
      <c r="N345" s="58"/>
      <c r="O345" s="58"/>
      <c r="P345" s="61"/>
      <c r="Q345" s="3"/>
    </row>
    <row r="346" spans="3:17" x14ac:dyDescent="0.35">
      <c r="C346" s="3"/>
      <c r="E346" s="56"/>
      <c r="F346" s="58"/>
      <c r="G346" s="58"/>
      <c r="H346" s="58"/>
      <c r="I346" s="58"/>
      <c r="J346" s="61"/>
      <c r="K346" s="61"/>
      <c r="L346" s="58"/>
      <c r="M346" s="58"/>
      <c r="N346" s="58"/>
      <c r="O346" s="58"/>
      <c r="P346" s="61"/>
      <c r="Q346" s="3"/>
    </row>
    <row r="347" spans="3:17" x14ac:dyDescent="0.35">
      <c r="C347" s="3"/>
      <c r="E347" s="56"/>
      <c r="F347" s="58"/>
      <c r="G347" s="58"/>
      <c r="H347" s="58"/>
      <c r="I347" s="58"/>
      <c r="J347" s="61"/>
      <c r="K347" s="61"/>
      <c r="L347" s="58"/>
      <c r="M347" s="58"/>
      <c r="N347" s="58"/>
      <c r="O347" s="58"/>
      <c r="P347" s="61"/>
      <c r="Q347" s="3"/>
    </row>
    <row r="348" spans="3:17" x14ac:dyDescent="0.35">
      <c r="C348" s="3"/>
      <c r="E348" s="56"/>
      <c r="F348" s="58"/>
      <c r="G348" s="58"/>
      <c r="H348" s="58"/>
      <c r="I348" s="58"/>
      <c r="J348" s="61"/>
      <c r="K348" s="61"/>
      <c r="L348" s="58"/>
      <c r="M348" s="58"/>
      <c r="N348" s="58"/>
      <c r="O348" s="58"/>
      <c r="P348" s="61"/>
      <c r="Q348" s="3"/>
    </row>
    <row r="349" spans="3:17" x14ac:dyDescent="0.35">
      <c r="C349" s="3"/>
      <c r="E349" s="56"/>
      <c r="F349" s="58"/>
      <c r="G349" s="58"/>
      <c r="H349" s="58"/>
      <c r="I349" s="58"/>
      <c r="J349" s="61"/>
      <c r="K349" s="61"/>
      <c r="L349" s="58"/>
      <c r="M349" s="58"/>
      <c r="N349" s="58"/>
      <c r="O349" s="58"/>
      <c r="P349" s="61"/>
      <c r="Q349" s="3"/>
    </row>
    <row r="350" spans="3:17" x14ac:dyDescent="0.35">
      <c r="C350" s="3"/>
      <c r="E350" s="56"/>
      <c r="F350" s="58"/>
      <c r="G350" s="58"/>
      <c r="H350" s="58"/>
      <c r="I350" s="58"/>
      <c r="J350" s="61"/>
      <c r="K350" s="61"/>
      <c r="L350" s="58"/>
      <c r="M350" s="58"/>
      <c r="N350" s="58"/>
      <c r="O350" s="58"/>
      <c r="P350" s="61"/>
      <c r="Q350" s="3"/>
    </row>
    <row r="351" spans="3:17" x14ac:dyDescent="0.35">
      <c r="C351" s="3"/>
      <c r="E351" s="56"/>
      <c r="F351" s="58"/>
      <c r="G351" s="58"/>
      <c r="H351" s="58"/>
      <c r="I351" s="58"/>
      <c r="J351" s="61"/>
      <c r="K351" s="61"/>
      <c r="L351" s="58"/>
      <c r="M351" s="58"/>
      <c r="N351" s="58"/>
      <c r="O351" s="58"/>
      <c r="P351" s="61"/>
      <c r="Q351" s="3"/>
    </row>
    <row r="352" spans="3:17" x14ac:dyDescent="0.35">
      <c r="C352" s="3"/>
      <c r="E352" s="56"/>
      <c r="F352" s="58"/>
      <c r="G352" s="58"/>
      <c r="H352" s="58"/>
      <c r="I352" s="58"/>
      <c r="J352" s="61"/>
      <c r="K352" s="61"/>
      <c r="L352" s="58"/>
      <c r="M352" s="58"/>
      <c r="N352" s="58"/>
      <c r="O352" s="58"/>
      <c r="P352" s="61"/>
      <c r="Q352" s="3"/>
    </row>
    <row r="353" spans="3:17" x14ac:dyDescent="0.35">
      <c r="C353" s="3"/>
      <c r="E353" s="56"/>
      <c r="F353" s="58"/>
      <c r="G353" s="58"/>
      <c r="H353" s="58"/>
      <c r="I353" s="58"/>
      <c r="J353" s="61"/>
      <c r="K353" s="61"/>
      <c r="L353" s="58"/>
      <c r="M353" s="58"/>
      <c r="N353" s="58"/>
      <c r="O353" s="58"/>
      <c r="P353" s="61"/>
      <c r="Q353" s="3"/>
    </row>
    <row r="354" spans="3:17" x14ac:dyDescent="0.35">
      <c r="C354" s="3"/>
      <c r="E354" s="56"/>
      <c r="F354" s="58"/>
      <c r="G354" s="58"/>
      <c r="H354" s="58"/>
      <c r="I354" s="58"/>
      <c r="J354" s="61"/>
      <c r="K354" s="61"/>
      <c r="L354" s="58"/>
      <c r="M354" s="58"/>
      <c r="N354" s="58"/>
      <c r="O354" s="58"/>
      <c r="P354" s="61"/>
      <c r="Q354" s="3"/>
    </row>
    <row r="355" spans="3:17" x14ac:dyDescent="0.35">
      <c r="C355" s="3"/>
      <c r="E355" s="56"/>
      <c r="F355" s="58"/>
      <c r="G355" s="58"/>
      <c r="H355" s="58"/>
      <c r="I355" s="58"/>
      <c r="J355" s="61"/>
      <c r="K355" s="61"/>
      <c r="L355" s="58"/>
      <c r="M355" s="58"/>
      <c r="N355" s="58"/>
      <c r="O355" s="58"/>
      <c r="P355" s="61"/>
      <c r="Q355" s="3"/>
    </row>
    <row r="356" spans="3:17" x14ac:dyDescent="0.35">
      <c r="C356" s="3"/>
      <c r="E356" s="56"/>
      <c r="F356" s="58"/>
      <c r="G356" s="58"/>
      <c r="H356" s="58"/>
      <c r="I356" s="58"/>
      <c r="J356" s="61"/>
      <c r="K356" s="61"/>
      <c r="L356" s="58"/>
      <c r="M356" s="58"/>
      <c r="N356" s="58"/>
      <c r="O356" s="58"/>
      <c r="P356" s="61"/>
      <c r="Q356" s="3"/>
    </row>
    <row r="357" spans="3:17" x14ac:dyDescent="0.35">
      <c r="C357" s="3"/>
      <c r="E357" s="56"/>
      <c r="F357" s="58"/>
      <c r="G357" s="58"/>
      <c r="H357" s="58"/>
      <c r="I357" s="58"/>
      <c r="J357" s="61"/>
      <c r="K357" s="61"/>
      <c r="L357" s="58"/>
      <c r="M357" s="58"/>
      <c r="N357" s="58"/>
      <c r="O357" s="58"/>
      <c r="P357" s="61"/>
      <c r="Q357" s="3"/>
    </row>
    <row r="358" spans="3:17" x14ac:dyDescent="0.35">
      <c r="C358" s="3"/>
      <c r="E358" s="56"/>
      <c r="F358" s="58"/>
      <c r="G358" s="58"/>
      <c r="H358" s="58"/>
      <c r="I358" s="58"/>
      <c r="J358" s="61"/>
      <c r="K358" s="61"/>
      <c r="L358" s="58"/>
      <c r="M358" s="58"/>
      <c r="N358" s="58"/>
      <c r="O358" s="58"/>
      <c r="P358" s="61"/>
      <c r="Q358" s="3"/>
    </row>
    <row r="359" spans="3:17" x14ac:dyDescent="0.35">
      <c r="C359" s="3"/>
      <c r="E359" s="56"/>
      <c r="F359" s="58"/>
      <c r="G359" s="58"/>
      <c r="H359" s="58"/>
      <c r="I359" s="58"/>
      <c r="J359" s="61"/>
      <c r="K359" s="61"/>
      <c r="L359" s="58"/>
      <c r="M359" s="58"/>
      <c r="N359" s="58"/>
      <c r="O359" s="58"/>
      <c r="P359" s="61"/>
      <c r="Q359" s="3"/>
    </row>
    <row r="360" spans="3:17" x14ac:dyDescent="0.35">
      <c r="C360" s="3"/>
      <c r="E360" s="56"/>
      <c r="F360" s="58"/>
      <c r="G360" s="58"/>
      <c r="H360" s="58"/>
      <c r="I360" s="58"/>
      <c r="J360" s="61"/>
      <c r="K360" s="61"/>
      <c r="L360" s="58"/>
      <c r="M360" s="58"/>
      <c r="N360" s="58"/>
      <c r="O360" s="58"/>
      <c r="P360" s="61"/>
      <c r="Q360" s="3"/>
    </row>
    <row r="361" spans="3:17" x14ac:dyDescent="0.35">
      <c r="C361" s="3"/>
      <c r="E361" s="56"/>
      <c r="F361" s="58"/>
      <c r="G361" s="58"/>
      <c r="H361" s="58"/>
      <c r="I361" s="58"/>
      <c r="J361" s="61"/>
      <c r="K361" s="61"/>
      <c r="L361" s="58"/>
      <c r="M361" s="58"/>
      <c r="N361" s="58"/>
      <c r="O361" s="58"/>
      <c r="P361" s="61"/>
      <c r="Q361" s="3"/>
    </row>
    <row r="362" spans="3:17" x14ac:dyDescent="0.35">
      <c r="C362" s="3"/>
      <c r="E362" s="56"/>
      <c r="F362" s="58"/>
      <c r="G362" s="58"/>
      <c r="H362" s="58"/>
      <c r="I362" s="58"/>
      <c r="J362" s="61"/>
      <c r="K362" s="61"/>
      <c r="L362" s="58"/>
      <c r="M362" s="58"/>
      <c r="N362" s="58"/>
      <c r="O362" s="58"/>
      <c r="P362" s="61"/>
      <c r="Q362" s="3"/>
    </row>
    <row r="363" spans="3:17" x14ac:dyDescent="0.35">
      <c r="C363" s="3"/>
      <c r="E363" s="56"/>
      <c r="F363" s="58"/>
      <c r="G363" s="58"/>
      <c r="H363" s="58"/>
      <c r="I363" s="58"/>
      <c r="J363" s="61"/>
      <c r="K363" s="61"/>
      <c r="L363" s="58"/>
      <c r="M363" s="58"/>
      <c r="N363" s="58"/>
      <c r="O363" s="58"/>
      <c r="P363" s="61"/>
      <c r="Q363" s="3"/>
    </row>
    <row r="364" spans="3:17" x14ac:dyDescent="0.35">
      <c r="C364" s="3"/>
      <c r="E364" s="56"/>
      <c r="F364" s="58"/>
      <c r="G364" s="58"/>
      <c r="H364" s="58"/>
      <c r="I364" s="58"/>
      <c r="J364" s="61"/>
      <c r="K364" s="61"/>
      <c r="L364" s="58"/>
      <c r="M364" s="58"/>
      <c r="N364" s="58"/>
      <c r="O364" s="58"/>
      <c r="P364" s="61"/>
      <c r="Q364" s="3"/>
    </row>
    <row r="365" spans="3:17" x14ac:dyDescent="0.35">
      <c r="C365" s="3"/>
      <c r="E365" s="56"/>
      <c r="F365" s="58"/>
      <c r="G365" s="58"/>
      <c r="H365" s="58"/>
      <c r="I365" s="58"/>
      <c r="J365" s="61"/>
      <c r="K365" s="61"/>
      <c r="L365" s="58"/>
      <c r="M365" s="58"/>
      <c r="N365" s="58"/>
      <c r="O365" s="58"/>
      <c r="P365" s="61"/>
      <c r="Q365" s="3"/>
    </row>
    <row r="366" spans="3:17" x14ac:dyDescent="0.35">
      <c r="C366" s="3"/>
      <c r="E366" s="56"/>
      <c r="F366" s="58"/>
      <c r="G366" s="58"/>
      <c r="H366" s="58"/>
      <c r="I366" s="58"/>
      <c r="J366" s="61"/>
      <c r="K366" s="61"/>
      <c r="L366" s="58"/>
      <c r="M366" s="58"/>
      <c r="N366" s="58"/>
      <c r="O366" s="58"/>
      <c r="P366" s="61"/>
      <c r="Q366" s="3"/>
    </row>
    <row r="367" spans="3:17" x14ac:dyDescent="0.35">
      <c r="C367" s="3"/>
      <c r="E367" s="56"/>
      <c r="F367" s="58"/>
      <c r="G367" s="58"/>
      <c r="H367" s="58"/>
      <c r="I367" s="58"/>
      <c r="J367" s="61"/>
      <c r="K367" s="61"/>
      <c r="L367" s="58"/>
      <c r="M367" s="58"/>
      <c r="N367" s="58"/>
      <c r="O367" s="58"/>
      <c r="P367" s="61"/>
      <c r="Q367" s="3"/>
    </row>
    <row r="368" spans="3:17" x14ac:dyDescent="0.35">
      <c r="C368" s="3"/>
      <c r="E368" s="56"/>
      <c r="F368" s="58"/>
      <c r="G368" s="58"/>
      <c r="H368" s="58"/>
      <c r="I368" s="58"/>
      <c r="J368" s="61"/>
      <c r="K368" s="61"/>
      <c r="L368" s="58"/>
      <c r="M368" s="58"/>
      <c r="N368" s="58"/>
      <c r="O368" s="58"/>
      <c r="P368" s="61"/>
      <c r="Q368" s="3"/>
    </row>
    <row r="369" spans="3:17" x14ac:dyDescent="0.35">
      <c r="C369" s="3"/>
      <c r="E369" s="56"/>
      <c r="F369" s="58"/>
      <c r="G369" s="58"/>
      <c r="H369" s="58"/>
      <c r="I369" s="58"/>
      <c r="J369" s="61"/>
      <c r="K369" s="61"/>
      <c r="L369" s="58"/>
      <c r="M369" s="58"/>
      <c r="N369" s="58"/>
      <c r="O369" s="58"/>
      <c r="P369" s="61"/>
      <c r="Q369" s="3"/>
    </row>
    <row r="370" spans="3:17" x14ac:dyDescent="0.35">
      <c r="C370" s="3"/>
      <c r="E370" s="56"/>
      <c r="F370" s="58"/>
      <c r="G370" s="58"/>
      <c r="H370" s="58"/>
      <c r="I370" s="58"/>
      <c r="J370" s="61"/>
      <c r="K370" s="61"/>
      <c r="L370" s="58"/>
      <c r="M370" s="58"/>
      <c r="N370" s="58"/>
      <c r="O370" s="58"/>
      <c r="P370" s="61"/>
      <c r="Q370" s="3"/>
    </row>
    <row r="371" spans="3:17" x14ac:dyDescent="0.35">
      <c r="C371" s="3"/>
      <c r="E371" s="56"/>
      <c r="F371" s="58"/>
      <c r="G371" s="58"/>
      <c r="H371" s="58"/>
      <c r="I371" s="58"/>
      <c r="J371" s="61"/>
      <c r="K371" s="61"/>
      <c r="L371" s="58"/>
      <c r="M371" s="58"/>
      <c r="N371" s="58"/>
      <c r="O371" s="58"/>
      <c r="P371" s="61"/>
      <c r="Q371" s="3"/>
    </row>
    <row r="372" spans="3:17" x14ac:dyDescent="0.35">
      <c r="C372" s="3"/>
      <c r="E372" s="56"/>
      <c r="F372" s="58"/>
      <c r="G372" s="58"/>
      <c r="H372" s="58"/>
      <c r="I372" s="58"/>
      <c r="J372" s="61"/>
      <c r="K372" s="61"/>
      <c r="L372" s="58"/>
      <c r="M372" s="58"/>
      <c r="N372" s="58"/>
      <c r="O372" s="58"/>
      <c r="P372" s="61"/>
      <c r="Q372" s="3"/>
    </row>
    <row r="373" spans="3:17" x14ac:dyDescent="0.35">
      <c r="C373" s="3"/>
      <c r="E373" s="56"/>
      <c r="F373" s="58"/>
      <c r="G373" s="58"/>
      <c r="H373" s="58"/>
      <c r="I373" s="58"/>
      <c r="J373" s="61"/>
      <c r="K373" s="61"/>
      <c r="L373" s="58"/>
      <c r="M373" s="58"/>
      <c r="N373" s="58"/>
      <c r="O373" s="58"/>
      <c r="P373" s="61"/>
      <c r="Q373" s="3"/>
    </row>
    <row r="374" spans="3:17" x14ac:dyDescent="0.35">
      <c r="C374" s="3"/>
      <c r="E374" s="56"/>
      <c r="F374" s="58"/>
      <c r="G374" s="58"/>
      <c r="H374" s="58"/>
      <c r="I374" s="58"/>
      <c r="J374" s="61"/>
      <c r="K374" s="61"/>
      <c r="L374" s="58"/>
      <c r="M374" s="58"/>
      <c r="N374" s="58"/>
      <c r="O374" s="58"/>
      <c r="P374" s="61"/>
      <c r="Q374" s="3"/>
    </row>
    <row r="375" spans="3:17" x14ac:dyDescent="0.35">
      <c r="C375" s="3"/>
      <c r="E375" s="56"/>
      <c r="F375" s="58"/>
      <c r="G375" s="58"/>
      <c r="H375" s="58"/>
      <c r="I375" s="58"/>
      <c r="J375" s="61"/>
      <c r="K375" s="61"/>
      <c r="L375" s="58"/>
      <c r="M375" s="58"/>
      <c r="N375" s="58"/>
      <c r="O375" s="58"/>
      <c r="P375" s="61"/>
      <c r="Q375" s="3"/>
    </row>
    <row r="376" spans="3:17" x14ac:dyDescent="0.35">
      <c r="C376" s="3"/>
      <c r="E376" s="56"/>
      <c r="F376" s="58"/>
      <c r="G376" s="58"/>
      <c r="H376" s="58"/>
      <c r="I376" s="58"/>
      <c r="J376" s="61"/>
      <c r="K376" s="61"/>
      <c r="L376" s="58"/>
      <c r="M376" s="58"/>
      <c r="N376" s="58"/>
      <c r="O376" s="58"/>
      <c r="P376" s="61"/>
      <c r="Q376" s="3"/>
    </row>
    <row r="377" spans="3:17" x14ac:dyDescent="0.35">
      <c r="C377" s="3"/>
      <c r="E377" s="56"/>
      <c r="F377" s="58"/>
      <c r="G377" s="58"/>
      <c r="H377" s="58"/>
      <c r="I377" s="58"/>
      <c r="J377" s="61"/>
      <c r="K377" s="61"/>
      <c r="L377" s="58"/>
      <c r="M377" s="58"/>
      <c r="N377" s="58"/>
      <c r="O377" s="58"/>
      <c r="P377" s="61"/>
      <c r="Q377" s="3"/>
    </row>
    <row r="378" spans="3:17" x14ac:dyDescent="0.35">
      <c r="C378" s="3"/>
      <c r="E378" s="56"/>
      <c r="F378" s="58"/>
      <c r="G378" s="58"/>
      <c r="H378" s="58"/>
      <c r="I378" s="58"/>
      <c r="J378" s="61"/>
      <c r="K378" s="61"/>
      <c r="L378" s="58"/>
      <c r="M378" s="58"/>
      <c r="N378" s="58"/>
      <c r="O378" s="58"/>
      <c r="P378" s="61"/>
      <c r="Q378" s="3"/>
    </row>
    <row r="379" spans="3:17" x14ac:dyDescent="0.35">
      <c r="C379" s="3"/>
      <c r="E379" s="56"/>
      <c r="F379" s="58"/>
      <c r="G379" s="58"/>
      <c r="H379" s="58"/>
      <c r="I379" s="58"/>
      <c r="J379" s="61"/>
      <c r="K379" s="61"/>
      <c r="L379" s="58"/>
      <c r="M379" s="58"/>
      <c r="N379" s="58"/>
      <c r="O379" s="58"/>
      <c r="P379" s="61"/>
      <c r="Q379" s="3"/>
    </row>
    <row r="380" spans="3:17" x14ac:dyDescent="0.35">
      <c r="C380" s="3"/>
      <c r="E380" s="56"/>
      <c r="F380" s="58"/>
      <c r="G380" s="58"/>
      <c r="H380" s="58"/>
      <c r="I380" s="58"/>
      <c r="J380" s="61"/>
      <c r="K380" s="61"/>
      <c r="L380" s="58"/>
      <c r="M380" s="58"/>
      <c r="N380" s="58"/>
      <c r="O380" s="58"/>
      <c r="P380" s="61"/>
      <c r="Q380" s="3"/>
    </row>
    <row r="381" spans="3:17" x14ac:dyDescent="0.35">
      <c r="C381" s="3"/>
      <c r="E381" s="56"/>
      <c r="F381" s="58"/>
      <c r="G381" s="58"/>
      <c r="H381" s="58"/>
      <c r="I381" s="58"/>
      <c r="J381" s="61"/>
      <c r="K381" s="61"/>
      <c r="L381" s="58"/>
      <c r="M381" s="58"/>
      <c r="N381" s="58"/>
      <c r="O381" s="58"/>
      <c r="P381" s="61"/>
      <c r="Q381" s="3"/>
    </row>
    <row r="382" spans="3:17" x14ac:dyDescent="0.35">
      <c r="C382" s="3"/>
      <c r="E382" s="56"/>
      <c r="F382" s="58"/>
      <c r="G382" s="58"/>
      <c r="H382" s="58"/>
      <c r="I382" s="58"/>
      <c r="J382" s="61"/>
      <c r="K382" s="61"/>
      <c r="L382" s="58"/>
      <c r="M382" s="58"/>
      <c r="N382" s="58"/>
      <c r="O382" s="58"/>
      <c r="P382" s="61"/>
      <c r="Q382" s="3"/>
    </row>
    <row r="383" spans="3:17" x14ac:dyDescent="0.35">
      <c r="C383" s="3"/>
      <c r="E383" s="56"/>
      <c r="F383" s="58"/>
      <c r="G383" s="58"/>
      <c r="H383" s="58"/>
      <c r="I383" s="58"/>
      <c r="J383" s="61"/>
      <c r="K383" s="61"/>
      <c r="L383" s="58"/>
      <c r="M383" s="58"/>
      <c r="N383" s="58"/>
      <c r="O383" s="58"/>
      <c r="P383" s="61"/>
      <c r="Q383" s="3"/>
    </row>
    <row r="384" spans="3:17" x14ac:dyDescent="0.35">
      <c r="C384" s="3"/>
      <c r="E384" s="56"/>
      <c r="F384" s="58"/>
      <c r="G384" s="58"/>
      <c r="H384" s="58"/>
      <c r="I384" s="58"/>
      <c r="J384" s="61"/>
      <c r="K384" s="61"/>
      <c r="L384" s="58"/>
      <c r="M384" s="58"/>
      <c r="N384" s="58"/>
      <c r="O384" s="58"/>
      <c r="P384" s="61"/>
      <c r="Q384" s="3"/>
    </row>
    <row r="385" spans="3:17" x14ac:dyDescent="0.35">
      <c r="C385" s="3"/>
      <c r="E385" s="56"/>
      <c r="F385" s="58"/>
      <c r="G385" s="58"/>
      <c r="H385" s="58"/>
      <c r="I385" s="58"/>
      <c r="J385" s="61"/>
      <c r="K385" s="61"/>
      <c r="L385" s="58"/>
      <c r="M385" s="58"/>
      <c r="N385" s="58"/>
      <c r="O385" s="58"/>
      <c r="P385" s="61"/>
      <c r="Q385" s="3"/>
    </row>
    <row r="386" spans="3:17" x14ac:dyDescent="0.35">
      <c r="C386" s="3"/>
      <c r="E386" s="56"/>
      <c r="F386" s="58"/>
      <c r="G386" s="58"/>
      <c r="H386" s="58"/>
      <c r="I386" s="58"/>
      <c r="J386" s="61"/>
      <c r="K386" s="61"/>
      <c r="L386" s="58"/>
      <c r="M386" s="58"/>
      <c r="N386" s="58"/>
      <c r="O386" s="58"/>
      <c r="P386" s="61"/>
      <c r="Q386" s="3"/>
    </row>
    <row r="387" spans="3:17" x14ac:dyDescent="0.35">
      <c r="C387" s="3"/>
      <c r="E387" s="56"/>
      <c r="F387" s="58"/>
      <c r="G387" s="58"/>
      <c r="H387" s="58"/>
      <c r="I387" s="58"/>
      <c r="J387" s="61"/>
      <c r="K387" s="61"/>
      <c r="L387" s="58"/>
      <c r="M387" s="58"/>
      <c r="N387" s="58"/>
      <c r="O387" s="58"/>
      <c r="P387" s="61"/>
      <c r="Q387" s="3"/>
    </row>
    <row r="388" spans="3:17" x14ac:dyDescent="0.35">
      <c r="C388" s="3"/>
      <c r="E388" s="56"/>
      <c r="F388" s="58"/>
      <c r="G388" s="58"/>
      <c r="H388" s="58"/>
      <c r="I388" s="58"/>
      <c r="J388" s="61"/>
      <c r="K388" s="61"/>
      <c r="L388" s="58"/>
      <c r="M388" s="58"/>
      <c r="N388" s="58"/>
      <c r="O388" s="58"/>
      <c r="P388" s="61"/>
      <c r="Q388" s="3"/>
    </row>
    <row r="389" spans="3:17" x14ac:dyDescent="0.35">
      <c r="C389" s="3"/>
      <c r="E389" s="56"/>
      <c r="F389" s="58"/>
      <c r="G389" s="58"/>
      <c r="H389" s="58"/>
      <c r="I389" s="58"/>
      <c r="J389" s="61"/>
      <c r="K389" s="61"/>
      <c r="L389" s="58"/>
      <c r="M389" s="58"/>
      <c r="N389" s="58"/>
      <c r="O389" s="58"/>
      <c r="P389" s="61"/>
      <c r="Q389" s="3"/>
    </row>
    <row r="390" spans="3:17" x14ac:dyDescent="0.35">
      <c r="C390" s="3"/>
      <c r="E390" s="56"/>
      <c r="F390" s="58"/>
      <c r="G390" s="58"/>
      <c r="H390" s="58"/>
      <c r="I390" s="58"/>
      <c r="J390" s="61"/>
      <c r="K390" s="61"/>
      <c r="L390" s="58"/>
      <c r="M390" s="58"/>
      <c r="N390" s="58"/>
      <c r="O390" s="58"/>
      <c r="P390" s="61"/>
      <c r="Q390" s="3"/>
    </row>
    <row r="391" spans="3:17" x14ac:dyDescent="0.35">
      <c r="C391" s="3"/>
      <c r="E391" s="56"/>
      <c r="F391" s="58"/>
      <c r="G391" s="58"/>
      <c r="H391" s="58"/>
      <c r="I391" s="58"/>
      <c r="J391" s="61"/>
      <c r="K391" s="61"/>
      <c r="L391" s="58"/>
      <c r="M391" s="58"/>
      <c r="N391" s="58"/>
      <c r="O391" s="58"/>
      <c r="P391" s="61"/>
      <c r="Q391" s="3"/>
    </row>
    <row r="392" spans="3:17" x14ac:dyDescent="0.35">
      <c r="C392" s="3"/>
      <c r="E392" s="56"/>
      <c r="F392" s="58"/>
      <c r="G392" s="58"/>
      <c r="H392" s="58"/>
      <c r="I392" s="58"/>
      <c r="J392" s="61"/>
      <c r="K392" s="61"/>
      <c r="L392" s="58"/>
      <c r="M392" s="58"/>
      <c r="N392" s="58"/>
      <c r="O392" s="58"/>
      <c r="P392" s="61"/>
      <c r="Q392" s="3"/>
    </row>
    <row r="393" spans="3:17" x14ac:dyDescent="0.35">
      <c r="C393" s="3"/>
      <c r="E393" s="56"/>
      <c r="F393" s="58"/>
      <c r="G393" s="58"/>
      <c r="H393" s="58"/>
      <c r="I393" s="58"/>
      <c r="J393" s="61"/>
      <c r="K393" s="61"/>
      <c r="L393" s="58"/>
      <c r="M393" s="58"/>
      <c r="N393" s="58"/>
      <c r="O393" s="58"/>
      <c r="P393" s="61"/>
      <c r="Q393" s="3"/>
    </row>
    <row r="394" spans="3:17" x14ac:dyDescent="0.35">
      <c r="C394" s="3"/>
      <c r="E394" s="56"/>
      <c r="F394" s="58"/>
      <c r="G394" s="58"/>
      <c r="H394" s="58"/>
      <c r="I394" s="58"/>
      <c r="J394" s="61"/>
      <c r="K394" s="61"/>
      <c r="L394" s="58"/>
      <c r="M394" s="58"/>
      <c r="N394" s="58"/>
      <c r="O394" s="58"/>
      <c r="P394" s="61"/>
      <c r="Q394" s="3"/>
    </row>
    <row r="395" spans="3:17" x14ac:dyDescent="0.35">
      <c r="C395" s="3"/>
      <c r="E395" s="56"/>
      <c r="F395" s="58"/>
      <c r="G395" s="58"/>
      <c r="H395" s="58"/>
      <c r="I395" s="58"/>
      <c r="J395" s="61"/>
      <c r="K395" s="61"/>
      <c r="L395" s="58"/>
      <c r="M395" s="58"/>
      <c r="N395" s="58"/>
      <c r="O395" s="58"/>
      <c r="P395" s="61"/>
      <c r="Q395" s="3"/>
    </row>
    <row r="396" spans="3:17" x14ac:dyDescent="0.35">
      <c r="C396" s="3"/>
      <c r="E396" s="56"/>
      <c r="F396" s="58"/>
      <c r="G396" s="58"/>
      <c r="H396" s="58"/>
      <c r="I396" s="58"/>
      <c r="J396" s="61"/>
      <c r="K396" s="61"/>
      <c r="L396" s="58"/>
      <c r="M396" s="58"/>
      <c r="N396" s="58"/>
      <c r="O396" s="58"/>
      <c r="P396" s="61"/>
      <c r="Q396" s="3"/>
    </row>
    <row r="397" spans="3:17" x14ac:dyDescent="0.35">
      <c r="C397" s="3"/>
      <c r="E397" s="56"/>
      <c r="F397" s="58"/>
      <c r="G397" s="58"/>
      <c r="H397" s="58"/>
      <c r="I397" s="58"/>
      <c r="J397" s="61"/>
      <c r="K397" s="61"/>
      <c r="L397" s="58"/>
      <c r="M397" s="58"/>
      <c r="N397" s="58"/>
      <c r="O397" s="58"/>
      <c r="P397" s="61"/>
      <c r="Q397" s="3"/>
    </row>
    <row r="398" spans="3:17" x14ac:dyDescent="0.35">
      <c r="C398" s="3"/>
      <c r="E398" s="56"/>
      <c r="F398" s="58"/>
      <c r="G398" s="58"/>
      <c r="H398" s="58"/>
      <c r="I398" s="58"/>
      <c r="J398" s="61"/>
      <c r="K398" s="61"/>
      <c r="L398" s="58"/>
      <c r="M398" s="58"/>
      <c r="N398" s="58"/>
      <c r="O398" s="58"/>
      <c r="P398" s="61"/>
      <c r="Q398" s="3"/>
    </row>
    <row r="399" spans="3:17" x14ac:dyDescent="0.35">
      <c r="C399" s="3"/>
      <c r="E399" s="56"/>
      <c r="F399" s="58"/>
      <c r="G399" s="58"/>
      <c r="H399" s="58"/>
      <c r="I399" s="58"/>
      <c r="J399" s="61"/>
      <c r="K399" s="61"/>
      <c r="L399" s="58"/>
      <c r="M399" s="58"/>
      <c r="N399" s="58"/>
      <c r="O399" s="58"/>
      <c r="P399" s="61"/>
      <c r="Q399" s="3"/>
    </row>
    <row r="400" spans="3:17" x14ac:dyDescent="0.35">
      <c r="C400" s="3"/>
      <c r="E400" s="56"/>
      <c r="F400" s="58"/>
      <c r="G400" s="58"/>
      <c r="H400" s="58"/>
      <c r="I400" s="58"/>
      <c r="J400" s="61"/>
      <c r="K400" s="61"/>
      <c r="L400" s="58"/>
      <c r="M400" s="58"/>
      <c r="N400" s="58"/>
      <c r="O400" s="58"/>
      <c r="P400" s="61"/>
      <c r="Q400" s="3"/>
    </row>
    <row r="401" spans="3:17" x14ac:dyDescent="0.35">
      <c r="C401" s="3"/>
      <c r="E401" s="56"/>
      <c r="F401" s="58"/>
      <c r="G401" s="58"/>
      <c r="H401" s="58"/>
      <c r="I401" s="58"/>
      <c r="J401" s="61"/>
      <c r="K401" s="61"/>
      <c r="L401" s="58"/>
      <c r="M401" s="58"/>
      <c r="N401" s="58"/>
      <c r="O401" s="58"/>
      <c r="P401" s="61"/>
      <c r="Q401" s="3"/>
    </row>
    <row r="402" spans="3:17" x14ac:dyDescent="0.35">
      <c r="C402" s="3"/>
      <c r="E402" s="56"/>
      <c r="F402" s="58"/>
      <c r="G402" s="58"/>
      <c r="H402" s="58"/>
      <c r="I402" s="58"/>
      <c r="J402" s="61"/>
      <c r="K402" s="61"/>
      <c r="L402" s="58"/>
      <c r="M402" s="58"/>
      <c r="N402" s="58"/>
      <c r="O402" s="58"/>
      <c r="P402" s="61"/>
      <c r="Q402" s="3"/>
    </row>
    <row r="403" spans="3:17" x14ac:dyDescent="0.35">
      <c r="C403" s="3"/>
      <c r="E403" s="56"/>
      <c r="F403" s="58"/>
      <c r="G403" s="58"/>
      <c r="H403" s="58"/>
      <c r="I403" s="58"/>
      <c r="J403" s="61"/>
      <c r="K403" s="61"/>
      <c r="L403" s="58"/>
      <c r="M403" s="58"/>
      <c r="N403" s="58"/>
      <c r="O403" s="58"/>
      <c r="P403" s="61"/>
      <c r="Q403" s="3"/>
    </row>
    <row r="404" spans="3:17" x14ac:dyDescent="0.35">
      <c r="C404" s="3"/>
      <c r="E404" s="56"/>
      <c r="F404" s="58"/>
      <c r="G404" s="58"/>
      <c r="H404" s="58"/>
      <c r="I404" s="58"/>
      <c r="J404" s="61"/>
      <c r="K404" s="61"/>
      <c r="L404" s="58"/>
      <c r="M404" s="58"/>
      <c r="N404" s="58"/>
      <c r="O404" s="58"/>
      <c r="P404" s="61"/>
      <c r="Q404" s="3"/>
    </row>
    <row r="405" spans="3:17" x14ac:dyDescent="0.35">
      <c r="C405" s="3"/>
      <c r="E405" s="56"/>
      <c r="F405" s="58"/>
      <c r="G405" s="58"/>
      <c r="H405" s="58"/>
      <c r="I405" s="58"/>
      <c r="J405" s="61"/>
      <c r="K405" s="61"/>
      <c r="L405" s="58"/>
      <c r="M405" s="58"/>
      <c r="N405" s="58"/>
      <c r="O405" s="58"/>
      <c r="P405" s="61"/>
      <c r="Q405" s="3"/>
    </row>
    <row r="406" spans="3:17" x14ac:dyDescent="0.35">
      <c r="C406" s="3"/>
      <c r="E406" s="56"/>
      <c r="F406" s="58"/>
      <c r="G406" s="58"/>
      <c r="H406" s="58"/>
      <c r="I406" s="58"/>
      <c r="J406" s="61"/>
      <c r="K406" s="61"/>
      <c r="L406" s="58"/>
      <c r="M406" s="58"/>
      <c r="N406" s="58"/>
      <c r="O406" s="58"/>
      <c r="P406" s="61"/>
      <c r="Q406" s="3"/>
    </row>
    <row r="407" spans="3:17" x14ac:dyDescent="0.35">
      <c r="C407" s="3"/>
      <c r="E407" s="56"/>
      <c r="F407" s="58"/>
      <c r="G407" s="58"/>
      <c r="H407" s="58"/>
      <c r="I407" s="58"/>
      <c r="J407" s="61"/>
      <c r="K407" s="61"/>
      <c r="L407" s="58"/>
      <c r="M407" s="58"/>
      <c r="N407" s="58"/>
      <c r="O407" s="58"/>
      <c r="P407" s="61"/>
      <c r="Q407" s="3"/>
    </row>
    <row r="408" spans="3:17" x14ac:dyDescent="0.35">
      <c r="C408" s="3"/>
      <c r="E408" s="56"/>
      <c r="F408" s="58"/>
      <c r="G408" s="58"/>
      <c r="H408" s="58"/>
      <c r="I408" s="58"/>
      <c r="J408" s="61"/>
      <c r="K408" s="61"/>
      <c r="L408" s="58"/>
      <c r="M408" s="58"/>
      <c r="N408" s="58"/>
      <c r="O408" s="58"/>
      <c r="P408" s="61"/>
      <c r="Q408" s="3"/>
    </row>
    <row r="409" spans="3:17" x14ac:dyDescent="0.35">
      <c r="C409" s="3"/>
      <c r="E409" s="56"/>
      <c r="F409" s="58"/>
      <c r="G409" s="58"/>
      <c r="H409" s="58"/>
      <c r="I409" s="58"/>
      <c r="J409" s="61"/>
      <c r="K409" s="61"/>
      <c r="L409" s="58"/>
      <c r="M409" s="58"/>
      <c r="N409" s="58"/>
      <c r="O409" s="58"/>
      <c r="P409" s="61"/>
      <c r="Q409" s="3"/>
    </row>
    <row r="410" spans="3:17" x14ac:dyDescent="0.35">
      <c r="C410" s="3"/>
      <c r="E410" s="56"/>
      <c r="F410" s="58"/>
      <c r="G410" s="58"/>
      <c r="H410" s="58"/>
      <c r="I410" s="58"/>
      <c r="J410" s="61"/>
      <c r="K410" s="61"/>
      <c r="L410" s="58"/>
      <c r="M410" s="58"/>
      <c r="N410" s="58"/>
      <c r="O410" s="58"/>
      <c r="P410" s="61"/>
      <c r="Q410" s="3"/>
    </row>
    <row r="411" spans="3:17" x14ac:dyDescent="0.35">
      <c r="C411" s="3"/>
      <c r="E411" s="56"/>
      <c r="F411" s="58"/>
      <c r="G411" s="58"/>
      <c r="H411" s="58"/>
      <c r="I411" s="58"/>
      <c r="J411" s="61"/>
      <c r="K411" s="61"/>
      <c r="L411" s="58"/>
      <c r="M411" s="58"/>
      <c r="N411" s="58"/>
      <c r="O411" s="58"/>
      <c r="P411" s="61"/>
      <c r="Q411" s="3"/>
    </row>
    <row r="412" spans="3:17" x14ac:dyDescent="0.35">
      <c r="C412" s="3"/>
      <c r="E412" s="56"/>
      <c r="F412" s="58"/>
      <c r="G412" s="58"/>
      <c r="H412" s="58"/>
      <c r="I412" s="58"/>
      <c r="J412" s="61"/>
      <c r="K412" s="61"/>
      <c r="L412" s="58"/>
      <c r="M412" s="58"/>
      <c r="N412" s="58"/>
      <c r="O412" s="58"/>
      <c r="P412" s="61"/>
      <c r="Q412" s="3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36307-8B4C-4677-92E3-E04A435CD6D4}">
  <dimension ref="A1:AG537"/>
  <sheetViews>
    <sheetView topLeftCell="C1" zoomScaleNormal="100" workbookViewId="0">
      <selection activeCell="AH68" sqref="AH68"/>
    </sheetView>
  </sheetViews>
  <sheetFormatPr defaultRowHeight="14.5" x14ac:dyDescent="0.35"/>
  <cols>
    <col min="1" max="1" width="14.81640625" bestFit="1" customWidth="1"/>
    <col min="2" max="2" width="13.453125" style="59" customWidth="1"/>
    <col min="3" max="3" width="10.7265625" bestFit="1" customWidth="1"/>
    <col min="4" max="4" width="18.36328125" style="59" bestFit="1" customWidth="1"/>
    <col min="5" max="5" width="15" bestFit="1" customWidth="1"/>
    <col min="6" max="6" width="18.08984375" customWidth="1"/>
    <col min="7" max="8" width="15.36328125" style="57" customWidth="1"/>
    <col min="9" max="9" width="15.36328125" style="5" customWidth="1"/>
    <col min="10" max="10" width="15" bestFit="1" customWidth="1"/>
    <col min="11" max="11" width="18.36328125" bestFit="1" customWidth="1"/>
    <col min="12" max="13" width="15.36328125" customWidth="1"/>
    <col min="14" max="14" width="21.81640625" bestFit="1" customWidth="1"/>
    <col min="15" max="15" width="10.7265625" bestFit="1" customWidth="1"/>
    <col min="16" max="16" width="10.7265625" customWidth="1"/>
    <col min="17" max="17" width="18.36328125" bestFit="1" customWidth="1"/>
    <col min="18" max="18" width="12.453125" bestFit="1" customWidth="1"/>
    <col min="19" max="19" width="12.453125" customWidth="1"/>
    <col min="20" max="20" width="11.81640625" bestFit="1" customWidth="1"/>
    <col min="21" max="21" width="12.36328125" bestFit="1" customWidth="1"/>
    <col min="22" max="22" width="11.81640625" bestFit="1" customWidth="1"/>
    <col min="23" max="23" width="11.81640625" customWidth="1"/>
    <col min="27" max="27" width="17.1796875" bestFit="1" customWidth="1"/>
    <col min="28" max="28" width="7" customWidth="1"/>
    <col min="29" max="29" width="19.36328125" style="56" customWidth="1"/>
    <col min="30" max="31" width="15.36328125" customWidth="1"/>
  </cols>
  <sheetData>
    <row r="1" spans="1:33" x14ac:dyDescent="0.35">
      <c r="A1" t="s">
        <v>56</v>
      </c>
      <c r="B1" s="57" t="s">
        <v>178</v>
      </c>
      <c r="C1" s="57" t="s">
        <v>52</v>
      </c>
      <c r="D1" s="57" t="s">
        <v>218</v>
      </c>
      <c r="E1" s="57" t="s">
        <v>179</v>
      </c>
      <c r="F1" s="57" t="s">
        <v>68</v>
      </c>
      <c r="G1" s="57" t="s">
        <v>190</v>
      </c>
      <c r="H1" s="57" t="s">
        <v>191</v>
      </c>
      <c r="I1" s="61">
        <v>411</v>
      </c>
      <c r="J1" s="57" t="s">
        <v>202</v>
      </c>
      <c r="K1" s="57" t="s">
        <v>203</v>
      </c>
      <c r="L1" s="57" t="s">
        <v>201</v>
      </c>
      <c r="M1" s="57" t="s">
        <v>204</v>
      </c>
      <c r="N1" s="57"/>
      <c r="O1" s="57" t="s">
        <v>52</v>
      </c>
      <c r="P1" s="57"/>
      <c r="R1" s="29" t="s">
        <v>121</v>
      </c>
      <c r="S1" s="29" t="s">
        <v>55</v>
      </c>
      <c r="T1" s="29" t="s">
        <v>122</v>
      </c>
      <c r="U1" s="29" t="s">
        <v>123</v>
      </c>
      <c r="V1" s="29" t="s">
        <v>54</v>
      </c>
      <c r="W1" s="29" t="s">
        <v>124</v>
      </c>
      <c r="X1" s="29" t="s">
        <v>125</v>
      </c>
      <c r="Y1" s="48" t="s">
        <v>19</v>
      </c>
      <c r="Z1" s="29" t="s">
        <v>126</v>
      </c>
      <c r="AA1" s="28" t="s">
        <v>53</v>
      </c>
      <c r="AC1" s="56" t="s">
        <v>176</v>
      </c>
      <c r="AD1" t="s">
        <v>196</v>
      </c>
      <c r="AE1" t="s">
        <v>196</v>
      </c>
    </row>
    <row r="2" spans="1:33" ht="16" x14ac:dyDescent="0.45">
      <c r="A2" cm="1">
        <f t="array" ref="A2:A302">_3_Post_Treatment_Time</f>
        <v>1544000</v>
      </c>
      <c r="B2" s="59" cm="1">
        <f t="array" ref="B2:B302">_3_Post_Treatment_PT</f>
        <v>2.6237170000000001E-2</v>
      </c>
      <c r="C2" s="3">
        <f t="shared" ref="C2:C65" si="0">A2/60000/1440</f>
        <v>1.787037037037037E-2</v>
      </c>
      <c r="D2" s="59" cm="1">
        <f t="array" ref="D2:D302">(_3_Post_Treatment_PT)*10</f>
        <v>0.26237169999999999</v>
      </c>
      <c r="E2" s="56" t="e">
        <f>IF(D2=MIN($D$2:$D$412),D2,NA())</f>
        <v>#N/A</v>
      </c>
      <c r="F2" s="58" t="e">
        <f>IF(D2=MAX($D$2:$D$412),D2,NA())</f>
        <v>#N/A</v>
      </c>
      <c r="G2" s="58">
        <f>IF(AND(D2&lt;D3),D2,NA())</f>
        <v>0.26237169999999999</v>
      </c>
      <c r="H2" s="58" t="e">
        <f>IF(AND(D2&gt;D3),D2,NA())</f>
        <v>#N/A</v>
      </c>
      <c r="I2" s="61" t="s">
        <v>57</v>
      </c>
      <c r="J2" s="58" t="str">
        <f>IF(D2=MIN($D:$D),D2,"0")</f>
        <v>0</v>
      </c>
      <c r="K2" s="58" t="str">
        <f>IF(D2=MAX($D:$D),D2,"0")</f>
        <v>0</v>
      </c>
      <c r="L2" s="58">
        <f>IF(AND($D2&lt;=$D3),$D2, "0")</f>
        <v>0.26237169999999999</v>
      </c>
      <c r="M2" s="58" t="str">
        <f>IF(AND($D2&gt;$D3),$D2,"0")</f>
        <v>0</v>
      </c>
      <c r="N2" s="58" t="str" cm="1">
        <f t="array" ref="N2:N537">_3_Post_Treatment_Annotations</f>
        <v>34 Walking back to room</v>
      </c>
      <c r="O2" s="3">
        <f>$A2/60000/1440</f>
        <v>1.787037037037037E-2</v>
      </c>
      <c r="P2" s="3"/>
      <c r="Q2" s="5"/>
      <c r="R2" s="58" t="str">
        <f t="array" ref="R2">IFERROR(INDEX($M$2:$M$412, MATCH(0,COUNTIF($R$1:R1, $M$2:$M$412),0)),"")</f>
        <v>0</v>
      </c>
      <c r="S2" s="3">
        <f t="shared" ref="S2" si="1">(_xlfn.XLOOKUP(R2,$D:$D,($A:$A),FALSE))/60000/1440</f>
        <v>0</v>
      </c>
      <c r="T2" s="5">
        <f t="shared" ref="T2:T4" si="2">(_xlfn.XLOOKUP(R2,$D:$D,($A:$A),FALSE))/1000</f>
        <v>0</v>
      </c>
      <c r="U2" s="58" cm="1">
        <f t="array" ref="U2">IFERROR(INDEX($L$2:$L$412, MATCH(0,COUNTIF($U$1:U1, $L$2:$L$412),0)),"")</f>
        <v>0.26237169999999999</v>
      </c>
      <c r="V2" s="3">
        <f>(_xlfn.XLOOKUP(U2,$D:$D,($A:$A),FALSE))/60000/1440</f>
        <v>1.787037037037037E-2</v>
      </c>
      <c r="W2" s="5">
        <f t="shared" ref="W2:W4" si="3">(_xlfn.XLOOKUP(U2,$D:$D,($A:$A),FALSE))/1000</f>
        <v>1544</v>
      </c>
      <c r="X2" s="56"/>
      <c r="Z2" s="5">
        <f>ABS(W2-T4)</f>
        <v>39</v>
      </c>
      <c r="AA2" s="6" t="s">
        <v>94</v>
      </c>
      <c r="AB2">
        <v>1545</v>
      </c>
      <c r="AC2" s="56">
        <f>AVERAGE(_8_Left_Leg_Flexion_PT)</f>
        <v>0.36366118285714288</v>
      </c>
      <c r="AD2" s="56" t="e">
        <f>IF(AND(D2=D3),D2,NA())</f>
        <v>#N/A</v>
      </c>
      <c r="AE2" s="56" t="e">
        <f>IF(AND(D2=D3),D2,NA())</f>
        <v>#N/A</v>
      </c>
    </row>
    <row r="3" spans="1:33" ht="16" x14ac:dyDescent="0.45">
      <c r="A3">
        <v>1545000</v>
      </c>
      <c r="B3" s="59">
        <v>4.1368015000000001E-2</v>
      </c>
      <c r="C3" s="3">
        <f t="shared" si="0"/>
        <v>1.7881944444444443E-2</v>
      </c>
      <c r="D3" s="59">
        <v>0.41368015000000002</v>
      </c>
      <c r="E3" s="56" t="e">
        <f t="shared" ref="E3:E66" si="4">IF(D3=MIN($D$2:$D$412),D3,NA())</f>
        <v>#N/A</v>
      </c>
      <c r="F3" s="58" t="e">
        <f t="shared" ref="F3:F66" si="5">IF(D3=MAX($D$2:$D$412),D3,NA())</f>
        <v>#N/A</v>
      </c>
      <c r="G3" s="58" t="e">
        <f>IF(AND(D3&lt;=D2, D3&lt;=D4),D3,NA())</f>
        <v>#N/A</v>
      </c>
      <c r="H3" s="58" t="e">
        <f>IF(AND(D3&gt;=D2, D3&gt;=D4),D3,NA())</f>
        <v>#N/A</v>
      </c>
      <c r="I3" s="61" t="e">
        <v>#N/A</v>
      </c>
      <c r="J3" s="58" t="str">
        <f t="shared" ref="J3:J66" si="6">IF(D3=MIN($D:$D),D3,"0")</f>
        <v>0</v>
      </c>
      <c r="K3" s="58" t="str">
        <f t="shared" ref="K3:K66" si="7">IF(D3=MAX($D:$D),D3,"0")</f>
        <v>0</v>
      </c>
      <c r="L3" s="58" t="str">
        <f>IF(AND($D3&lt;=$D2, $D3&lt;=$D4),$D3,"0")</f>
        <v>0</v>
      </c>
      <c r="M3" s="58" t="str">
        <f>IF(AND($D3&gt;=$D2, $D3&gt;=$D4),$D3,"0")</f>
        <v>0</v>
      </c>
      <c r="N3" s="58">
        <v>0</v>
      </c>
      <c r="O3" s="3">
        <f t="shared" ref="O3:O66" si="8">$A3/60000/1440</f>
        <v>1.7881944444444443E-2</v>
      </c>
      <c r="P3" t="s">
        <v>94</v>
      </c>
      <c r="Q3" s="6" t="s">
        <v>94</v>
      </c>
      <c r="R3" s="58">
        <f t="array" ref="R3">IFERROR(INDEX($M$2:$M$412, MATCH(0,COUNTIF($R$1:R2, $M$2:$M$412),0)),"")</f>
        <v>0.43636426</v>
      </c>
      <c r="S3" s="3">
        <f>(_xlfn.XLOOKUP(R3,$D3:$D412,($A3:$A412),FALSE))/60000/1440</f>
        <v>1.7893518518518517E-2</v>
      </c>
      <c r="T3" s="5">
        <f t="shared" si="2"/>
        <v>1546</v>
      </c>
      <c r="U3" s="58" t="str" cm="1">
        <f t="array" ref="U3">IFERROR(INDEX($L$2:$L$412, MATCH(0,COUNTIF($U$1:U2, $L$2:$L$412),0)),"")</f>
        <v>0</v>
      </c>
      <c r="V3" s="3">
        <f>(_xlfn.XLOOKUP(U3,$D3:$D412,($A3:$A412),FALSE))/60000/1440</f>
        <v>0</v>
      </c>
      <c r="W3" s="5">
        <f t="shared" si="3"/>
        <v>0</v>
      </c>
      <c r="X3" s="56">
        <f>U2-R3</f>
        <v>-0.17399256000000002</v>
      </c>
      <c r="Y3">
        <f>(U2-R3)/(W2-T3)</f>
        <v>8.6996280000000009E-2</v>
      </c>
      <c r="Z3" s="5">
        <f>ABS(W2-T3)</f>
        <v>2</v>
      </c>
      <c r="AA3" s="6" t="s">
        <v>95</v>
      </c>
      <c r="AB3">
        <v>1584</v>
      </c>
      <c r="AC3" s="56" t="s">
        <v>174</v>
      </c>
      <c r="AD3" s="56" t="e">
        <f>IF(AND(D3&lt;=D2, D3&lt;=D4),D3,NA())</f>
        <v>#N/A</v>
      </c>
      <c r="AE3" s="56" t="e">
        <f>IF(AND((D3+0.05)=D2, (D3-0.05)=D2, (D3+0.05)=D4, (D3-0.05)=D4),D3,NA())</f>
        <v>#N/A</v>
      </c>
    </row>
    <row r="4" spans="1:33" ht="16" x14ac:dyDescent="0.45">
      <c r="A4">
        <v>1546000</v>
      </c>
      <c r="B4" s="59">
        <v>4.3636425999999999E-2</v>
      </c>
      <c r="C4" s="3">
        <f t="shared" si="0"/>
        <v>1.7893518518518517E-2</v>
      </c>
      <c r="D4" s="59">
        <v>0.43636426</v>
      </c>
      <c r="E4" s="56" t="e">
        <f t="shared" si="4"/>
        <v>#N/A</v>
      </c>
      <c r="F4" s="58" t="e">
        <f t="shared" si="5"/>
        <v>#N/A</v>
      </c>
      <c r="G4" s="58" t="e">
        <f>IF(AND(D4&lt;=D2, E4&lt;=D3, D4&lt;=D5, D4&lt;=D6),D4,NA())</f>
        <v>#N/A</v>
      </c>
      <c r="H4" s="58">
        <f>IF(AND(D4&gt;=D2, D4&gt;=D3, D4&gt;=D5, D4&gt;=D6),D4,NA())</f>
        <v>0.43636426</v>
      </c>
      <c r="I4" s="61" t="e">
        <v>#N/A</v>
      </c>
      <c r="J4" s="58" t="str">
        <f t="shared" si="6"/>
        <v>0</v>
      </c>
      <c r="K4" s="58" t="str">
        <f t="shared" si="7"/>
        <v>0</v>
      </c>
      <c r="L4" s="58" t="str">
        <f>IF(AND($D4&lt;=$D2, $D4&lt;=$D3, $D4&lt;=$D5, $D4&lt;=$D6),$D4,"0")</f>
        <v>0</v>
      </c>
      <c r="M4" s="58">
        <f>IF(AND($D4&gt;=$D2, $D4&gt;=$D3, $D4&gt;=$D5, $D4&gt;=$D6),$D4,"0")</f>
        <v>0.43636426</v>
      </c>
      <c r="N4" s="58">
        <v>0</v>
      </c>
      <c r="O4" s="3">
        <f t="shared" si="8"/>
        <v>1.7893518518518517E-2</v>
      </c>
      <c r="Q4" s="6" t="s">
        <v>95</v>
      </c>
      <c r="R4" s="58">
        <f t="array" ref="R4">IFERROR(INDEX($M$2:$M$412, MATCH(0,COUNTIF($R$1:R3, $M$2:$M$412),0)),"")</f>
        <v>-1.0994284000000001</v>
      </c>
      <c r="S4" s="3">
        <f>(_xlfn.XLOOKUP(R4,$D4:$D413,($A4:$A413),FALSE))/60000/1440</f>
        <v>1.832175925925926E-2</v>
      </c>
      <c r="T4" s="5">
        <f t="shared" si="2"/>
        <v>1583</v>
      </c>
      <c r="U4" s="58" cm="1">
        <f t="array" ref="U4">IFERROR(INDEX($L$2:$L$412, MATCH(0,COUNTIF($U$1:U3, $L$2:$L$412),0)),"")</f>
        <v>-3.906212</v>
      </c>
      <c r="V4" s="3">
        <f t="shared" ref="V4:V11" si="9">(_xlfn.XLOOKUP(U4,$D4:$D413,($A4:$A413),FALSE))/60000/1440</f>
        <v>1.8125000000000002E-2</v>
      </c>
      <c r="W4" s="5">
        <f t="shared" si="3"/>
        <v>1566</v>
      </c>
      <c r="X4" s="56">
        <f>U4-R4</f>
        <v>-2.8067836000000002</v>
      </c>
      <c r="Y4">
        <f>(U4-R4)/(W4-T4)</f>
        <v>0.16510491764705884</v>
      </c>
      <c r="Z4" s="5">
        <f>ABS(W4-T4)</f>
        <v>17</v>
      </c>
      <c r="AA4" s="6" t="s">
        <v>96</v>
      </c>
      <c r="AB4">
        <v>1602</v>
      </c>
      <c r="AC4" s="56">
        <f>AVERAGE(D:D)</f>
        <v>-1.8437066437275746</v>
      </c>
      <c r="AD4" s="56" t="e">
        <f>IF(AND(D4&lt;=D2, D4&lt;=D3, D4&lt;=D5, D4&lt;=D5, D4&lt;=D5),D4,NA())</f>
        <v>#N/A</v>
      </c>
      <c r="AE4" s="56">
        <f t="shared" ref="AE4:AE15" si="10">IF(AND((D4-D3)&lt;0.05, (D4-D5)&lt;0.05), NA(), D4)</f>
        <v>0.43636426</v>
      </c>
      <c r="AG4" s="3">
        <f t="shared" ref="AG4" si="11">(_xlfn.XLOOKUP(AF4,$D:$D,($A:$A),FALSE))/60000/1440</f>
        <v>0</v>
      </c>
    </row>
    <row r="5" spans="1:33" ht="16" x14ac:dyDescent="0.45">
      <c r="A5">
        <v>1547000</v>
      </c>
      <c r="B5" s="59">
        <v>2.1697916000000001E-2</v>
      </c>
      <c r="C5" s="3">
        <f t="shared" si="0"/>
        <v>1.7905092592592594E-2</v>
      </c>
      <c r="D5" s="59">
        <v>0.21697916</v>
      </c>
      <c r="E5" s="56" t="e">
        <f t="shared" si="4"/>
        <v>#N/A</v>
      </c>
      <c r="F5" s="58" t="e">
        <f t="shared" si="5"/>
        <v>#N/A</v>
      </c>
      <c r="G5" s="58" t="e">
        <f>IF(AND(D5&lt;=D2, D5&lt;=D3, D5&lt;=D4, D5&lt;=D6, D5&lt;=D7, D5&lt;=D8),D5,NA())</f>
        <v>#N/A</v>
      </c>
      <c r="H5" s="58" t="e">
        <f>IF(AND(D5&gt;=D2, D5&gt;=D3, D5&gt;=D4, D5&gt;=D6, D5&gt;=D7, D5&gt;=D8),D5,NA())</f>
        <v>#N/A</v>
      </c>
      <c r="I5" s="61" t="e">
        <v>#N/A</v>
      </c>
      <c r="J5" s="58" t="str">
        <f t="shared" si="6"/>
        <v>0</v>
      </c>
      <c r="K5" s="58" t="str">
        <f t="shared" si="7"/>
        <v>0</v>
      </c>
      <c r="L5" s="58" t="str">
        <f>IF(AND(D5&lt;=D2, D5&lt;=D3, D5&lt;=D4, D5&lt;=D6, D5&lt;=D7, D5&lt;=D8),D5,"0")</f>
        <v>0</v>
      </c>
      <c r="M5" s="58" t="str">
        <f>IF(AND(D5&gt;=D2, D5&gt;=D3, D5&gt;=D4, D5&gt;=D6, D5&gt;=D7, D5&gt;=D8),D5,"0")</f>
        <v>0</v>
      </c>
      <c r="N5" s="58">
        <v>0</v>
      </c>
      <c r="O5" s="3">
        <f t="shared" si="8"/>
        <v>1.7905092592592594E-2</v>
      </c>
      <c r="Q5" s="6" t="s">
        <v>96</v>
      </c>
      <c r="R5" s="62">
        <f t="array" ref="R5">IFERROR(INDEX($M$2:$M$412, MATCH(0,COUNTIF($R$1:R4, $M$2:$M$412),0)),"")</f>
        <v>-1.2809986000000002</v>
      </c>
      <c r="S5" s="63">
        <f t="shared" ref="S5:S16" si="12">(_xlfn.XLOOKUP(R5,$D5:$D414,($A5:$A414),FALSE))/60000/1440</f>
        <v>1.8275462962962962E-2</v>
      </c>
      <c r="T5" s="64">
        <v>1614</v>
      </c>
      <c r="U5" s="58" cm="1">
        <f t="array" ref="U5">IFERROR(INDEX($L$2:$L$412, MATCH(0,COUNTIF($U$1:U4, $L$2:$L$412),0)),"")</f>
        <v>-4.6779335</v>
      </c>
      <c r="V5" s="3">
        <f t="shared" si="9"/>
        <v>1.8518518518518521E-2</v>
      </c>
      <c r="W5" s="5">
        <f>(IF(_xlfn.XLOOKUP(U5,$D$5:$D$412,($A$5:$A$412),FALSE)&lt;_xlfn.XLOOKUP(U4,$D$4:$D$412,($A$4:$A$412),FALSE),("0"),(_xlfn.XLOOKUP(U5,$D$5:$D$412,($A$5:$A$412),FALSE))))/1000</f>
        <v>1600</v>
      </c>
      <c r="X5" s="56">
        <f t="shared" ref="X5:X25" si="13">U5-R5</f>
        <v>-3.3969348999999998</v>
      </c>
      <c r="Y5">
        <f t="shared" ref="Y5:Y25" si="14">(U5-R5)/(W5-T5)</f>
        <v>0.24263820714285714</v>
      </c>
      <c r="Z5" s="5">
        <f t="shared" ref="Z5:Z25" si="15">ABS(W5-T5)</f>
        <v>14</v>
      </c>
      <c r="AA5" s="6" t="s">
        <v>97</v>
      </c>
      <c r="AB5">
        <v>1615</v>
      </c>
      <c r="AD5" s="56" t="e">
        <f t="shared" ref="AD5:AD15" si="16">IF(AND(D5&lt;=D2, D5&lt;=D3, D5&lt;=D4, D5&lt;=D6, D5&lt;=D6, D5&lt;=D6),D5,NA())</f>
        <v>#N/A</v>
      </c>
      <c r="AE5" s="56">
        <f t="shared" si="10"/>
        <v>0.21697916</v>
      </c>
    </row>
    <row r="6" spans="1:33" ht="16" x14ac:dyDescent="0.45">
      <c r="A6">
        <v>1548000</v>
      </c>
      <c r="B6" s="59">
        <v>1.4132495E-2</v>
      </c>
      <c r="C6" s="3">
        <f t="shared" si="0"/>
        <v>1.7916666666666668E-2</v>
      </c>
      <c r="D6" s="59">
        <v>0.14132495</v>
      </c>
      <c r="E6" s="56" t="e">
        <f t="shared" si="4"/>
        <v>#N/A</v>
      </c>
      <c r="F6" s="58" t="e">
        <f t="shared" si="5"/>
        <v>#N/A</v>
      </c>
      <c r="G6" s="58" t="e">
        <f t="shared" ref="G6:G36" si="17">IF(AND(D6&lt;=D3, D6&lt;=D4, D6&lt;=D5, D6&lt;=D7, D6&lt;=D8, D6&lt;=D9),D6,NA())</f>
        <v>#N/A</v>
      </c>
      <c r="H6" s="58" t="e">
        <f t="shared" ref="H6:H69" si="18">IF(AND(D6&gt;=D3, D6&gt;=D4, D6&gt;=D5, D6&gt;=D7, D6&gt;=D8, D6&gt;=D9),D6,NA())</f>
        <v>#N/A</v>
      </c>
      <c r="I6" s="61" t="e">
        <v>#N/A</v>
      </c>
      <c r="J6" s="58" t="str">
        <f t="shared" si="6"/>
        <v>0</v>
      </c>
      <c r="K6" s="58" t="str">
        <f t="shared" si="7"/>
        <v>0</v>
      </c>
      <c r="L6" s="58" t="str">
        <f t="shared" ref="L6:L69" si="19">IF(AND(D6&lt;=D3, D6&lt;=D4, D6&lt;=D5, D6&lt;=D7, D6&lt;=D8, D6&lt;=D9),D6,"0")</f>
        <v>0</v>
      </c>
      <c r="M6" s="58" t="str">
        <f t="shared" ref="M6:M34" si="20">IF(AND(D6&gt;=D3, D6&gt;=D4, D6&gt;=D5, D6&gt;=D7, D6&gt;=D8, D6&gt;=D9),D6,"0")</f>
        <v>0</v>
      </c>
      <c r="N6" s="58">
        <v>0</v>
      </c>
      <c r="O6" s="3">
        <f t="shared" si="8"/>
        <v>1.7916666666666668E-2</v>
      </c>
      <c r="Q6" s="6" t="s">
        <v>97</v>
      </c>
      <c r="R6" s="58">
        <f t="array" ref="R6">IFERROR(INDEX($M$2:$M$412, MATCH(0,COUNTIF($R$1:R5, $M$2:$M$412),0)),"")</f>
        <v>-1.2734210000000001</v>
      </c>
      <c r="S6" s="3">
        <f t="shared" si="12"/>
        <v>1.8819444444444444E-2</v>
      </c>
      <c r="T6" s="5">
        <f t="shared" ref="T6:T7" si="21">(IF(_xlfn.XLOOKUP(R6,$D$5:$D$412,($A$5:$A$412),FALSE)&lt;_xlfn.XLOOKUP(R5,$D$4:$D$412,($A$4:$A$412),FALSE),("0"),(_xlfn.XLOOKUP(R6,$D$5:$D$412,($A$5:$A$412),FALSE))))/1000</f>
        <v>1626</v>
      </c>
      <c r="U6" s="58" cm="1">
        <f t="array" ref="U6">IFERROR(INDEX($L$2:$L$412, MATCH(0,COUNTIF($U$1:U5, $L$2:$L$412),0)),"")</f>
        <v>-1.4398844999999998</v>
      </c>
      <c r="V6" s="3">
        <f t="shared" si="9"/>
        <v>1.8668981481481481E-2</v>
      </c>
      <c r="W6" s="5">
        <f t="shared" ref="W6:W25" si="22">(IF(_xlfn.XLOOKUP(U6,$D$5:$D$412,($A$5:$A$412),FALSE)&lt;_xlfn.XLOOKUP(U5,$D$4:$D$412,($A$4:$A$412),FALSE),("0"),(_xlfn.XLOOKUP(U6,$D$5:$D$412,($A$5:$A$412),FALSE))))/1000</f>
        <v>1613</v>
      </c>
      <c r="X6" s="56">
        <f t="shared" si="13"/>
        <v>-0.16646349999999965</v>
      </c>
      <c r="Y6">
        <f t="shared" si="14"/>
        <v>1.280488461538459E-2</v>
      </c>
      <c r="Z6" s="5">
        <f t="shared" si="15"/>
        <v>13</v>
      </c>
      <c r="AA6" s="6" t="s">
        <v>98</v>
      </c>
      <c r="AB6">
        <v>1636</v>
      </c>
      <c r="AD6" s="56" t="e">
        <f t="shared" si="16"/>
        <v>#N/A</v>
      </c>
      <c r="AE6" s="56" t="e">
        <f t="shared" si="10"/>
        <v>#N/A</v>
      </c>
    </row>
    <row r="7" spans="1:33" ht="16" x14ac:dyDescent="0.45">
      <c r="A7">
        <v>1549000</v>
      </c>
      <c r="B7" s="59">
        <v>1.0348573999999999E-2</v>
      </c>
      <c r="C7" s="3">
        <f t="shared" si="0"/>
        <v>1.7928240740740741E-2</v>
      </c>
      <c r="D7" s="59">
        <v>0.10348573999999999</v>
      </c>
      <c r="E7" s="56" t="e">
        <f t="shared" si="4"/>
        <v>#N/A</v>
      </c>
      <c r="F7" s="58" t="e">
        <f t="shared" si="5"/>
        <v>#N/A</v>
      </c>
      <c r="G7" s="58" t="e">
        <f t="shared" si="17"/>
        <v>#N/A</v>
      </c>
      <c r="H7" s="58" t="e">
        <f t="shared" si="18"/>
        <v>#N/A</v>
      </c>
      <c r="I7" s="61" t="e">
        <v>#N/A</v>
      </c>
      <c r="J7" s="58" t="str">
        <f t="shared" si="6"/>
        <v>0</v>
      </c>
      <c r="K7" s="58" t="str">
        <f t="shared" si="7"/>
        <v>0</v>
      </c>
      <c r="L7" s="58" t="str">
        <f t="shared" si="19"/>
        <v>0</v>
      </c>
      <c r="M7" s="58" t="str">
        <f t="shared" si="20"/>
        <v>0</v>
      </c>
      <c r="N7" s="58">
        <v>0</v>
      </c>
      <c r="O7" s="3">
        <f t="shared" si="8"/>
        <v>1.7928240740740741E-2</v>
      </c>
      <c r="Q7" s="6" t="s">
        <v>98</v>
      </c>
      <c r="R7" s="58">
        <f t="array" ref="R7">IFERROR(INDEX($M$2:$M$412, MATCH(0,COUNTIF($R$1:R6, $M$2:$M$412),0)),"")</f>
        <v>-0.99348829999999999</v>
      </c>
      <c r="S7" s="3">
        <f t="shared" si="12"/>
        <v>1.9039351851851852E-2</v>
      </c>
      <c r="T7" s="5">
        <f t="shared" si="21"/>
        <v>1645</v>
      </c>
      <c r="U7" s="58" cm="1">
        <f t="array" ref="U7">IFERROR(INDEX($L$2:$L$412, MATCH(0,COUNTIF($U$1:U6, $L$2:$L$412),0)),"")</f>
        <v>-1.4474379000000002</v>
      </c>
      <c r="V7" s="3">
        <f t="shared" si="9"/>
        <v>1.8784722222222223E-2</v>
      </c>
      <c r="W7" s="5">
        <f t="shared" si="22"/>
        <v>1623</v>
      </c>
      <c r="X7" s="56">
        <f t="shared" si="13"/>
        <v>-0.45394960000000018</v>
      </c>
      <c r="Y7">
        <f t="shared" si="14"/>
        <v>2.0634072727272735E-2</v>
      </c>
      <c r="Z7" s="5">
        <f t="shared" si="15"/>
        <v>22</v>
      </c>
      <c r="AA7" s="6" t="s">
        <v>99</v>
      </c>
      <c r="AB7">
        <v>1659</v>
      </c>
      <c r="AC7" s="56" t="s">
        <v>195</v>
      </c>
      <c r="AD7" s="56" t="e">
        <f t="shared" si="16"/>
        <v>#N/A</v>
      </c>
      <c r="AE7" s="56">
        <f t="shared" si="10"/>
        <v>0.10348573999999999</v>
      </c>
    </row>
    <row r="8" spans="1:33" ht="16" x14ac:dyDescent="0.45">
      <c r="A8">
        <v>1550000</v>
      </c>
      <c r="B8" s="59">
        <v>-2.2939281999999998E-2</v>
      </c>
      <c r="C8" s="3">
        <f t="shared" si="0"/>
        <v>1.7939814814814815E-2</v>
      </c>
      <c r="D8" s="59">
        <v>-0.22939282</v>
      </c>
      <c r="E8" s="56" t="e">
        <f t="shared" si="4"/>
        <v>#N/A</v>
      </c>
      <c r="F8" s="58" t="e">
        <f t="shared" si="5"/>
        <v>#N/A</v>
      </c>
      <c r="G8" s="58" t="e">
        <f t="shared" si="17"/>
        <v>#N/A</v>
      </c>
      <c r="H8" s="58" t="e">
        <f t="shared" si="18"/>
        <v>#N/A</v>
      </c>
      <c r="I8" s="61" t="e">
        <v>#N/A</v>
      </c>
      <c r="J8" s="58" t="str">
        <f t="shared" si="6"/>
        <v>0</v>
      </c>
      <c r="K8" s="58" t="str">
        <f t="shared" si="7"/>
        <v>0</v>
      </c>
      <c r="L8" s="58" t="str">
        <f t="shared" si="19"/>
        <v>0</v>
      </c>
      <c r="M8" s="58" t="str">
        <f t="shared" si="20"/>
        <v>0</v>
      </c>
      <c r="N8" s="58">
        <v>0</v>
      </c>
      <c r="O8" s="3">
        <f t="shared" si="8"/>
        <v>1.7939814814814815E-2</v>
      </c>
      <c r="Q8" s="6" t="s">
        <v>99</v>
      </c>
      <c r="R8" s="71">
        <f t="array" ref="R8">IFERROR(INDEX($M$2:$M$412, MATCH(0,COUNTIF($R$1:R7, $M$2:$M$412),0)),"")</f>
        <v>-1.2583143999999999</v>
      </c>
      <c r="S8" s="72">
        <f t="shared" si="12"/>
        <v>1.7986111111111109E-2</v>
      </c>
      <c r="T8" s="73">
        <v>1661</v>
      </c>
      <c r="U8" s="58" cm="1">
        <f t="array" ref="U8">IFERROR(INDEX($L$2:$L$412, MATCH(0,COUNTIF($U$1:U7, $L$2:$L$412),0)),"")</f>
        <v>-2.2191106999999999</v>
      </c>
      <c r="V8" s="3">
        <f t="shared" si="9"/>
        <v>1.8888888888888889E-2</v>
      </c>
      <c r="W8" s="5">
        <f t="shared" si="22"/>
        <v>1632</v>
      </c>
      <c r="X8" s="56">
        <f t="shared" si="13"/>
        <v>-0.96079629999999994</v>
      </c>
      <c r="Y8">
        <f t="shared" si="14"/>
        <v>3.3130906896551723E-2</v>
      </c>
      <c r="Z8" s="5">
        <f t="shared" si="15"/>
        <v>29</v>
      </c>
      <c r="AA8" s="6" t="s">
        <v>100</v>
      </c>
      <c r="AB8">
        <v>1681</v>
      </c>
      <c r="AC8" s="56">
        <f>MAX(_8_Left_Leg_Flexion_PT)-MIN(_8_Left_Leg_Flexion_PT)</f>
        <v>0.27538373999999999</v>
      </c>
      <c r="AD8" s="56" t="e">
        <f t="shared" si="16"/>
        <v>#N/A</v>
      </c>
      <c r="AE8" s="56">
        <f t="shared" si="10"/>
        <v>-0.22939282</v>
      </c>
    </row>
    <row r="9" spans="1:33" ht="16" x14ac:dyDescent="0.45">
      <c r="A9">
        <v>1551000</v>
      </c>
      <c r="B9" s="59">
        <v>-5.7737797E-2</v>
      </c>
      <c r="C9" s="3">
        <f t="shared" si="0"/>
        <v>1.7951388888888888E-2</v>
      </c>
      <c r="D9" s="59">
        <v>-0.57737797000000002</v>
      </c>
      <c r="E9" s="56" t="e">
        <f t="shared" si="4"/>
        <v>#N/A</v>
      </c>
      <c r="F9" s="58" t="e">
        <f t="shared" si="5"/>
        <v>#N/A</v>
      </c>
      <c r="G9" s="58" t="e">
        <f t="shared" si="17"/>
        <v>#N/A</v>
      </c>
      <c r="H9" s="58" t="e">
        <f t="shared" si="18"/>
        <v>#N/A</v>
      </c>
      <c r="I9" s="61" t="e">
        <v>#N/A</v>
      </c>
      <c r="J9" s="58" t="str">
        <f t="shared" si="6"/>
        <v>0</v>
      </c>
      <c r="K9" s="58" t="str">
        <f t="shared" si="7"/>
        <v>0</v>
      </c>
      <c r="L9" s="58" t="str">
        <f t="shared" si="19"/>
        <v>0</v>
      </c>
      <c r="M9" s="58" t="str">
        <f t="shared" si="20"/>
        <v>0</v>
      </c>
      <c r="N9" s="58">
        <v>0</v>
      </c>
      <c r="O9" s="3">
        <f t="shared" si="8"/>
        <v>1.7951388888888888E-2</v>
      </c>
      <c r="Q9" s="6"/>
      <c r="R9" s="71">
        <f t="array" ref="R9">IFERROR(INDEX($M$2:$M$412, MATCH(0,COUNTIF($R$1:R8, $M$2:$M$412),0)),"")</f>
        <v>-1.5609312</v>
      </c>
      <c r="S9" s="72">
        <f t="shared" si="12"/>
        <v>1.8657407407407407E-2</v>
      </c>
      <c r="T9" s="73">
        <v>1667</v>
      </c>
      <c r="U9" s="58" cm="1">
        <f t="array" ref="U9">IFERROR(INDEX($L$2:$L$412, MATCH(0,COUNTIF($U$1:U8, $L$2:$L$412),0)),"")</f>
        <v>-1.7046621000000002</v>
      </c>
      <c r="V9" s="3">
        <f t="shared" si="9"/>
        <v>1.9155092592592592E-2</v>
      </c>
      <c r="W9" s="5">
        <f t="shared" si="22"/>
        <v>1655</v>
      </c>
      <c r="X9" s="56">
        <f t="shared" si="13"/>
        <v>-0.14373090000000022</v>
      </c>
      <c r="Y9">
        <f t="shared" si="14"/>
        <v>1.1977575000000018E-2</v>
      </c>
      <c r="Z9" s="5">
        <f t="shared" si="15"/>
        <v>12</v>
      </c>
      <c r="AA9" s="6" t="s">
        <v>189</v>
      </c>
      <c r="AB9">
        <v>1704</v>
      </c>
      <c r="AC9" s="56" t="s">
        <v>175</v>
      </c>
      <c r="AD9" s="56" t="e">
        <f t="shared" si="16"/>
        <v>#N/A</v>
      </c>
      <c r="AE9" s="56">
        <f t="shared" si="10"/>
        <v>-0.57737797000000002</v>
      </c>
    </row>
    <row r="10" spans="1:33" ht="16" x14ac:dyDescent="0.45">
      <c r="A10">
        <v>1552000</v>
      </c>
      <c r="B10" s="59">
        <v>-8.2704899999999998E-2</v>
      </c>
      <c r="C10" s="3">
        <f t="shared" si="0"/>
        <v>1.7962962962962962E-2</v>
      </c>
      <c r="D10" s="59">
        <v>-0.82704899999999992</v>
      </c>
      <c r="E10" s="56" t="e">
        <f t="shared" si="4"/>
        <v>#N/A</v>
      </c>
      <c r="F10" s="58" t="e">
        <f t="shared" si="5"/>
        <v>#N/A</v>
      </c>
      <c r="G10" s="58" t="e">
        <f t="shared" si="17"/>
        <v>#N/A</v>
      </c>
      <c r="H10" s="58" t="e">
        <f t="shared" si="18"/>
        <v>#N/A</v>
      </c>
      <c r="I10" s="61" t="e">
        <v>#N/A</v>
      </c>
      <c r="J10" s="58" t="str">
        <f t="shared" si="6"/>
        <v>0</v>
      </c>
      <c r="K10" s="58" t="str">
        <f t="shared" si="7"/>
        <v>0</v>
      </c>
      <c r="L10" s="58" t="str">
        <f t="shared" si="19"/>
        <v>0</v>
      </c>
      <c r="M10" s="58" t="str">
        <f t="shared" si="20"/>
        <v>0</v>
      </c>
      <c r="N10" s="58">
        <v>0</v>
      </c>
      <c r="O10" s="3">
        <f t="shared" si="8"/>
        <v>1.7962962962962962E-2</v>
      </c>
      <c r="Q10" s="6" t="s">
        <v>100</v>
      </c>
      <c r="R10" s="58">
        <f t="array" ref="R10">IFERROR(INDEX($M$2:$M$412, MATCH(0,COUNTIF($R$1:R9, $M$2:$M$412),0)),"")</f>
        <v>-1.6592696</v>
      </c>
      <c r="S10" s="3">
        <f t="shared" si="12"/>
        <v>1.9444444444444445E-2</v>
      </c>
      <c r="T10" s="5">
        <f t="shared" ref="T10:T27" si="23">(IF(_xlfn.XLOOKUP(R10,$D$5:$D$412,($A$5:$A$412),FALSE)&lt;_xlfn.XLOOKUP(R9,$D$4:$D$412,($A$4:$A$412),FALSE),("0"),(_xlfn.XLOOKUP(R10,$D$5:$D$412,($A$5:$A$412),FALSE))))/1000</f>
        <v>1680</v>
      </c>
      <c r="U10" s="58" cm="1">
        <f t="array" ref="U10">IFERROR(INDEX($L$2:$L$412, MATCH(0,COUNTIF($U$1:U9, $L$2:$L$412),0)),"")</f>
        <v>-1.7727629999999999</v>
      </c>
      <c r="V10" s="3">
        <f t="shared" si="9"/>
        <v>1.9270833333333334E-2</v>
      </c>
      <c r="W10" s="5">
        <f t="shared" si="22"/>
        <v>1665</v>
      </c>
      <c r="X10" s="56">
        <f t="shared" si="13"/>
        <v>-0.11349339999999986</v>
      </c>
      <c r="Y10">
        <f t="shared" si="14"/>
        <v>7.5662266666666573E-3</v>
      </c>
      <c r="Z10" s="5">
        <f t="shared" si="15"/>
        <v>15</v>
      </c>
      <c r="AA10" s="6" t="s">
        <v>101</v>
      </c>
      <c r="AB10">
        <v>1708</v>
      </c>
      <c r="AC10" s="56">
        <f>D8-D2</f>
        <v>-0.49176451999999998</v>
      </c>
      <c r="AD10" s="56" t="e">
        <f t="shared" si="16"/>
        <v>#N/A</v>
      </c>
      <c r="AE10" s="56">
        <f t="shared" si="10"/>
        <v>-0.82704899999999992</v>
      </c>
    </row>
    <row r="11" spans="1:33" ht="16" x14ac:dyDescent="0.45">
      <c r="A11">
        <v>1553000</v>
      </c>
      <c r="B11" s="59">
        <v>-0.10842733</v>
      </c>
      <c r="C11" s="3">
        <f t="shared" si="0"/>
        <v>1.7974537037037035E-2</v>
      </c>
      <c r="D11" s="59">
        <v>-1.0842733</v>
      </c>
      <c r="E11" s="56" t="e">
        <f t="shared" si="4"/>
        <v>#N/A</v>
      </c>
      <c r="F11" s="58" t="e">
        <f t="shared" si="5"/>
        <v>#N/A</v>
      </c>
      <c r="G11" s="58" t="e">
        <f t="shared" si="17"/>
        <v>#N/A</v>
      </c>
      <c r="H11" s="58" t="e">
        <f t="shared" si="18"/>
        <v>#N/A</v>
      </c>
      <c r="I11" s="61" t="e">
        <v>#N/A</v>
      </c>
      <c r="J11" s="58" t="str">
        <f t="shared" si="6"/>
        <v>0</v>
      </c>
      <c r="K11" s="58" t="str">
        <f t="shared" si="7"/>
        <v>0</v>
      </c>
      <c r="L11" s="58" t="str">
        <f t="shared" si="19"/>
        <v>0</v>
      </c>
      <c r="M11" s="58" t="str">
        <f t="shared" si="20"/>
        <v>0</v>
      </c>
      <c r="N11" s="58">
        <v>0</v>
      </c>
      <c r="O11" s="3">
        <f t="shared" si="8"/>
        <v>1.7974537037037035E-2</v>
      </c>
      <c r="R11" s="58">
        <f t="array" ref="R11">IFERROR(INDEX($M$2:$M$412, MATCH(0,COUNTIF($R$1:R10, $M$2:$M$412),0)),"")</f>
        <v>-1.6895313999999999</v>
      </c>
      <c r="S11" s="3">
        <f t="shared" si="12"/>
        <v>1.9560185185185187E-2</v>
      </c>
      <c r="T11" s="5">
        <f t="shared" si="23"/>
        <v>1690</v>
      </c>
      <c r="U11" s="65" cm="1">
        <f t="array" ref="U11">IFERROR(INDEX($L$2:$L$412, MATCH(0,COUNTIF($U$1:U10, $L$2:$L$412),0)),"")</f>
        <v>-1.9770173999999998</v>
      </c>
      <c r="V11" s="66">
        <f t="shared" si="9"/>
        <v>1.894675925925926E-2</v>
      </c>
      <c r="W11" s="67">
        <v>1672</v>
      </c>
      <c r="X11" s="56">
        <f t="shared" si="13"/>
        <v>-0.28748599999999991</v>
      </c>
      <c r="Y11">
        <f t="shared" si="14"/>
        <v>1.5971444444444441E-2</v>
      </c>
      <c r="Z11" s="5">
        <f t="shared" si="15"/>
        <v>18</v>
      </c>
      <c r="AA11" s="6" t="s">
        <v>102</v>
      </c>
      <c r="AB11">
        <v>1735</v>
      </c>
      <c r="AD11" s="56" t="e">
        <f t="shared" si="16"/>
        <v>#N/A</v>
      </c>
      <c r="AE11" s="56">
        <f t="shared" si="10"/>
        <v>-1.0842733</v>
      </c>
    </row>
    <row r="12" spans="1:33" ht="16" x14ac:dyDescent="0.45">
      <c r="A12">
        <v>1554000</v>
      </c>
      <c r="B12" s="59">
        <v>-0.12583143999999999</v>
      </c>
      <c r="C12" s="3">
        <f t="shared" si="0"/>
        <v>1.7986111111111109E-2</v>
      </c>
      <c r="D12" s="59">
        <v>-1.2583143999999999</v>
      </c>
      <c r="E12" s="56" t="e">
        <f t="shared" si="4"/>
        <v>#N/A</v>
      </c>
      <c r="F12" s="58" t="e">
        <f t="shared" si="5"/>
        <v>#N/A</v>
      </c>
      <c r="G12" s="58" t="e">
        <f t="shared" si="17"/>
        <v>#N/A</v>
      </c>
      <c r="H12" s="58" t="e">
        <f t="shared" si="18"/>
        <v>#N/A</v>
      </c>
      <c r="I12" s="61" t="e">
        <v>#N/A</v>
      </c>
      <c r="J12" s="58" t="str">
        <f t="shared" si="6"/>
        <v>0</v>
      </c>
      <c r="K12" s="58" t="str">
        <f t="shared" si="7"/>
        <v>0</v>
      </c>
      <c r="L12" s="58" t="str">
        <f t="shared" si="19"/>
        <v>0</v>
      </c>
      <c r="M12" s="58" t="str">
        <f t="shared" si="20"/>
        <v>0</v>
      </c>
      <c r="N12" s="58">
        <v>0</v>
      </c>
      <c r="O12" s="3">
        <f t="shared" si="8"/>
        <v>1.7986111111111109E-2</v>
      </c>
      <c r="R12" s="58">
        <f t="array" ref="R12">IFERROR(INDEX($M$2:$M$412, MATCH(0,COUNTIF($R$1:R11, $M$2:$M$412),0)),"")</f>
        <v>-0.91783404000000002</v>
      </c>
      <c r="S12" s="3">
        <f t="shared" si="12"/>
        <v>1.9618055555555555E-2</v>
      </c>
      <c r="T12" s="5">
        <f t="shared" si="23"/>
        <v>1695</v>
      </c>
      <c r="U12" s="65" cm="1">
        <f t="array" ref="U12">IFERROR(INDEX($L$2:$L$412, MATCH(0,COUNTIF($U$1:U11, $L$2:$L$412),0)),"")</f>
        <v>-2.1585874</v>
      </c>
      <c r="V12" s="66">
        <f t="shared" ref="V12:V27" si="24">(_xlfn.XLOOKUP(U12,$D:$D,($A:$A),FALSE))/60000/1440</f>
        <v>1.8877314814814816E-2</v>
      </c>
      <c r="W12" s="67">
        <v>1684</v>
      </c>
      <c r="X12" s="56">
        <f t="shared" si="13"/>
        <v>-1.24075336</v>
      </c>
      <c r="Y12">
        <f t="shared" si="14"/>
        <v>0.11279576000000001</v>
      </c>
      <c r="Z12" s="5">
        <f t="shared" si="15"/>
        <v>11</v>
      </c>
      <c r="AA12" s="6" t="s">
        <v>103</v>
      </c>
      <c r="AB12">
        <v>1743</v>
      </c>
      <c r="AC12" s="56" t="s">
        <v>194</v>
      </c>
      <c r="AD12" s="56" t="e">
        <f t="shared" si="16"/>
        <v>#N/A</v>
      </c>
      <c r="AE12" s="56">
        <f t="shared" si="10"/>
        <v>-1.2583143999999999</v>
      </c>
    </row>
    <row r="13" spans="1:33" ht="16" x14ac:dyDescent="0.45">
      <c r="A13">
        <v>1555000</v>
      </c>
      <c r="B13" s="59">
        <v>-0.16062995999999999</v>
      </c>
      <c r="C13" s="3">
        <f t="shared" si="0"/>
        <v>1.7997685185185186E-2</v>
      </c>
      <c r="D13" s="59">
        <v>-1.6062995999999998</v>
      </c>
      <c r="E13" s="56" t="e">
        <f t="shared" si="4"/>
        <v>#N/A</v>
      </c>
      <c r="F13" s="58" t="e">
        <f t="shared" si="5"/>
        <v>#N/A</v>
      </c>
      <c r="G13" s="58" t="e">
        <f t="shared" si="17"/>
        <v>#N/A</v>
      </c>
      <c r="H13" s="58" t="e">
        <f t="shared" si="18"/>
        <v>#N/A</v>
      </c>
      <c r="I13" s="61" t="e">
        <v>#N/A</v>
      </c>
      <c r="J13" s="58" t="str">
        <f t="shared" si="6"/>
        <v>0</v>
      </c>
      <c r="K13" s="58" t="str">
        <f t="shared" si="7"/>
        <v>0</v>
      </c>
      <c r="L13" s="58" t="str">
        <f t="shared" si="19"/>
        <v>0</v>
      </c>
      <c r="M13" s="58" t="str">
        <f t="shared" si="20"/>
        <v>0</v>
      </c>
      <c r="N13" s="58">
        <v>0</v>
      </c>
      <c r="O13" s="3">
        <f t="shared" si="8"/>
        <v>1.7997685185185186E-2</v>
      </c>
      <c r="Q13" s="6" t="s">
        <v>189</v>
      </c>
      <c r="R13" s="62">
        <f t="array" ref="R13">IFERROR(INDEX($M$2:$M$412, MATCH(0,COUNTIF($R$1:R12, $M$2:$M$412),0)),"")</f>
        <v>-1.3566527000000002</v>
      </c>
      <c r="S13" s="63">
        <f t="shared" si="12"/>
        <v>1.908564814814815E-2</v>
      </c>
      <c r="T13" s="64">
        <v>1703</v>
      </c>
      <c r="U13" s="58" cm="1">
        <f t="array" ref="U13">IFERROR(INDEX($L$2:$L$412, MATCH(0,COUNTIF($U$1:U12, $L$2:$L$412),0)),"")</f>
        <v>-1.7954471999999999</v>
      </c>
      <c r="V13" s="3">
        <f t="shared" si="24"/>
        <v>1.9317129629629629E-2</v>
      </c>
      <c r="W13" s="5">
        <f t="shared" si="22"/>
        <v>1669</v>
      </c>
      <c r="X13" s="56">
        <f t="shared" si="13"/>
        <v>-0.43879449999999975</v>
      </c>
      <c r="Y13">
        <f t="shared" si="14"/>
        <v>1.2905720588235288E-2</v>
      </c>
      <c r="Z13" s="5">
        <f t="shared" si="15"/>
        <v>34</v>
      </c>
      <c r="AA13" s="6" t="s">
        <v>104</v>
      </c>
      <c r="AB13">
        <v>1769</v>
      </c>
      <c r="AC13" s="56" cm="1">
        <f t="array" ref="AC13">SLOPE(D4:D10,((A4:A10)/1000))</f>
        <v>-0.2053454217857143</v>
      </c>
      <c r="AD13" s="56" t="e">
        <f t="shared" si="16"/>
        <v>#N/A</v>
      </c>
      <c r="AE13" s="56">
        <f t="shared" si="10"/>
        <v>-1.6062995999999998</v>
      </c>
    </row>
    <row r="14" spans="1:33" ht="16" x14ac:dyDescent="0.45">
      <c r="A14">
        <v>1556000</v>
      </c>
      <c r="B14" s="59">
        <v>-0.19845948999999999</v>
      </c>
      <c r="C14" s="3">
        <f t="shared" si="0"/>
        <v>1.800925925925926E-2</v>
      </c>
      <c r="D14" s="59">
        <v>-1.9845948999999998</v>
      </c>
      <c r="E14" s="56" t="e">
        <f t="shared" si="4"/>
        <v>#N/A</v>
      </c>
      <c r="F14" s="58" t="e">
        <f t="shared" si="5"/>
        <v>#N/A</v>
      </c>
      <c r="G14" s="58" t="e">
        <f t="shared" si="17"/>
        <v>#N/A</v>
      </c>
      <c r="H14" s="58" t="e">
        <f t="shared" si="18"/>
        <v>#N/A</v>
      </c>
      <c r="I14" s="61" t="e">
        <v>#N/A</v>
      </c>
      <c r="J14" s="58" t="str">
        <f t="shared" si="6"/>
        <v>0</v>
      </c>
      <c r="K14" s="58" t="str">
        <f t="shared" si="7"/>
        <v>0</v>
      </c>
      <c r="L14" s="58" t="str">
        <f t="shared" si="19"/>
        <v>0</v>
      </c>
      <c r="M14" s="58" t="str">
        <f t="shared" si="20"/>
        <v>0</v>
      </c>
      <c r="N14" s="58">
        <v>0</v>
      </c>
      <c r="O14" s="3">
        <f t="shared" si="8"/>
        <v>1.800925925925926E-2</v>
      </c>
      <c r="Q14" s="6" t="s">
        <v>101</v>
      </c>
      <c r="R14" s="58">
        <f t="array" ref="R14">IFERROR(INDEX($M$2:$M$412, MATCH(0,COUNTIF($R$1:R13, $M$2:$M$412),0)),"")</f>
        <v>-0.8043648000000001</v>
      </c>
      <c r="S14" s="3">
        <f t="shared" si="12"/>
        <v>1.982638888888889E-2</v>
      </c>
      <c r="T14" s="5">
        <f t="shared" si="23"/>
        <v>1713</v>
      </c>
      <c r="U14" s="65" cm="1">
        <f t="array" ref="U14">IFERROR(INDEX($L$2:$L$412, MATCH(0,COUNTIF($U$1:U13, $L$2:$L$412),0)),"")</f>
        <v>-1.6062995999999998</v>
      </c>
      <c r="V14" s="66">
        <f t="shared" si="24"/>
        <v>1.7997685185185186E-2</v>
      </c>
      <c r="W14" s="67">
        <v>1680</v>
      </c>
      <c r="X14" s="56">
        <f t="shared" si="13"/>
        <v>-0.80193479999999973</v>
      </c>
      <c r="Y14">
        <f t="shared" si="14"/>
        <v>2.4301054545454538E-2</v>
      </c>
      <c r="Z14" s="5">
        <f t="shared" si="15"/>
        <v>33</v>
      </c>
      <c r="AA14" s="6" t="s">
        <v>105</v>
      </c>
      <c r="AB14">
        <v>1797</v>
      </c>
      <c r="AD14" s="56" t="e">
        <f t="shared" si="16"/>
        <v>#N/A</v>
      </c>
      <c r="AE14" s="56">
        <f t="shared" si="10"/>
        <v>-1.9845948999999998</v>
      </c>
    </row>
    <row r="15" spans="1:33" ht="16" x14ac:dyDescent="0.45">
      <c r="A15">
        <v>1557000</v>
      </c>
      <c r="B15" s="59">
        <v>-0.24082582</v>
      </c>
      <c r="C15" s="3">
        <f t="shared" si="0"/>
        <v>1.8020833333333333E-2</v>
      </c>
      <c r="D15" s="59">
        <v>-2.4082582000000001</v>
      </c>
      <c r="E15" s="56" t="e">
        <f t="shared" si="4"/>
        <v>#N/A</v>
      </c>
      <c r="F15" s="58" t="e">
        <f t="shared" si="5"/>
        <v>#N/A</v>
      </c>
      <c r="G15" s="58" t="e">
        <f t="shared" si="17"/>
        <v>#N/A</v>
      </c>
      <c r="H15" s="58" t="e">
        <f t="shared" si="18"/>
        <v>#N/A</v>
      </c>
      <c r="I15" s="61" t="e">
        <v>#N/A</v>
      </c>
      <c r="J15" s="58" t="str">
        <f t="shared" si="6"/>
        <v>0</v>
      </c>
      <c r="K15" s="58" t="str">
        <f t="shared" si="7"/>
        <v>0</v>
      </c>
      <c r="L15" s="58" t="str">
        <f t="shared" si="19"/>
        <v>0</v>
      </c>
      <c r="M15" s="58" t="str">
        <f t="shared" si="20"/>
        <v>0</v>
      </c>
      <c r="N15" s="58">
        <v>0</v>
      </c>
      <c r="O15" s="3">
        <f t="shared" si="8"/>
        <v>1.8020833333333333E-2</v>
      </c>
      <c r="Q15" s="6" t="s">
        <v>102</v>
      </c>
      <c r="R15" s="58">
        <f t="array" ref="R15">IFERROR(INDEX($M$2:$M$412, MATCH(0,COUNTIF($R$1:R14, $M$2:$M$412),0)),"")</f>
        <v>-1.1523741999999999</v>
      </c>
      <c r="S15" s="3">
        <f t="shared" si="12"/>
        <v>2.0081018518518519E-2</v>
      </c>
      <c r="T15" s="5">
        <f t="shared" si="23"/>
        <v>1735</v>
      </c>
      <c r="U15" s="58" cm="1">
        <f t="array" ref="U15">IFERROR(INDEX($L$2:$L$412, MATCH(0,COUNTIF($U$1:U14, $L$2:$L$412),0)),"")</f>
        <v>-3.4069182999999996</v>
      </c>
      <c r="V15" s="3">
        <f t="shared" si="24"/>
        <v>1.9768518518518519E-2</v>
      </c>
      <c r="W15" s="5">
        <f t="shared" si="22"/>
        <v>1708</v>
      </c>
      <c r="X15" s="56">
        <f t="shared" si="13"/>
        <v>-2.2545440999999995</v>
      </c>
      <c r="Y15">
        <f t="shared" si="14"/>
        <v>8.3501633333333311E-2</v>
      </c>
      <c r="Z15" s="5">
        <f t="shared" si="15"/>
        <v>27</v>
      </c>
      <c r="AA15" s="6"/>
      <c r="AC15" s="56" t="s">
        <v>192</v>
      </c>
      <c r="AD15" s="56">
        <f t="shared" si="16"/>
        <v>-2.4082582000000001</v>
      </c>
      <c r="AE15" s="56" t="e">
        <f t="shared" si="10"/>
        <v>#N/A</v>
      </c>
    </row>
    <row r="16" spans="1:33" ht="16" x14ac:dyDescent="0.45">
      <c r="A16">
        <v>1558000</v>
      </c>
      <c r="B16" s="59">
        <v>-0.23023183999999999</v>
      </c>
      <c r="C16" s="3">
        <f t="shared" si="0"/>
        <v>1.8032407407407407E-2</v>
      </c>
      <c r="D16" s="59">
        <v>-2.3023183999999999</v>
      </c>
      <c r="E16" s="56" t="e">
        <f t="shared" si="4"/>
        <v>#N/A</v>
      </c>
      <c r="F16" s="58" t="e">
        <f t="shared" si="5"/>
        <v>#N/A</v>
      </c>
      <c r="G16" s="58" t="e">
        <f t="shared" si="17"/>
        <v>#N/A</v>
      </c>
      <c r="H16" s="58" t="e">
        <f t="shared" si="18"/>
        <v>#N/A</v>
      </c>
      <c r="I16" s="61" t="e">
        <v>#N/A</v>
      </c>
      <c r="J16" s="58" t="str">
        <f t="shared" si="6"/>
        <v>0</v>
      </c>
      <c r="K16" s="58" t="str">
        <f t="shared" si="7"/>
        <v>0</v>
      </c>
      <c r="L16" s="58" t="str">
        <f t="shared" si="19"/>
        <v>0</v>
      </c>
      <c r="M16" s="58" t="str">
        <f t="shared" si="20"/>
        <v>0</v>
      </c>
      <c r="N16" s="58">
        <v>0</v>
      </c>
      <c r="O16" s="3">
        <f t="shared" si="8"/>
        <v>1.8032407407407407E-2</v>
      </c>
      <c r="Q16" s="6" t="s">
        <v>103</v>
      </c>
      <c r="R16" s="62">
        <f t="array" ref="R16">IFERROR(INDEX($M$2:$M$412, MATCH(0,COUNTIF($R$1:R15, $M$2:$M$412),0)),"")</f>
        <v>-1.3036826000000001</v>
      </c>
      <c r="S16" s="63">
        <f t="shared" si="12"/>
        <v>1.8738425925925926E-2</v>
      </c>
      <c r="T16" s="64">
        <v>1747</v>
      </c>
      <c r="U16" s="58" cm="1">
        <f t="array" ref="U16">IFERROR(INDEX($L$2:$L$412, MATCH(0,COUNTIF($U$1:U15, $L$2:$L$412),0)),"")</f>
        <v>-6.1985950000000001</v>
      </c>
      <c r="V16" s="3">
        <f t="shared" si="24"/>
        <v>1.9895833333333331E-2</v>
      </c>
      <c r="W16" s="5">
        <f t="shared" si="22"/>
        <v>1719</v>
      </c>
      <c r="X16" s="56">
        <f t="shared" si="13"/>
        <v>-4.8949123999999999</v>
      </c>
      <c r="Y16">
        <f t="shared" si="14"/>
        <v>0.17481830000000001</v>
      </c>
      <c r="Z16" s="5">
        <f t="shared" si="15"/>
        <v>28</v>
      </c>
      <c r="AC16" s="56">
        <f>MIN(_8_Left_Leg_Flexion_PT)</f>
        <v>0.21386448</v>
      </c>
      <c r="AD16" s="56"/>
      <c r="AE16" s="56"/>
    </row>
    <row r="17" spans="1:31" x14ac:dyDescent="0.35">
      <c r="A17">
        <v>1559000</v>
      </c>
      <c r="B17" s="59">
        <v>-0.25746735999999998</v>
      </c>
      <c r="C17" s="3">
        <f t="shared" si="0"/>
        <v>1.8043981481481484E-2</v>
      </c>
      <c r="D17" s="59">
        <v>-2.5746735999999997</v>
      </c>
      <c r="E17" s="56" t="e">
        <f t="shared" si="4"/>
        <v>#N/A</v>
      </c>
      <c r="F17" s="58" t="e">
        <f t="shared" si="5"/>
        <v>#N/A</v>
      </c>
      <c r="G17" s="58" t="e">
        <f t="shared" si="17"/>
        <v>#N/A</v>
      </c>
      <c r="H17" s="58" t="e">
        <f t="shared" si="18"/>
        <v>#N/A</v>
      </c>
      <c r="I17" s="61" t="e">
        <v>#N/A</v>
      </c>
      <c r="J17" s="58" t="str">
        <f t="shared" si="6"/>
        <v>0</v>
      </c>
      <c r="K17" s="58" t="str">
        <f t="shared" si="7"/>
        <v>0</v>
      </c>
      <c r="L17" s="58" t="str">
        <f t="shared" si="19"/>
        <v>0</v>
      </c>
      <c r="M17" s="58" t="str">
        <f t="shared" si="20"/>
        <v>0</v>
      </c>
      <c r="N17" s="58" t="str">
        <v>35 Payment</v>
      </c>
      <c r="O17" s="3">
        <f t="shared" si="8"/>
        <v>1.8043981481481484E-2</v>
      </c>
      <c r="R17" s="58">
        <f t="array" ref="R17">IFERROR(INDEX($M$2:$M$412, MATCH(0,COUNTIF($R$1:R16, $M$2:$M$412),0)),"")</f>
        <v>-0.63034800000000002</v>
      </c>
      <c r="S17" s="3">
        <f t="shared" ref="S17:S27" si="25">(_xlfn.XLOOKUP(R17,$D:$D,($A:$A),FALSE))/60000/1440</f>
        <v>2.0381944444444446E-2</v>
      </c>
      <c r="T17" s="5">
        <f t="shared" si="23"/>
        <v>1761</v>
      </c>
      <c r="U17" s="65" cm="1">
        <f t="array" ref="U17">IFERROR(INDEX($L$2:$L$412, MATCH(0,COUNTIF($U$1:U16, $L$2:$L$412),0)),"")</f>
        <v>-1.7803163999999998</v>
      </c>
      <c r="V17" s="66">
        <f t="shared" si="24"/>
        <v>1.8854166666666665E-2</v>
      </c>
      <c r="W17" s="67">
        <v>1739</v>
      </c>
      <c r="X17" s="56">
        <f t="shared" si="13"/>
        <v>-1.1499683999999997</v>
      </c>
      <c r="Y17">
        <f t="shared" si="14"/>
        <v>5.2271290909090891E-2</v>
      </c>
      <c r="Z17" s="5">
        <f t="shared" si="15"/>
        <v>22</v>
      </c>
      <c r="AC17" s="56" t="s">
        <v>177</v>
      </c>
      <c r="AD17" s="56"/>
      <c r="AE17" s="56"/>
    </row>
    <row r="18" spans="1:31" ht="16" x14ac:dyDescent="0.45">
      <c r="A18">
        <v>1560000</v>
      </c>
      <c r="B18" s="59">
        <v>-0.28167912000000001</v>
      </c>
      <c r="C18" s="3">
        <f t="shared" si="0"/>
        <v>1.8055555555555554E-2</v>
      </c>
      <c r="D18" s="59">
        <v>-2.8167911999999999</v>
      </c>
      <c r="E18" s="56" t="e">
        <f t="shared" si="4"/>
        <v>#N/A</v>
      </c>
      <c r="F18" s="58" t="e">
        <f t="shared" si="5"/>
        <v>#N/A</v>
      </c>
      <c r="G18" s="58" t="e">
        <f t="shared" si="17"/>
        <v>#N/A</v>
      </c>
      <c r="H18" s="58" t="e">
        <f t="shared" si="18"/>
        <v>#N/A</v>
      </c>
      <c r="I18" s="61" t="e">
        <v>#N/A</v>
      </c>
      <c r="J18" s="58" t="str">
        <f t="shared" si="6"/>
        <v>0</v>
      </c>
      <c r="K18" s="58" t="str">
        <f t="shared" si="7"/>
        <v>0</v>
      </c>
      <c r="L18" s="58" t="str">
        <f t="shared" si="19"/>
        <v>0</v>
      </c>
      <c r="M18" s="58" t="str">
        <f t="shared" si="20"/>
        <v>0</v>
      </c>
      <c r="N18" s="58">
        <v>0</v>
      </c>
      <c r="O18" s="3">
        <f t="shared" si="8"/>
        <v>1.8055555555555554E-2</v>
      </c>
      <c r="Q18" s="6" t="s">
        <v>104</v>
      </c>
      <c r="R18" s="58">
        <f t="array" ref="R18">IFERROR(INDEX($M$2:$M$412, MATCH(0,COUNTIF($R$1:R17, $M$2:$M$412),0)),"")</f>
        <v>-0.41851625000000003</v>
      </c>
      <c r="S18" s="3">
        <f t="shared" si="25"/>
        <v>2.0462962962962961E-2</v>
      </c>
      <c r="T18" s="5">
        <f t="shared" si="23"/>
        <v>1768</v>
      </c>
      <c r="U18" s="68" cm="1">
        <f t="array" ref="U18">IFERROR(INDEX($L$2:$L$412, MATCH(0,COUNTIF($U$1:U17, $L$2:$L$412),0)),"")</f>
        <v>-1.5760379</v>
      </c>
      <c r="V18" s="69">
        <f t="shared" si="24"/>
        <v>1.9282407407407408E-2</v>
      </c>
      <c r="W18" s="70">
        <v>1741</v>
      </c>
      <c r="X18" s="56">
        <f t="shared" si="13"/>
        <v>-1.1575216500000001</v>
      </c>
      <c r="Y18">
        <f t="shared" si="14"/>
        <v>4.2871172222222226E-2</v>
      </c>
      <c r="Z18" s="5">
        <f t="shared" si="15"/>
        <v>27</v>
      </c>
      <c r="AC18" s="56">
        <f>MAX(_8_Left_Leg_Flexion_PT)</f>
        <v>0.48924822000000001</v>
      </c>
      <c r="AD18" s="56"/>
      <c r="AE18" s="56"/>
    </row>
    <row r="19" spans="1:31" ht="16" x14ac:dyDescent="0.45">
      <c r="A19">
        <v>1561000</v>
      </c>
      <c r="B19" s="59">
        <v>-0.33690792000000003</v>
      </c>
      <c r="C19" s="3">
        <f t="shared" si="0"/>
        <v>1.8067129629629627E-2</v>
      </c>
      <c r="D19" s="59">
        <v>-3.3690792000000003</v>
      </c>
      <c r="E19" s="56" t="e">
        <f t="shared" si="4"/>
        <v>#N/A</v>
      </c>
      <c r="F19" s="58" t="e">
        <f t="shared" si="5"/>
        <v>#N/A</v>
      </c>
      <c r="G19" s="58" t="e">
        <f t="shared" si="17"/>
        <v>#N/A</v>
      </c>
      <c r="H19" s="58" t="e">
        <f t="shared" si="18"/>
        <v>#N/A</v>
      </c>
      <c r="I19" s="61" t="e">
        <v>#N/A</v>
      </c>
      <c r="J19" s="58" t="str">
        <f t="shared" si="6"/>
        <v>0</v>
      </c>
      <c r="K19" s="58" t="str">
        <f t="shared" si="7"/>
        <v>0</v>
      </c>
      <c r="L19" s="58" t="str">
        <f t="shared" si="19"/>
        <v>0</v>
      </c>
      <c r="M19" s="58" t="str">
        <f t="shared" si="20"/>
        <v>0</v>
      </c>
      <c r="N19" s="58">
        <v>0</v>
      </c>
      <c r="O19" s="3">
        <f t="shared" si="8"/>
        <v>1.8067129629629627E-2</v>
      </c>
      <c r="Q19" s="6" t="s">
        <v>105</v>
      </c>
      <c r="R19" s="58">
        <f t="array" ref="R19">IFERROR(INDEX($M$2:$M$412, MATCH(0,COUNTIF($R$1:R18, $M$2:$M$412),0)),"")</f>
        <v>-3.2782939999999998</v>
      </c>
      <c r="S19" s="3">
        <f t="shared" si="25"/>
        <v>2.0810185185185185E-2</v>
      </c>
      <c r="T19" s="5">
        <f t="shared" si="23"/>
        <v>1798</v>
      </c>
      <c r="U19" s="58" cm="1">
        <f t="array" ref="U19">IFERROR(INDEX($L$2:$L$412, MATCH(0,COUNTIF($U$1:U18, $L$2:$L$412),0)),"")</f>
        <v>-0.8043648000000001</v>
      </c>
      <c r="V19" s="3">
        <f t="shared" si="24"/>
        <v>1.982638888888889E-2</v>
      </c>
      <c r="W19" s="5">
        <f t="shared" si="22"/>
        <v>1713</v>
      </c>
      <c r="X19" s="56">
        <f t="shared" si="13"/>
        <v>2.4739291999999997</v>
      </c>
      <c r="Y19">
        <f t="shared" si="14"/>
        <v>-2.9105049411764703E-2</v>
      </c>
      <c r="Z19" s="5">
        <f t="shared" si="15"/>
        <v>85</v>
      </c>
      <c r="AC19" s="56" t="s">
        <v>193</v>
      </c>
      <c r="AD19" s="56"/>
      <c r="AE19" s="56"/>
    </row>
    <row r="20" spans="1:31" x14ac:dyDescent="0.35">
      <c r="A20">
        <v>1562000</v>
      </c>
      <c r="B20" s="59">
        <v>-0.34749950000000002</v>
      </c>
      <c r="C20" s="3">
        <f t="shared" si="0"/>
        <v>1.8078703703703704E-2</v>
      </c>
      <c r="D20" s="59">
        <v>-3.4749950000000003</v>
      </c>
      <c r="E20" s="56" t="e">
        <f t="shared" si="4"/>
        <v>#N/A</v>
      </c>
      <c r="F20" s="58" t="e">
        <f t="shared" si="5"/>
        <v>#N/A</v>
      </c>
      <c r="G20" s="58" t="e">
        <f t="shared" si="17"/>
        <v>#N/A</v>
      </c>
      <c r="H20" s="58" t="e">
        <f t="shared" si="18"/>
        <v>#N/A</v>
      </c>
      <c r="I20" s="61" t="e">
        <v>#N/A</v>
      </c>
      <c r="J20" s="58" t="str">
        <f t="shared" si="6"/>
        <v>0</v>
      </c>
      <c r="K20" s="58" t="str">
        <f t="shared" si="7"/>
        <v>0</v>
      </c>
      <c r="L20" s="58" t="str">
        <f t="shared" si="19"/>
        <v>0</v>
      </c>
      <c r="M20" s="58" t="str">
        <f t="shared" si="20"/>
        <v>0</v>
      </c>
      <c r="N20" s="58">
        <v>0</v>
      </c>
      <c r="O20" s="3">
        <f t="shared" si="8"/>
        <v>1.8078703703703704E-2</v>
      </c>
      <c r="R20" s="58">
        <f t="array" ref="R20">IFERROR(INDEX($M$2:$M$412, MATCH(0,COUNTIF($R$1:R19, $M$2:$M$412),0)),"")</f>
        <v>2.577439</v>
      </c>
      <c r="S20" s="3">
        <f t="shared" si="25"/>
        <v>2.0925925925925924E-2</v>
      </c>
      <c r="T20" s="5">
        <f t="shared" si="23"/>
        <v>1808</v>
      </c>
      <c r="U20" s="58" cm="1">
        <f t="array" ref="U20">IFERROR(INDEX($L$2:$L$412, MATCH(0,COUNTIF($U$1:U19, $L$2:$L$412),0)),"")</f>
        <v>-5.6235986999999996</v>
      </c>
      <c r="V20" s="3">
        <f t="shared" si="24"/>
        <v>2.0636574074074075E-2</v>
      </c>
      <c r="W20" s="5">
        <f t="shared" si="22"/>
        <v>1783</v>
      </c>
      <c r="X20" s="56">
        <f t="shared" si="13"/>
        <v>-8.2010377000000005</v>
      </c>
      <c r="Y20">
        <f t="shared" si="14"/>
        <v>0.32804150800000004</v>
      </c>
      <c r="Z20" s="5">
        <f t="shared" si="15"/>
        <v>25</v>
      </c>
      <c r="AC20" s="56">
        <f>AC18-AC16</f>
        <v>0.27538373999999999</v>
      </c>
      <c r="AD20" s="56"/>
      <c r="AE20" s="56"/>
    </row>
    <row r="21" spans="1:31" x14ac:dyDescent="0.35">
      <c r="A21">
        <v>1563000</v>
      </c>
      <c r="B21" s="59">
        <v>-0.36716959999999998</v>
      </c>
      <c r="C21" s="3">
        <f t="shared" si="0"/>
        <v>1.8090277777777778E-2</v>
      </c>
      <c r="D21" s="59">
        <v>-3.6716959999999998</v>
      </c>
      <c r="E21" s="56" t="e">
        <f t="shared" si="4"/>
        <v>#N/A</v>
      </c>
      <c r="F21" s="58" t="e">
        <f t="shared" si="5"/>
        <v>#N/A</v>
      </c>
      <c r="G21" s="58" t="e">
        <f t="shared" si="17"/>
        <v>#N/A</v>
      </c>
      <c r="H21" s="58" t="e">
        <f t="shared" si="18"/>
        <v>#N/A</v>
      </c>
      <c r="I21" s="61" t="e">
        <v>#N/A</v>
      </c>
      <c r="J21" s="58" t="str">
        <f t="shared" si="6"/>
        <v>0</v>
      </c>
      <c r="K21" s="58" t="str">
        <f t="shared" si="7"/>
        <v>0</v>
      </c>
      <c r="L21" s="58" t="str">
        <f t="shared" si="19"/>
        <v>0</v>
      </c>
      <c r="M21" s="58" t="str">
        <f t="shared" si="20"/>
        <v>0</v>
      </c>
      <c r="N21" s="58">
        <v>0</v>
      </c>
      <c r="O21" s="3">
        <f t="shared" si="8"/>
        <v>1.8090277777777778E-2</v>
      </c>
      <c r="R21" s="58">
        <f t="array" ref="R21">IFERROR(INDEX($M$2:$M$412, MATCH(0,COUNTIF($R$1:R20, $M$2:$M$412),0)),"")</f>
        <v>2.0856988000000003</v>
      </c>
      <c r="S21" s="3">
        <f t="shared" si="25"/>
        <v>2.1018518518518516E-2</v>
      </c>
      <c r="T21" s="5">
        <f t="shared" si="23"/>
        <v>1816</v>
      </c>
      <c r="U21" s="65" cm="1">
        <f t="array" ref="U21">IFERROR(INDEX($L$2:$L$412, MATCH(0,COUNTIF($U$1:U20, $L$2:$L$412),0)),"")</f>
        <v>-3.3690792000000003</v>
      </c>
      <c r="V21" s="66">
        <f t="shared" si="24"/>
        <v>1.8067129629629627E-2</v>
      </c>
      <c r="W21" s="67">
        <v>1801</v>
      </c>
      <c r="X21" s="56">
        <f t="shared" si="13"/>
        <v>-5.454778000000001</v>
      </c>
      <c r="Y21">
        <f t="shared" si="14"/>
        <v>0.36365186666666671</v>
      </c>
      <c r="Z21" s="5">
        <f t="shared" si="15"/>
        <v>15</v>
      </c>
      <c r="AD21" s="56"/>
      <c r="AE21" s="56"/>
    </row>
    <row r="22" spans="1:31" x14ac:dyDescent="0.35">
      <c r="A22">
        <v>1564000</v>
      </c>
      <c r="B22" s="59">
        <v>-0.36716959999999998</v>
      </c>
      <c r="C22" s="3">
        <f t="shared" si="0"/>
        <v>1.8101851851851852E-2</v>
      </c>
      <c r="D22" s="59">
        <v>-3.6716959999999998</v>
      </c>
      <c r="E22" s="56" t="e">
        <f t="shared" si="4"/>
        <v>#N/A</v>
      </c>
      <c r="F22" s="58" t="e">
        <f t="shared" si="5"/>
        <v>#N/A</v>
      </c>
      <c r="G22" s="58" t="e">
        <f t="shared" si="17"/>
        <v>#N/A</v>
      </c>
      <c r="H22" s="58" t="e">
        <f t="shared" si="18"/>
        <v>#N/A</v>
      </c>
      <c r="I22" s="61" t="e">
        <v>#N/A</v>
      </c>
      <c r="J22" s="58" t="str">
        <f t="shared" si="6"/>
        <v>0</v>
      </c>
      <c r="K22" s="58" t="str">
        <f t="shared" si="7"/>
        <v>0</v>
      </c>
      <c r="L22" s="58" t="str">
        <f t="shared" si="19"/>
        <v>0</v>
      </c>
      <c r="M22" s="58" t="str">
        <f t="shared" si="20"/>
        <v>0</v>
      </c>
      <c r="N22" s="58">
        <v>0</v>
      </c>
      <c r="O22" s="3">
        <f t="shared" si="8"/>
        <v>1.8101851851851852E-2</v>
      </c>
      <c r="R22" s="58">
        <f t="array" ref="R22">IFERROR(INDEX($M$2:$M$412, MATCH(0,COUNTIF($R$1:R21, $M$2:$M$412),0)),"")</f>
        <v>2.796824</v>
      </c>
      <c r="S22" s="3">
        <f t="shared" si="25"/>
        <v>2.1087962962962965E-2</v>
      </c>
      <c r="T22" s="5">
        <f t="shared" si="23"/>
        <v>1822</v>
      </c>
      <c r="U22" s="58" cm="1">
        <f t="array" ref="U22">IFERROR(INDEX($L$2:$L$412, MATCH(0,COUNTIF($U$1:U21, $L$2:$L$412),0)),"")</f>
        <v>1.7452186000000001</v>
      </c>
      <c r="V22" s="3">
        <f t="shared" si="24"/>
        <v>2.0983796296296296E-2</v>
      </c>
      <c r="W22" s="5">
        <f t="shared" si="22"/>
        <v>1813</v>
      </c>
      <c r="X22" s="56">
        <f t="shared" si="13"/>
        <v>-1.0516053999999999</v>
      </c>
      <c r="Y22">
        <f t="shared" si="14"/>
        <v>0.11684504444444443</v>
      </c>
      <c r="Z22" s="5">
        <f t="shared" si="15"/>
        <v>9</v>
      </c>
      <c r="AD22" s="56"/>
      <c r="AE22" s="56"/>
    </row>
    <row r="23" spans="1:31" x14ac:dyDescent="0.35">
      <c r="A23">
        <v>1565000</v>
      </c>
      <c r="B23" s="59">
        <v>-0.37851653000000002</v>
      </c>
      <c r="C23" s="3">
        <f t="shared" si="0"/>
        <v>1.8113425925925925E-2</v>
      </c>
      <c r="D23" s="59">
        <v>-3.7851653000000001</v>
      </c>
      <c r="E23" s="56" t="e">
        <f t="shared" si="4"/>
        <v>#N/A</v>
      </c>
      <c r="F23" s="58" t="e">
        <f t="shared" si="5"/>
        <v>#N/A</v>
      </c>
      <c r="G23" s="58" t="e">
        <f t="shared" si="17"/>
        <v>#N/A</v>
      </c>
      <c r="H23" s="58" t="e">
        <f t="shared" si="18"/>
        <v>#N/A</v>
      </c>
      <c r="I23" s="61" t="e">
        <v>#N/A</v>
      </c>
      <c r="J23" s="58" t="str">
        <f t="shared" si="6"/>
        <v>0</v>
      </c>
      <c r="K23" s="58" t="str">
        <f t="shared" si="7"/>
        <v>0</v>
      </c>
      <c r="L23" s="58" t="str">
        <f t="shared" si="19"/>
        <v>0</v>
      </c>
      <c r="M23" s="58" t="str">
        <f t="shared" si="20"/>
        <v>0</v>
      </c>
      <c r="N23" s="58">
        <v>0</v>
      </c>
      <c r="O23" s="3">
        <f t="shared" si="8"/>
        <v>1.8113425925925925E-2</v>
      </c>
      <c r="R23" s="58">
        <f t="array" ref="R23">IFERROR(INDEX($M$2:$M$412, MATCH(0,COUNTIF($R$1:R22, $M$2:$M$412),0)),"")</f>
        <v>0.70119039999999999</v>
      </c>
      <c r="S23" s="3">
        <f t="shared" si="25"/>
        <v>2.1180555555555557E-2</v>
      </c>
      <c r="T23" s="5">
        <f t="shared" si="23"/>
        <v>1830</v>
      </c>
      <c r="U23" s="58" cm="1">
        <f t="array" ref="U23">IFERROR(INDEX($L$2:$L$412, MATCH(0,COUNTIF($U$1:U22, $L$2:$L$412),0)),"")</f>
        <v>1.8208727</v>
      </c>
      <c r="V23" s="3">
        <f t="shared" si="24"/>
        <v>2.0995370370370373E-2</v>
      </c>
      <c r="W23" s="5">
        <f t="shared" si="22"/>
        <v>1814</v>
      </c>
      <c r="X23" s="56">
        <f t="shared" si="13"/>
        <v>1.1196823</v>
      </c>
      <c r="Y23">
        <f t="shared" si="14"/>
        <v>-6.9980143750000001E-2</v>
      </c>
      <c r="Z23" s="5">
        <f t="shared" si="15"/>
        <v>16</v>
      </c>
      <c r="AD23" s="56"/>
      <c r="AE23" s="56"/>
    </row>
    <row r="24" spans="1:31" x14ac:dyDescent="0.35">
      <c r="A24">
        <v>1566000</v>
      </c>
      <c r="B24" s="59">
        <v>-0.3906212</v>
      </c>
      <c r="C24" s="3">
        <f t="shared" si="0"/>
        <v>1.8125000000000002E-2</v>
      </c>
      <c r="D24" s="59">
        <v>-3.906212</v>
      </c>
      <c r="E24" s="56" t="e">
        <f t="shared" si="4"/>
        <v>#N/A</v>
      </c>
      <c r="F24" s="58" t="e">
        <f t="shared" si="5"/>
        <v>#N/A</v>
      </c>
      <c r="G24" s="58">
        <f t="shared" si="17"/>
        <v>-3.906212</v>
      </c>
      <c r="H24" s="58" t="e">
        <f t="shared" si="18"/>
        <v>#N/A</v>
      </c>
      <c r="I24" s="61" t="e">
        <v>#N/A</v>
      </c>
      <c r="J24" s="58" t="str">
        <f t="shared" si="6"/>
        <v>0</v>
      </c>
      <c r="K24" s="58" t="str">
        <f t="shared" si="7"/>
        <v>0</v>
      </c>
      <c r="L24" s="58">
        <f t="shared" si="19"/>
        <v>-3.906212</v>
      </c>
      <c r="M24" s="58" t="str">
        <f t="shared" si="20"/>
        <v>0</v>
      </c>
      <c r="N24" s="58">
        <v>0</v>
      </c>
      <c r="O24" s="3">
        <f t="shared" si="8"/>
        <v>1.8125000000000002E-2</v>
      </c>
      <c r="R24" s="58">
        <f t="array" ref="R24">IFERROR(INDEX($M$2:$M$412, MATCH(0,COUNTIF($R$1:R23, $M$2:$M$412),0)),"")</f>
        <v>0.90546890000000002</v>
      </c>
      <c r="S24" s="3">
        <f t="shared" si="25"/>
        <v>2.1226851851851851E-2</v>
      </c>
      <c r="T24" s="5">
        <f t="shared" si="23"/>
        <v>1834</v>
      </c>
      <c r="U24" s="58" cm="1">
        <f t="array" ref="U24">IFERROR(INDEX($L$2:$L$412, MATCH(0,COUNTIF($U$1:U23, $L$2:$L$412),0)),"")</f>
        <v>2.0278207999999999E-2</v>
      </c>
      <c r="V24" s="3">
        <f t="shared" si="24"/>
        <v>2.1122685185185185E-2</v>
      </c>
      <c r="W24" s="5">
        <f t="shared" si="22"/>
        <v>1825</v>
      </c>
      <c r="X24" s="56">
        <f t="shared" si="13"/>
        <v>-0.885190692</v>
      </c>
      <c r="Y24">
        <f t="shared" si="14"/>
        <v>9.8354521333333333E-2</v>
      </c>
      <c r="Z24" s="5">
        <f t="shared" si="15"/>
        <v>9</v>
      </c>
      <c r="AD24" s="56"/>
      <c r="AE24" s="56"/>
    </row>
    <row r="25" spans="1:31" x14ac:dyDescent="0.35">
      <c r="A25">
        <v>1567000</v>
      </c>
      <c r="B25" s="59">
        <v>-0.37700584999999998</v>
      </c>
      <c r="C25" s="3">
        <f t="shared" si="0"/>
        <v>1.8136574074074076E-2</v>
      </c>
      <c r="D25" s="59">
        <v>-3.7700584999999998</v>
      </c>
      <c r="E25" s="56" t="e">
        <f t="shared" si="4"/>
        <v>#N/A</v>
      </c>
      <c r="F25" s="58" t="e">
        <f t="shared" si="5"/>
        <v>#N/A</v>
      </c>
      <c r="G25" s="58" t="e">
        <f t="shared" si="17"/>
        <v>#N/A</v>
      </c>
      <c r="H25" s="58" t="e">
        <f t="shared" si="18"/>
        <v>#N/A</v>
      </c>
      <c r="I25" s="61" t="e">
        <v>#N/A</v>
      </c>
      <c r="J25" s="58" t="str">
        <f t="shared" si="6"/>
        <v>0</v>
      </c>
      <c r="K25" s="58" t="str">
        <f t="shared" si="7"/>
        <v>0</v>
      </c>
      <c r="L25" s="58" t="str">
        <f t="shared" si="19"/>
        <v>0</v>
      </c>
      <c r="M25" s="58" t="str">
        <f t="shared" si="20"/>
        <v>0</v>
      </c>
      <c r="N25" s="58">
        <v>0</v>
      </c>
      <c r="O25" s="3">
        <f t="shared" si="8"/>
        <v>1.8136574074074076E-2</v>
      </c>
      <c r="R25" s="58">
        <f t="array" ref="R25">IFERROR(INDEX($M$2:$M$412, MATCH(0,COUNTIF($R$1:R24, $M$2:$M$412),0)),"")</f>
        <v>2.1764839999999999</v>
      </c>
      <c r="S25" s="3">
        <f t="shared" si="25"/>
        <v>2.1331018518518517E-2</v>
      </c>
      <c r="T25" s="5">
        <f t="shared" si="23"/>
        <v>1843</v>
      </c>
      <c r="U25" s="58" cm="1">
        <f t="array" ref="U25">IFERROR(INDEX($L$2:$L$412, MATCH(0,COUNTIF($U$1:U24, $L$2:$L$412),0)),"")</f>
        <v>0.15645578999999998</v>
      </c>
      <c r="V25" s="3">
        <f t="shared" si="24"/>
        <v>2.1203703703703704E-2</v>
      </c>
      <c r="W25" s="5">
        <f t="shared" si="22"/>
        <v>1832</v>
      </c>
      <c r="X25" s="56">
        <f t="shared" si="13"/>
        <v>-2.02002821</v>
      </c>
      <c r="Y25">
        <f t="shared" si="14"/>
        <v>0.18363892818181818</v>
      </c>
      <c r="Z25" s="5">
        <f t="shared" si="15"/>
        <v>11</v>
      </c>
      <c r="AA25" s="56"/>
      <c r="AC25" s="56" t="str" cm="1">
        <f t="array" ref="AC25">IF(_xlfn.XLOOKUP(R8,$D$4:$D$412,($A$4:$A$412),FALSE)&lt;_xlfn.XLOOKUP(R7,$D$4:$D$412,($A$4:A$412),FALSE),("0"),(_xlfn.XLOOKUP(R8,$D$4:$D$412,($A$4:$A$412),FALSE)))</f>
        <v>0</v>
      </c>
      <c r="AD25" s="56"/>
      <c r="AE25" s="56"/>
    </row>
    <row r="26" spans="1:31" x14ac:dyDescent="0.35">
      <c r="A26">
        <v>1568000</v>
      </c>
      <c r="B26" s="59">
        <v>-0.36641182999999999</v>
      </c>
      <c r="C26" s="3">
        <f t="shared" si="0"/>
        <v>1.8148148148148149E-2</v>
      </c>
      <c r="D26" s="59">
        <v>-3.6641183000000002</v>
      </c>
      <c r="E26" s="56" t="e">
        <f t="shared" si="4"/>
        <v>#N/A</v>
      </c>
      <c r="F26" s="58" t="e">
        <f t="shared" si="5"/>
        <v>#N/A</v>
      </c>
      <c r="G26" s="58" t="e">
        <f t="shared" si="17"/>
        <v>#N/A</v>
      </c>
      <c r="H26" s="58" t="e">
        <f t="shared" si="18"/>
        <v>#N/A</v>
      </c>
      <c r="I26" s="61" t="e">
        <v>#N/A</v>
      </c>
      <c r="J26" s="58" t="str">
        <f t="shared" si="6"/>
        <v>0</v>
      </c>
      <c r="K26" s="58" t="str">
        <f t="shared" si="7"/>
        <v>0</v>
      </c>
      <c r="L26" s="58" t="str">
        <f t="shared" si="19"/>
        <v>0</v>
      </c>
      <c r="M26" s="58" t="str">
        <f t="shared" si="20"/>
        <v>0</v>
      </c>
      <c r="N26" s="58">
        <v>0</v>
      </c>
      <c r="O26" s="3">
        <f t="shared" si="8"/>
        <v>1.8148148148148149E-2</v>
      </c>
      <c r="R26" s="58" t="str">
        <f t="array" ref="R26">IFERROR(INDEX($M$2:$M$412, MATCH(0,COUNTIF($R$1:R25, $M$2:$M$412),0)),"")</f>
        <v/>
      </c>
      <c r="S26" s="3">
        <f t="shared" si="25"/>
        <v>0</v>
      </c>
      <c r="T26" s="5">
        <f t="shared" si="23"/>
        <v>0</v>
      </c>
      <c r="U26" s="58" t="str" cm="1">
        <f t="array" ref="U26">IFERROR(INDEX($L$2:$L$412, MATCH(0,COUNTIF($U$1:U25, $L$2:$L$412),0)),"")</f>
        <v/>
      </c>
      <c r="V26" s="3">
        <f t="shared" si="24"/>
        <v>0</v>
      </c>
      <c r="W26" s="5">
        <f t="shared" ref="W26" si="26">(IF(_xlfn.XLOOKUP(U26,$D$5:$D$412,($A$5:$A$412),FALSE)&lt;_xlfn.XLOOKUP(U25,$D$4:$D$412,($A$4:$A$412),FALSE),("0"),(_xlfn.XLOOKUP(U26,$D$5:$D$412,($A$5:$A$412),FALSE))))/1000</f>
        <v>0</v>
      </c>
      <c r="X26" s="56" t="e">
        <f t="shared" ref="X26:X27" si="27">U26-R26</f>
        <v>#VALUE!</v>
      </c>
      <c r="Y26" t="e">
        <f t="shared" ref="Y26:Y27" si="28">(U26-R26)/(W26-T26)</f>
        <v>#VALUE!</v>
      </c>
      <c r="Z26" s="5">
        <f t="shared" ref="Z26:Z27" si="29">ABS(W26-T28)</f>
        <v>0</v>
      </c>
      <c r="AA26" s="56"/>
      <c r="AD26" s="56"/>
      <c r="AE26" s="56"/>
    </row>
    <row r="27" spans="1:31" x14ac:dyDescent="0.35">
      <c r="A27">
        <v>1569000</v>
      </c>
      <c r="B27" s="59">
        <v>-0.36414342999999999</v>
      </c>
      <c r="C27" s="3">
        <f t="shared" si="0"/>
        <v>1.8159722222222223E-2</v>
      </c>
      <c r="D27" s="59">
        <v>-3.6414342999999998</v>
      </c>
      <c r="E27" s="56" t="e">
        <f t="shared" si="4"/>
        <v>#N/A</v>
      </c>
      <c r="F27" s="58" t="e">
        <f t="shared" si="5"/>
        <v>#N/A</v>
      </c>
      <c r="G27" s="58" t="e">
        <f t="shared" si="17"/>
        <v>#N/A</v>
      </c>
      <c r="H27" s="58" t="e">
        <f t="shared" si="18"/>
        <v>#N/A</v>
      </c>
      <c r="I27" s="61" t="e">
        <v>#N/A</v>
      </c>
      <c r="J27" s="58" t="str">
        <f t="shared" si="6"/>
        <v>0</v>
      </c>
      <c r="K27" s="58" t="str">
        <f t="shared" si="7"/>
        <v>0</v>
      </c>
      <c r="L27" s="58" t="str">
        <f t="shared" si="19"/>
        <v>0</v>
      </c>
      <c r="M27" s="58" t="str">
        <f t="shared" si="20"/>
        <v>0</v>
      </c>
      <c r="N27" s="58">
        <v>0</v>
      </c>
      <c r="O27" s="3">
        <f t="shared" si="8"/>
        <v>1.8159722222222223E-2</v>
      </c>
      <c r="R27" s="58" t="str">
        <f t="array" ref="R27">IFERROR(INDEX($M$2:$M$412, MATCH(0,COUNTIF($R$1:R26, $M$2:$M$412),0)),"")</f>
        <v/>
      </c>
      <c r="S27" s="3">
        <f t="shared" si="25"/>
        <v>0</v>
      </c>
      <c r="T27" s="5">
        <f t="shared" si="23"/>
        <v>0</v>
      </c>
      <c r="U27" s="58" t="str" cm="1">
        <f t="array" ref="U27">IFERROR(INDEX($L$2:$L$412, MATCH(0,COUNTIF($U$1:U26, $L$2:$L$412),0)),"")</f>
        <v/>
      </c>
      <c r="V27" s="3">
        <f t="shared" si="24"/>
        <v>0</v>
      </c>
      <c r="W27" s="5">
        <v>329</v>
      </c>
      <c r="X27" s="56" t="e">
        <f t="shared" si="27"/>
        <v>#VALUE!</v>
      </c>
      <c r="Y27" t="e">
        <f t="shared" si="28"/>
        <v>#VALUE!</v>
      </c>
      <c r="Z27" s="5">
        <f t="shared" si="29"/>
        <v>329</v>
      </c>
      <c r="AA27" s="56"/>
      <c r="AD27" s="56"/>
      <c r="AE27" s="56"/>
    </row>
    <row r="28" spans="1:31" x14ac:dyDescent="0.35">
      <c r="A28">
        <v>1570000</v>
      </c>
      <c r="B28" s="59">
        <v>-0.35733333</v>
      </c>
      <c r="C28" s="3">
        <f t="shared" si="0"/>
        <v>1.8171296296296297E-2</v>
      </c>
      <c r="D28" s="59">
        <v>-3.5733332999999998</v>
      </c>
      <c r="E28" s="56" t="e">
        <f t="shared" si="4"/>
        <v>#N/A</v>
      </c>
      <c r="F28" s="58" t="e">
        <f t="shared" si="5"/>
        <v>#N/A</v>
      </c>
      <c r="G28" s="58" t="e">
        <f t="shared" si="17"/>
        <v>#N/A</v>
      </c>
      <c r="H28" s="58" t="e">
        <f t="shared" si="18"/>
        <v>#N/A</v>
      </c>
      <c r="I28" s="61" t="s">
        <v>58</v>
      </c>
      <c r="J28" s="58" t="str">
        <f t="shared" si="6"/>
        <v>0</v>
      </c>
      <c r="K28" s="58" t="str">
        <f t="shared" si="7"/>
        <v>0</v>
      </c>
      <c r="L28" s="58" t="str">
        <f t="shared" si="19"/>
        <v>0</v>
      </c>
      <c r="M28" s="58" t="str">
        <f t="shared" si="20"/>
        <v>0</v>
      </c>
      <c r="N28" s="58">
        <v>0</v>
      </c>
      <c r="O28" s="3">
        <f t="shared" si="8"/>
        <v>1.8171296296296297E-2</v>
      </c>
      <c r="R28" s="58"/>
      <c r="S28" s="3"/>
      <c r="T28" s="5"/>
      <c r="U28" s="58"/>
      <c r="V28" s="3"/>
      <c r="W28" s="5"/>
      <c r="X28" s="56"/>
      <c r="Z28" s="5"/>
      <c r="AA28" s="56"/>
      <c r="AD28" s="56"/>
      <c r="AE28" s="56"/>
    </row>
    <row r="29" spans="1:31" x14ac:dyDescent="0.35">
      <c r="A29">
        <v>1571000</v>
      </c>
      <c r="B29" s="59">
        <v>-0.34296024000000003</v>
      </c>
      <c r="C29" s="3">
        <f t="shared" si="0"/>
        <v>1.818287037037037E-2</v>
      </c>
      <c r="D29" s="59">
        <v>-3.4296024000000003</v>
      </c>
      <c r="E29" s="56" t="e">
        <f t="shared" si="4"/>
        <v>#N/A</v>
      </c>
      <c r="F29" s="58" t="e">
        <f t="shared" si="5"/>
        <v>#N/A</v>
      </c>
      <c r="G29" s="58" t="e">
        <f t="shared" si="17"/>
        <v>#N/A</v>
      </c>
      <c r="H29" s="58" t="e">
        <f t="shared" si="18"/>
        <v>#N/A</v>
      </c>
      <c r="I29" s="61" t="e">
        <v>#N/A</v>
      </c>
      <c r="J29" s="58" t="str">
        <f t="shared" si="6"/>
        <v>0</v>
      </c>
      <c r="K29" s="58" t="str">
        <f t="shared" si="7"/>
        <v>0</v>
      </c>
      <c r="L29" s="58" t="str">
        <f t="shared" si="19"/>
        <v>0</v>
      </c>
      <c r="M29" s="58" t="str">
        <f t="shared" si="20"/>
        <v>0</v>
      </c>
      <c r="N29" s="58">
        <v>0</v>
      </c>
      <c r="O29" s="3">
        <f t="shared" si="8"/>
        <v>1.818287037037037E-2</v>
      </c>
      <c r="R29" s="58"/>
      <c r="S29" s="3"/>
      <c r="T29" s="5"/>
      <c r="U29" s="58"/>
      <c r="V29" s="3"/>
      <c r="W29" s="5"/>
      <c r="X29" s="56"/>
      <c r="Z29" s="5"/>
      <c r="AA29" s="56"/>
      <c r="AD29" s="56"/>
      <c r="AE29" s="56"/>
    </row>
    <row r="30" spans="1:31" x14ac:dyDescent="0.35">
      <c r="A30">
        <v>1572000</v>
      </c>
      <c r="B30" s="59">
        <v>-0.29983612999999998</v>
      </c>
      <c r="C30" s="3">
        <f t="shared" si="0"/>
        <v>1.8194444444444444E-2</v>
      </c>
      <c r="D30" s="59">
        <v>-2.9983613</v>
      </c>
      <c r="E30" s="56" t="e">
        <f t="shared" si="4"/>
        <v>#N/A</v>
      </c>
      <c r="F30" s="58" t="e">
        <f t="shared" si="5"/>
        <v>#N/A</v>
      </c>
      <c r="G30" s="58" t="e">
        <f t="shared" si="17"/>
        <v>#N/A</v>
      </c>
      <c r="H30" s="58" t="e">
        <f t="shared" si="18"/>
        <v>#N/A</v>
      </c>
      <c r="I30" s="61" t="e">
        <v>#N/A</v>
      </c>
      <c r="J30" s="58" t="str">
        <f t="shared" si="6"/>
        <v>0</v>
      </c>
      <c r="K30" s="58" t="str">
        <f t="shared" si="7"/>
        <v>0</v>
      </c>
      <c r="L30" s="58" t="str">
        <f t="shared" si="19"/>
        <v>0</v>
      </c>
      <c r="M30" s="58" t="str">
        <f t="shared" si="20"/>
        <v>0</v>
      </c>
      <c r="N30" s="58">
        <v>0</v>
      </c>
      <c r="O30" s="3">
        <f t="shared" si="8"/>
        <v>1.8194444444444444E-2</v>
      </c>
      <c r="R30" s="58"/>
      <c r="S30" s="3"/>
      <c r="T30" s="5"/>
      <c r="U30" s="58"/>
      <c r="V30" s="3"/>
      <c r="W30" s="5"/>
      <c r="X30" s="56"/>
      <c r="Z30" s="5"/>
      <c r="AA30" s="56"/>
      <c r="AD30" s="56"/>
      <c r="AE30" s="56"/>
    </row>
    <row r="31" spans="1:31" x14ac:dyDescent="0.35">
      <c r="A31">
        <v>1573000</v>
      </c>
      <c r="B31" s="59">
        <v>-0.27335837000000002</v>
      </c>
      <c r="C31" s="3">
        <f t="shared" si="0"/>
        <v>1.8206018518518517E-2</v>
      </c>
      <c r="D31" s="59">
        <v>-2.7335837000000001</v>
      </c>
      <c r="E31" s="56" t="e">
        <f t="shared" si="4"/>
        <v>#N/A</v>
      </c>
      <c r="F31" s="58" t="e">
        <f t="shared" si="5"/>
        <v>#N/A</v>
      </c>
      <c r="G31" s="58" t="e">
        <f t="shared" si="17"/>
        <v>#N/A</v>
      </c>
      <c r="H31" s="58" t="e">
        <f t="shared" si="18"/>
        <v>#N/A</v>
      </c>
      <c r="I31" s="61" t="e">
        <v>#N/A</v>
      </c>
      <c r="J31" s="58" t="str">
        <f t="shared" si="6"/>
        <v>0</v>
      </c>
      <c r="K31" s="58" t="str">
        <f t="shared" si="7"/>
        <v>0</v>
      </c>
      <c r="L31" s="58" t="str">
        <f t="shared" si="19"/>
        <v>0</v>
      </c>
      <c r="M31" s="58" t="str">
        <f t="shared" si="20"/>
        <v>0</v>
      </c>
      <c r="N31" s="58">
        <v>0</v>
      </c>
      <c r="O31" s="3">
        <f t="shared" si="8"/>
        <v>1.8206018518518517E-2</v>
      </c>
      <c r="R31" s="58"/>
      <c r="S31" s="3"/>
      <c r="T31" s="5"/>
      <c r="U31" s="58"/>
      <c r="V31" s="3"/>
      <c r="W31" s="5"/>
      <c r="X31" s="56"/>
      <c r="Z31" s="5"/>
      <c r="AA31" s="56"/>
      <c r="AD31" s="56"/>
      <c r="AE31" s="56"/>
    </row>
    <row r="32" spans="1:31" x14ac:dyDescent="0.35">
      <c r="A32">
        <v>1574000</v>
      </c>
      <c r="B32" s="59">
        <v>-0.25293051999999999</v>
      </c>
      <c r="C32" s="3">
        <f t="shared" si="0"/>
        <v>1.8217592592592594E-2</v>
      </c>
      <c r="D32" s="59">
        <v>-2.5293052</v>
      </c>
      <c r="E32" s="56" t="e">
        <f t="shared" si="4"/>
        <v>#N/A</v>
      </c>
      <c r="F32" s="58" t="e">
        <f t="shared" si="5"/>
        <v>#N/A</v>
      </c>
      <c r="G32" s="58" t="e">
        <f t="shared" si="17"/>
        <v>#N/A</v>
      </c>
      <c r="H32" s="58" t="e">
        <f t="shared" si="18"/>
        <v>#N/A</v>
      </c>
      <c r="I32" s="61" t="e">
        <v>#N/A</v>
      </c>
      <c r="J32" s="58" t="str">
        <f t="shared" si="6"/>
        <v>0</v>
      </c>
      <c r="K32" s="58" t="str">
        <f t="shared" si="7"/>
        <v>0</v>
      </c>
      <c r="L32" s="58" t="str">
        <f t="shared" si="19"/>
        <v>0</v>
      </c>
      <c r="M32" s="58" t="str">
        <f t="shared" si="20"/>
        <v>0</v>
      </c>
      <c r="N32" s="58">
        <v>0</v>
      </c>
      <c r="O32" s="3">
        <f t="shared" si="8"/>
        <v>1.8217592592592594E-2</v>
      </c>
      <c r="R32" s="58"/>
      <c r="S32" s="3"/>
      <c r="T32" s="5"/>
      <c r="U32" s="58"/>
      <c r="V32" s="3"/>
      <c r="W32" s="5"/>
      <c r="X32" s="56"/>
      <c r="Z32" s="5"/>
      <c r="AA32" s="56"/>
      <c r="AD32" s="56"/>
      <c r="AE32" s="56"/>
    </row>
    <row r="33" spans="1:31" x14ac:dyDescent="0.35">
      <c r="A33">
        <v>1575000</v>
      </c>
      <c r="B33" s="59">
        <v>-0.22720566</v>
      </c>
      <c r="C33" s="3">
        <f t="shared" si="0"/>
        <v>1.8229166666666668E-2</v>
      </c>
      <c r="D33" s="59">
        <v>-2.2720566</v>
      </c>
      <c r="E33" s="56" t="e">
        <f t="shared" si="4"/>
        <v>#N/A</v>
      </c>
      <c r="F33" s="58" t="e">
        <f t="shared" si="5"/>
        <v>#N/A</v>
      </c>
      <c r="G33" s="58" t="e">
        <f t="shared" si="17"/>
        <v>#N/A</v>
      </c>
      <c r="H33" s="58" t="e">
        <f t="shared" si="18"/>
        <v>#N/A</v>
      </c>
      <c r="I33" s="61" t="e">
        <v>#N/A</v>
      </c>
      <c r="J33" s="58" t="str">
        <f t="shared" si="6"/>
        <v>0</v>
      </c>
      <c r="K33" s="58" t="str">
        <f t="shared" si="7"/>
        <v>0</v>
      </c>
      <c r="L33" s="58" t="str">
        <f t="shared" si="19"/>
        <v>0</v>
      </c>
      <c r="M33" s="58" t="str">
        <f t="shared" si="20"/>
        <v>0</v>
      </c>
      <c r="N33" s="58">
        <v>0</v>
      </c>
      <c r="O33" s="3">
        <f t="shared" si="8"/>
        <v>1.8229166666666668E-2</v>
      </c>
      <c r="R33" s="58"/>
      <c r="S33" s="3"/>
      <c r="T33" s="5"/>
      <c r="U33" s="58"/>
      <c r="V33" s="3"/>
      <c r="W33" s="5"/>
      <c r="X33" s="56"/>
      <c r="Z33" s="5"/>
      <c r="AA33" s="56"/>
      <c r="AD33" s="56"/>
      <c r="AE33" s="56"/>
    </row>
    <row r="34" spans="1:31" x14ac:dyDescent="0.35">
      <c r="A34">
        <v>1576000</v>
      </c>
      <c r="B34" s="59">
        <v>-0.19089164</v>
      </c>
      <c r="C34" s="3">
        <f t="shared" si="0"/>
        <v>1.8240740740740741E-2</v>
      </c>
      <c r="D34" s="59">
        <v>-1.9089164000000001</v>
      </c>
      <c r="E34" s="56" t="e">
        <f t="shared" si="4"/>
        <v>#N/A</v>
      </c>
      <c r="F34" s="58" t="e">
        <f t="shared" si="5"/>
        <v>#N/A</v>
      </c>
      <c r="G34" s="58" t="e">
        <f t="shared" si="17"/>
        <v>#N/A</v>
      </c>
      <c r="H34" s="58" t="e">
        <f t="shared" si="18"/>
        <v>#N/A</v>
      </c>
      <c r="I34" s="61" t="e">
        <v>#N/A</v>
      </c>
      <c r="J34" s="58" t="str">
        <f t="shared" si="6"/>
        <v>0</v>
      </c>
      <c r="K34" s="58" t="str">
        <f t="shared" si="7"/>
        <v>0</v>
      </c>
      <c r="L34" s="58" t="str">
        <f t="shared" si="19"/>
        <v>0</v>
      </c>
      <c r="M34" s="58" t="str">
        <f t="shared" si="20"/>
        <v>0</v>
      </c>
      <c r="N34" s="58">
        <v>0</v>
      </c>
      <c r="O34" s="3">
        <f t="shared" si="8"/>
        <v>1.8240740740740741E-2</v>
      </c>
      <c r="R34" s="58"/>
      <c r="S34" s="3"/>
      <c r="T34" s="5"/>
      <c r="U34" s="58"/>
      <c r="V34" s="3"/>
      <c r="W34" s="5"/>
      <c r="X34" s="56"/>
      <c r="Z34" s="5"/>
      <c r="AA34" s="56"/>
      <c r="AD34" s="56"/>
      <c r="AE34" s="56"/>
    </row>
    <row r="35" spans="1:31" x14ac:dyDescent="0.35">
      <c r="A35">
        <v>1577000</v>
      </c>
      <c r="B35" s="59">
        <v>-0.14928304000000001</v>
      </c>
      <c r="C35" s="3">
        <f t="shared" si="0"/>
        <v>1.8252314814814815E-2</v>
      </c>
      <c r="D35" s="59">
        <v>-1.4928304000000001</v>
      </c>
      <c r="E35" s="56" t="e">
        <f t="shared" si="4"/>
        <v>#N/A</v>
      </c>
      <c r="F35" s="58" t="e">
        <f t="shared" si="5"/>
        <v>#N/A</v>
      </c>
      <c r="G35" s="58" t="e">
        <f t="shared" si="17"/>
        <v>#N/A</v>
      </c>
      <c r="H35" s="58" t="e">
        <f t="shared" si="18"/>
        <v>#N/A</v>
      </c>
      <c r="I35" s="61" t="e">
        <v>#N/A</v>
      </c>
      <c r="J35" s="58" t="str">
        <f t="shared" si="6"/>
        <v>0</v>
      </c>
      <c r="K35" s="58" t="str">
        <f t="shared" si="7"/>
        <v>0</v>
      </c>
      <c r="L35" s="58" t="str">
        <f t="shared" si="19"/>
        <v>0</v>
      </c>
      <c r="M35" s="61">
        <v>0</v>
      </c>
      <c r="N35" s="61">
        <v>0</v>
      </c>
      <c r="O35" s="3">
        <f t="shared" si="8"/>
        <v>1.8252314814814815E-2</v>
      </c>
      <c r="R35" s="58"/>
      <c r="S35" s="3"/>
      <c r="T35" s="5"/>
      <c r="U35" s="58"/>
      <c r="V35" s="3"/>
      <c r="W35" s="5"/>
      <c r="X35" s="56"/>
      <c r="Z35" s="5"/>
      <c r="AA35" s="56"/>
      <c r="AD35" s="56"/>
      <c r="AE35" s="56"/>
    </row>
    <row r="36" spans="1:31" x14ac:dyDescent="0.35">
      <c r="A36">
        <v>1578000</v>
      </c>
      <c r="B36" s="59">
        <v>-0.14701462000000001</v>
      </c>
      <c r="C36" s="3">
        <f t="shared" si="0"/>
        <v>1.8263888888888889E-2</v>
      </c>
      <c r="D36" s="59">
        <v>-1.4701462000000001</v>
      </c>
      <c r="E36" s="56" t="e">
        <f t="shared" si="4"/>
        <v>#N/A</v>
      </c>
      <c r="F36" s="58" t="e">
        <f t="shared" si="5"/>
        <v>#N/A</v>
      </c>
      <c r="G36" s="58" t="e">
        <f t="shared" si="17"/>
        <v>#N/A</v>
      </c>
      <c r="H36" s="58" t="e">
        <f t="shared" si="18"/>
        <v>#N/A</v>
      </c>
      <c r="I36" s="61" t="e">
        <v>#N/A</v>
      </c>
      <c r="J36" s="58" t="str">
        <f t="shared" si="6"/>
        <v>0</v>
      </c>
      <c r="K36" s="58" t="str">
        <f t="shared" si="7"/>
        <v>0</v>
      </c>
      <c r="L36" s="58" t="str">
        <f t="shared" si="19"/>
        <v>0</v>
      </c>
      <c r="M36" s="58" t="str">
        <f t="shared" ref="M36:M99" si="30">IF(AND(D36&gt;=D33, D36&gt;=D34, D36&gt;=D35, D36&gt;=D37, D36&gt;=D38, D36&gt;=D39),D36,"0")</f>
        <v>0</v>
      </c>
      <c r="N36" s="58">
        <v>0</v>
      </c>
      <c r="O36" s="3">
        <f t="shared" si="8"/>
        <v>1.8263888888888889E-2</v>
      </c>
      <c r="R36" s="58"/>
      <c r="S36" s="3"/>
      <c r="T36" s="5"/>
      <c r="U36" s="58"/>
      <c r="V36" s="3"/>
      <c r="W36" s="5"/>
      <c r="X36" s="56"/>
      <c r="Z36" s="5"/>
      <c r="AA36" s="56"/>
      <c r="AD36" s="56"/>
      <c r="AE36" s="56"/>
    </row>
    <row r="37" spans="1:31" x14ac:dyDescent="0.35">
      <c r="A37">
        <v>1579000</v>
      </c>
      <c r="B37" s="59">
        <v>-0.12809986000000001</v>
      </c>
      <c r="C37" s="3">
        <f t="shared" si="0"/>
        <v>1.8275462962962962E-2</v>
      </c>
      <c r="D37" s="59">
        <v>-1.2809986000000002</v>
      </c>
      <c r="E37" s="56" t="e">
        <f t="shared" si="4"/>
        <v>#N/A</v>
      </c>
      <c r="F37" s="58" t="e">
        <f t="shared" si="5"/>
        <v>#N/A</v>
      </c>
      <c r="G37" s="58" t="e">
        <f>IF(AND(D37&lt;=D34, D37&lt;=D35, D37&lt;=D36, D37&lt;=D38, D37&lt;=D39, D37&lt;=D40),D37,NA())</f>
        <v>#N/A</v>
      </c>
      <c r="H37" s="58" t="e">
        <f t="shared" si="18"/>
        <v>#N/A</v>
      </c>
      <c r="I37" s="61" t="e">
        <v>#N/A</v>
      </c>
      <c r="J37" s="58" t="str">
        <f t="shared" si="6"/>
        <v>0</v>
      </c>
      <c r="K37" s="58" t="str">
        <f t="shared" si="7"/>
        <v>0</v>
      </c>
      <c r="L37" s="58" t="str">
        <f t="shared" si="19"/>
        <v>0</v>
      </c>
      <c r="M37" s="58" t="str">
        <f t="shared" si="30"/>
        <v>0</v>
      </c>
      <c r="N37" s="58">
        <v>0</v>
      </c>
      <c r="O37" s="3">
        <f t="shared" si="8"/>
        <v>1.8275462962962962E-2</v>
      </c>
      <c r="R37" s="58"/>
      <c r="S37" s="3"/>
      <c r="T37" s="5"/>
      <c r="U37" s="58"/>
      <c r="V37" s="3"/>
      <c r="W37" s="5"/>
      <c r="X37" s="56"/>
      <c r="Z37" s="5"/>
      <c r="AA37" s="56"/>
      <c r="AD37" s="56"/>
      <c r="AE37" s="56"/>
    </row>
    <row r="38" spans="1:31" x14ac:dyDescent="0.35">
      <c r="A38">
        <v>1580000</v>
      </c>
      <c r="B38" s="59">
        <v>-0.11826359</v>
      </c>
      <c r="C38" s="3">
        <f t="shared" si="0"/>
        <v>1.8287037037037036E-2</v>
      </c>
      <c r="D38" s="59">
        <v>-1.1826359</v>
      </c>
      <c r="E38" s="56" t="e">
        <f t="shared" si="4"/>
        <v>#N/A</v>
      </c>
      <c r="F38" s="58" t="e">
        <f t="shared" si="5"/>
        <v>#N/A</v>
      </c>
      <c r="G38" s="58" t="e">
        <f t="shared" ref="G38:G50" si="31">IF(AND(D38&lt;=D35, D38&lt;=D36, D38&lt;=D37, D38&lt;=D39, D38&lt;=D40, D38&lt;=D41),D38,NA())</f>
        <v>#N/A</v>
      </c>
      <c r="H38" s="58" t="e">
        <f t="shared" si="18"/>
        <v>#N/A</v>
      </c>
      <c r="I38" s="61" t="e">
        <v>#N/A</v>
      </c>
      <c r="J38" s="58" t="str">
        <f t="shared" si="6"/>
        <v>0</v>
      </c>
      <c r="K38" s="58" t="str">
        <f t="shared" si="7"/>
        <v>0</v>
      </c>
      <c r="L38" s="58" t="str">
        <f t="shared" si="19"/>
        <v>0</v>
      </c>
      <c r="M38" s="58" t="str">
        <f t="shared" si="30"/>
        <v>0</v>
      </c>
      <c r="N38" s="58">
        <v>0</v>
      </c>
      <c r="O38" s="3">
        <f t="shared" si="8"/>
        <v>1.8287037037037036E-2</v>
      </c>
      <c r="R38" s="58"/>
      <c r="S38" s="3"/>
      <c r="T38" s="5"/>
      <c r="U38" s="58"/>
      <c r="V38" s="3"/>
      <c r="W38" s="5"/>
      <c r="X38" s="56"/>
      <c r="Z38" s="5"/>
      <c r="AA38" s="56"/>
      <c r="AD38" s="56"/>
      <c r="AE38" s="56"/>
    </row>
    <row r="39" spans="1:31" x14ac:dyDescent="0.35">
      <c r="A39">
        <v>1581000</v>
      </c>
      <c r="B39" s="59">
        <v>-0.11826359</v>
      </c>
      <c r="C39" s="3">
        <f t="shared" si="0"/>
        <v>1.8298611111111113E-2</v>
      </c>
      <c r="D39" s="59">
        <v>-1.1826359</v>
      </c>
      <c r="E39" s="56" t="e">
        <f t="shared" si="4"/>
        <v>#N/A</v>
      </c>
      <c r="F39" s="58" t="e">
        <f t="shared" si="5"/>
        <v>#N/A</v>
      </c>
      <c r="G39" s="58" t="e">
        <f t="shared" si="31"/>
        <v>#N/A</v>
      </c>
      <c r="H39" s="58" t="e">
        <f t="shared" si="18"/>
        <v>#N/A</v>
      </c>
      <c r="I39" s="61" t="e">
        <v>#N/A</v>
      </c>
      <c r="J39" s="58" t="str">
        <f t="shared" si="6"/>
        <v>0</v>
      </c>
      <c r="K39" s="58" t="str">
        <f t="shared" si="7"/>
        <v>0</v>
      </c>
      <c r="L39" s="58" t="str">
        <f t="shared" si="19"/>
        <v>0</v>
      </c>
      <c r="M39" s="58" t="str">
        <f t="shared" si="30"/>
        <v>0</v>
      </c>
      <c r="N39" s="58">
        <v>0</v>
      </c>
      <c r="O39" s="3">
        <f t="shared" si="8"/>
        <v>1.8298611111111113E-2</v>
      </c>
      <c r="R39" s="58"/>
      <c r="S39" s="3"/>
      <c r="T39" s="5"/>
      <c r="AA39" s="56"/>
      <c r="AD39" s="56"/>
      <c r="AE39" s="56"/>
    </row>
    <row r="40" spans="1:31" x14ac:dyDescent="0.35">
      <c r="A40">
        <v>1582000</v>
      </c>
      <c r="B40" s="59">
        <v>-0.11448208999999999</v>
      </c>
      <c r="C40" s="3">
        <f t="shared" si="0"/>
        <v>1.8310185185185186E-2</v>
      </c>
      <c r="D40" s="59">
        <v>-1.1448209</v>
      </c>
      <c r="E40" s="56" t="e">
        <f t="shared" si="4"/>
        <v>#N/A</v>
      </c>
      <c r="F40" s="58" t="e">
        <f t="shared" si="5"/>
        <v>#N/A</v>
      </c>
      <c r="G40" s="58" t="e">
        <f t="shared" si="31"/>
        <v>#N/A</v>
      </c>
      <c r="H40" s="58" t="e">
        <f t="shared" si="18"/>
        <v>#N/A</v>
      </c>
      <c r="I40" s="61" t="e">
        <v>#N/A</v>
      </c>
      <c r="J40" s="58" t="str">
        <f t="shared" si="6"/>
        <v>0</v>
      </c>
      <c r="K40" s="58" t="str">
        <f t="shared" si="7"/>
        <v>0</v>
      </c>
      <c r="L40" s="58" t="str">
        <f t="shared" si="19"/>
        <v>0</v>
      </c>
      <c r="M40" s="58" t="str">
        <f t="shared" si="30"/>
        <v>0</v>
      </c>
      <c r="N40" s="58">
        <v>0</v>
      </c>
      <c r="O40" s="3">
        <f t="shared" si="8"/>
        <v>1.8310185185185186E-2</v>
      </c>
      <c r="R40" s="58"/>
      <c r="S40" s="3"/>
      <c r="T40" s="5"/>
      <c r="AA40" s="56"/>
      <c r="AD40" s="56"/>
      <c r="AE40" s="56"/>
    </row>
    <row r="41" spans="1:31" x14ac:dyDescent="0.35">
      <c r="A41">
        <v>1583000</v>
      </c>
      <c r="B41" s="59">
        <v>-0.10994284</v>
      </c>
      <c r="C41" s="3">
        <f t="shared" si="0"/>
        <v>1.832175925925926E-2</v>
      </c>
      <c r="D41" s="59">
        <v>-1.0994284000000001</v>
      </c>
      <c r="E41" s="56" t="e">
        <f t="shared" si="4"/>
        <v>#N/A</v>
      </c>
      <c r="F41" s="58" t="e">
        <f t="shared" si="5"/>
        <v>#N/A</v>
      </c>
      <c r="G41" s="58" t="e">
        <f t="shared" si="31"/>
        <v>#N/A</v>
      </c>
      <c r="H41" s="58">
        <f t="shared" si="18"/>
        <v>-1.0994284000000001</v>
      </c>
      <c r="I41" s="61" t="e">
        <v>#N/A</v>
      </c>
      <c r="J41" s="58" t="str">
        <f t="shared" si="6"/>
        <v>0</v>
      </c>
      <c r="K41" s="58" t="str">
        <f t="shared" si="7"/>
        <v>0</v>
      </c>
      <c r="L41" s="58" t="str">
        <f t="shared" si="19"/>
        <v>0</v>
      </c>
      <c r="M41" s="58">
        <f t="shared" si="30"/>
        <v>-1.0994284000000001</v>
      </c>
      <c r="N41" s="58">
        <v>0</v>
      </c>
      <c r="O41" s="3">
        <f t="shared" si="8"/>
        <v>1.832175925925926E-2</v>
      </c>
      <c r="U41" s="56"/>
      <c r="V41" s="3"/>
      <c r="W41" s="5"/>
      <c r="X41" s="56"/>
      <c r="Z41" s="5"/>
      <c r="AA41" s="56"/>
      <c r="AD41" s="56"/>
      <c r="AE41" s="56"/>
    </row>
    <row r="42" spans="1:31" x14ac:dyDescent="0.35">
      <c r="A42">
        <v>1584000</v>
      </c>
      <c r="B42" s="59">
        <v>-0.11599518</v>
      </c>
      <c r="C42" s="3">
        <f t="shared" si="0"/>
        <v>1.8333333333333333E-2</v>
      </c>
      <c r="D42" s="59">
        <v>-1.1599518</v>
      </c>
      <c r="E42" s="56" t="e">
        <f t="shared" si="4"/>
        <v>#N/A</v>
      </c>
      <c r="F42" s="58" t="e">
        <f t="shared" si="5"/>
        <v>#N/A</v>
      </c>
      <c r="G42" s="58" t="e">
        <f t="shared" si="31"/>
        <v>#N/A</v>
      </c>
      <c r="H42" s="58" t="e">
        <f t="shared" si="18"/>
        <v>#N/A</v>
      </c>
      <c r="I42" s="61" t="e">
        <v>#N/A</v>
      </c>
      <c r="J42" s="58" t="str">
        <f t="shared" si="6"/>
        <v>0</v>
      </c>
      <c r="K42" s="58" t="str">
        <f t="shared" si="7"/>
        <v>0</v>
      </c>
      <c r="L42" s="58" t="str">
        <f t="shared" si="19"/>
        <v>0</v>
      </c>
      <c r="M42" s="58" t="str">
        <f t="shared" si="30"/>
        <v>0</v>
      </c>
      <c r="N42" s="58">
        <v>0</v>
      </c>
      <c r="O42" s="3">
        <f t="shared" si="8"/>
        <v>1.8333333333333333E-2</v>
      </c>
      <c r="P42" t="s">
        <v>95</v>
      </c>
      <c r="U42" s="56"/>
      <c r="V42" s="3"/>
      <c r="W42" s="5"/>
      <c r="X42" s="56"/>
      <c r="Z42" s="5"/>
      <c r="AA42" s="56"/>
      <c r="AD42" s="56"/>
      <c r="AE42" s="56"/>
    </row>
    <row r="43" spans="1:31" x14ac:dyDescent="0.35">
      <c r="A43">
        <v>1585000</v>
      </c>
      <c r="B43" s="59">
        <v>-0.14323068999999999</v>
      </c>
      <c r="C43" s="3">
        <f t="shared" si="0"/>
        <v>1.8344907407407407E-2</v>
      </c>
      <c r="D43" s="59">
        <v>-1.4323068999999999</v>
      </c>
      <c r="E43" s="56" t="e">
        <f t="shared" si="4"/>
        <v>#N/A</v>
      </c>
      <c r="F43" s="58" t="e">
        <f t="shared" si="5"/>
        <v>#N/A</v>
      </c>
      <c r="G43" s="58" t="e">
        <f t="shared" si="31"/>
        <v>#N/A</v>
      </c>
      <c r="H43" s="58" t="e">
        <f t="shared" si="18"/>
        <v>#N/A</v>
      </c>
      <c r="I43" s="61" t="e">
        <v>#N/A</v>
      </c>
      <c r="J43" s="58" t="str">
        <f t="shared" si="6"/>
        <v>0</v>
      </c>
      <c r="K43" s="58" t="str">
        <f t="shared" si="7"/>
        <v>0</v>
      </c>
      <c r="L43" s="58" t="str">
        <f t="shared" si="19"/>
        <v>0</v>
      </c>
      <c r="M43" s="58" t="str">
        <f t="shared" si="30"/>
        <v>0</v>
      </c>
      <c r="N43" s="58">
        <v>0</v>
      </c>
      <c r="O43" s="3">
        <f t="shared" si="8"/>
        <v>1.8344907407407407E-2</v>
      </c>
      <c r="U43" s="56"/>
      <c r="AA43" s="56"/>
      <c r="AD43" s="56"/>
      <c r="AE43" s="56"/>
    </row>
    <row r="44" spans="1:31" x14ac:dyDescent="0.35">
      <c r="A44">
        <v>1586000</v>
      </c>
      <c r="B44" s="59">
        <v>-0.18030246999999999</v>
      </c>
      <c r="C44" s="3">
        <f t="shared" si="0"/>
        <v>1.8356481481481481E-2</v>
      </c>
      <c r="D44" s="59">
        <v>-1.8030246999999999</v>
      </c>
      <c r="E44" s="56" t="e">
        <f t="shared" si="4"/>
        <v>#N/A</v>
      </c>
      <c r="F44" s="58" t="e">
        <f t="shared" si="5"/>
        <v>#N/A</v>
      </c>
      <c r="G44" s="58" t="e">
        <f t="shared" si="31"/>
        <v>#N/A</v>
      </c>
      <c r="H44" s="58" t="e">
        <f t="shared" si="18"/>
        <v>#N/A</v>
      </c>
      <c r="I44" s="61" t="e">
        <v>#N/A</v>
      </c>
      <c r="J44" s="58" t="str">
        <f t="shared" si="6"/>
        <v>0</v>
      </c>
      <c r="K44" s="58" t="str">
        <f t="shared" si="7"/>
        <v>0</v>
      </c>
      <c r="L44" s="58" t="str">
        <f t="shared" si="19"/>
        <v>0</v>
      </c>
      <c r="M44" s="58" t="str">
        <f t="shared" si="30"/>
        <v>0</v>
      </c>
      <c r="N44" s="58">
        <v>0</v>
      </c>
      <c r="O44" s="3">
        <f t="shared" si="8"/>
        <v>1.8356481481481481E-2</v>
      </c>
      <c r="U44" s="56"/>
      <c r="V44" s="56"/>
      <c r="W44" s="56"/>
      <c r="X44" s="56"/>
      <c r="AA44" s="56"/>
      <c r="AD44" s="56"/>
      <c r="AE44" s="56"/>
    </row>
    <row r="45" spans="1:31" x14ac:dyDescent="0.35">
      <c r="A45">
        <v>1587000</v>
      </c>
      <c r="B45" s="59">
        <v>-0.18711014000000001</v>
      </c>
      <c r="C45" s="3">
        <f t="shared" si="0"/>
        <v>1.8368055555555554E-2</v>
      </c>
      <c r="D45" s="59">
        <v>-1.8711014000000001</v>
      </c>
      <c r="E45" s="56" t="e">
        <f t="shared" si="4"/>
        <v>#N/A</v>
      </c>
      <c r="F45" s="58" t="e">
        <f t="shared" si="5"/>
        <v>#N/A</v>
      </c>
      <c r="G45" s="58" t="e">
        <f t="shared" si="31"/>
        <v>#N/A</v>
      </c>
      <c r="H45" s="58" t="e">
        <f t="shared" si="18"/>
        <v>#N/A</v>
      </c>
      <c r="I45" s="61" t="e">
        <v>#N/A</v>
      </c>
      <c r="J45" s="58" t="str">
        <f t="shared" si="6"/>
        <v>0</v>
      </c>
      <c r="K45" s="58" t="str">
        <f t="shared" si="7"/>
        <v>0</v>
      </c>
      <c r="L45" s="58" t="str">
        <f t="shared" si="19"/>
        <v>0</v>
      </c>
      <c r="M45" s="58" t="str">
        <f t="shared" si="30"/>
        <v>0</v>
      </c>
      <c r="N45" s="58">
        <v>0</v>
      </c>
      <c r="O45" s="3">
        <f t="shared" si="8"/>
        <v>1.8368055555555554E-2</v>
      </c>
      <c r="U45" s="56"/>
      <c r="V45" s="56"/>
      <c r="W45" s="56"/>
      <c r="X45" s="56"/>
      <c r="AA45" s="56"/>
      <c r="AD45" s="56"/>
      <c r="AE45" s="56"/>
    </row>
    <row r="46" spans="1:31" x14ac:dyDescent="0.35">
      <c r="A46">
        <v>1588000</v>
      </c>
      <c r="B46" s="59">
        <v>-0.21359032</v>
      </c>
      <c r="C46" s="3">
        <f t="shared" si="0"/>
        <v>1.8379629629629628E-2</v>
      </c>
      <c r="D46" s="59">
        <v>-2.1359032</v>
      </c>
      <c r="E46" s="56" t="e">
        <f t="shared" si="4"/>
        <v>#N/A</v>
      </c>
      <c r="F46" s="58" t="e">
        <f t="shared" si="5"/>
        <v>#N/A</v>
      </c>
      <c r="G46" s="58" t="e">
        <f t="shared" si="31"/>
        <v>#N/A</v>
      </c>
      <c r="H46" s="58" t="e">
        <f t="shared" si="18"/>
        <v>#N/A</v>
      </c>
      <c r="I46" s="61" t="s">
        <v>59</v>
      </c>
      <c r="J46" s="58" t="str">
        <f t="shared" si="6"/>
        <v>0</v>
      </c>
      <c r="K46" s="58" t="str">
        <f t="shared" si="7"/>
        <v>0</v>
      </c>
      <c r="L46" s="58" t="str">
        <f t="shared" si="19"/>
        <v>0</v>
      </c>
      <c r="M46" s="58" t="str">
        <f t="shared" si="30"/>
        <v>0</v>
      </c>
      <c r="N46" s="58">
        <v>0</v>
      </c>
      <c r="O46" s="3">
        <f t="shared" si="8"/>
        <v>1.8379629629629628E-2</v>
      </c>
      <c r="R46" s="58" t="str" cm="1">
        <f t="array" ref="R46">IFERROR(INDEX($M$3:$M$412, MATCH(0,COUNTIF($R$1:R40, $M$3:$M$412),0)),"")</f>
        <v/>
      </c>
      <c r="S46" s="56"/>
      <c r="T46" s="56"/>
      <c r="U46" s="56"/>
      <c r="V46" s="56"/>
      <c r="W46" s="56"/>
      <c r="X46" s="56"/>
      <c r="AA46" s="56"/>
      <c r="AD46" s="56"/>
      <c r="AE46" s="56"/>
    </row>
    <row r="47" spans="1:31" x14ac:dyDescent="0.35">
      <c r="A47">
        <v>1589000</v>
      </c>
      <c r="B47" s="59">
        <v>-0.22569500000000001</v>
      </c>
      <c r="C47" s="3">
        <f t="shared" si="0"/>
        <v>1.8391203703703705E-2</v>
      </c>
      <c r="D47" s="59">
        <v>-2.2569500000000002</v>
      </c>
      <c r="E47" s="56" t="e">
        <f t="shared" si="4"/>
        <v>#N/A</v>
      </c>
      <c r="F47" s="58" t="e">
        <f t="shared" si="5"/>
        <v>#N/A</v>
      </c>
      <c r="G47" s="58" t="e">
        <f t="shared" si="31"/>
        <v>#N/A</v>
      </c>
      <c r="H47" s="58" t="e">
        <f t="shared" si="18"/>
        <v>#N/A</v>
      </c>
      <c r="I47" s="61" t="e">
        <v>#N/A</v>
      </c>
      <c r="J47" s="58" t="str">
        <f t="shared" si="6"/>
        <v>0</v>
      </c>
      <c r="K47" s="58" t="str">
        <f t="shared" si="7"/>
        <v>0</v>
      </c>
      <c r="L47" s="58" t="str">
        <f t="shared" si="19"/>
        <v>0</v>
      </c>
      <c r="M47" s="58" t="str">
        <f t="shared" si="30"/>
        <v>0</v>
      </c>
      <c r="N47" s="58">
        <v>0</v>
      </c>
      <c r="O47" s="3">
        <f t="shared" si="8"/>
        <v>1.8391203703703705E-2</v>
      </c>
      <c r="R47" s="58" t="str" cm="1">
        <f t="array" ref="R47">IFERROR(INDEX($M$3:$M$412, MATCH(0,COUNTIF($R$1:R46, $M$3:$M$412),0)),"")</f>
        <v/>
      </c>
      <c r="S47" s="56"/>
      <c r="T47" s="56"/>
      <c r="U47" s="56"/>
      <c r="V47" s="56"/>
      <c r="W47" s="56"/>
      <c r="X47" s="56"/>
      <c r="AA47" s="56"/>
      <c r="AD47" s="56"/>
      <c r="AE47" s="56"/>
    </row>
    <row r="48" spans="1:31" x14ac:dyDescent="0.35">
      <c r="A48">
        <v>1590000</v>
      </c>
      <c r="B48" s="59">
        <v>-0.24763350000000001</v>
      </c>
      <c r="C48" s="3">
        <f t="shared" si="0"/>
        <v>1.8402777777777778E-2</v>
      </c>
      <c r="D48" s="59">
        <v>-2.4763350000000002</v>
      </c>
      <c r="E48" s="56" t="e">
        <f t="shared" si="4"/>
        <v>#N/A</v>
      </c>
      <c r="F48" s="58" t="e">
        <f t="shared" si="5"/>
        <v>#N/A</v>
      </c>
      <c r="G48" s="58" t="e">
        <f t="shared" si="31"/>
        <v>#N/A</v>
      </c>
      <c r="H48" s="58" t="e">
        <f t="shared" si="18"/>
        <v>#N/A</v>
      </c>
      <c r="I48" s="61" t="e">
        <v>#N/A</v>
      </c>
      <c r="J48" s="58" t="str">
        <f t="shared" si="6"/>
        <v>0</v>
      </c>
      <c r="K48" s="58" t="str">
        <f t="shared" si="7"/>
        <v>0</v>
      </c>
      <c r="L48" s="58" t="str">
        <f t="shared" si="19"/>
        <v>0</v>
      </c>
      <c r="M48" s="58" t="str">
        <f t="shared" si="30"/>
        <v>0</v>
      </c>
      <c r="N48" s="58">
        <v>0</v>
      </c>
      <c r="O48" s="3">
        <f t="shared" si="8"/>
        <v>1.8402777777777778E-2</v>
      </c>
      <c r="R48" s="58" t="str" cm="1">
        <f t="array" ref="R48">IFERROR(INDEX($M$3:$M$412, MATCH(0,COUNTIF($R$1:R47, $M$3:$M$412),0)),"")</f>
        <v/>
      </c>
      <c r="S48" s="56"/>
      <c r="T48" s="56"/>
      <c r="U48" s="56"/>
      <c r="V48" s="56"/>
      <c r="W48" s="56"/>
      <c r="X48" s="56"/>
      <c r="AA48" s="56"/>
      <c r="AD48" s="56"/>
      <c r="AE48" s="56"/>
    </row>
    <row r="49" spans="1:31" x14ac:dyDescent="0.35">
      <c r="A49">
        <v>1591000</v>
      </c>
      <c r="B49" s="59">
        <v>-0.29454153999999999</v>
      </c>
      <c r="C49" s="3">
        <f t="shared" si="0"/>
        <v>1.8414351851851852E-2</v>
      </c>
      <c r="D49" s="59">
        <v>-2.9454153999999999</v>
      </c>
      <c r="E49" s="56" t="e">
        <f t="shared" si="4"/>
        <v>#N/A</v>
      </c>
      <c r="F49" s="58" t="e">
        <f t="shared" si="5"/>
        <v>#N/A</v>
      </c>
      <c r="G49" s="58" t="e">
        <f t="shared" si="31"/>
        <v>#N/A</v>
      </c>
      <c r="H49" s="58" t="e">
        <f t="shared" si="18"/>
        <v>#N/A</v>
      </c>
      <c r="I49" s="61" t="e">
        <v>#N/A</v>
      </c>
      <c r="J49" s="58" t="str">
        <f t="shared" si="6"/>
        <v>0</v>
      </c>
      <c r="K49" s="58" t="str">
        <f t="shared" si="7"/>
        <v>0</v>
      </c>
      <c r="L49" s="58" t="str">
        <f t="shared" si="19"/>
        <v>0</v>
      </c>
      <c r="M49" s="58" t="str">
        <f t="shared" si="30"/>
        <v>0</v>
      </c>
      <c r="N49" s="58">
        <v>0</v>
      </c>
      <c r="O49" s="3">
        <f t="shared" si="8"/>
        <v>1.8414351851851852E-2</v>
      </c>
      <c r="R49" s="58" t="str" cm="1">
        <f t="array" ref="R49">IFERROR(INDEX($M$3:$M$412, MATCH(0,COUNTIF($R$1:R48, $M$3:$M$412),0)),"")</f>
        <v/>
      </c>
      <c r="S49" s="56"/>
      <c r="T49" s="56"/>
      <c r="U49" s="56"/>
      <c r="V49" s="56"/>
      <c r="W49" s="56"/>
      <c r="X49" s="56"/>
      <c r="AA49" s="56"/>
      <c r="AD49" s="56"/>
      <c r="AE49" s="56"/>
    </row>
    <row r="50" spans="1:31" x14ac:dyDescent="0.35">
      <c r="A50">
        <v>1592000</v>
      </c>
      <c r="B50" s="59">
        <v>-0.32404548</v>
      </c>
      <c r="C50" s="3">
        <f t="shared" si="0"/>
        <v>1.8425925925925925E-2</v>
      </c>
      <c r="D50" s="59">
        <v>-3.2404548000000002</v>
      </c>
      <c r="E50" s="56" t="e">
        <f t="shared" si="4"/>
        <v>#N/A</v>
      </c>
      <c r="F50" s="58" t="e">
        <f t="shared" si="5"/>
        <v>#N/A</v>
      </c>
      <c r="G50" s="58" t="e">
        <f t="shared" si="31"/>
        <v>#N/A</v>
      </c>
      <c r="H50" s="58" t="e">
        <f t="shared" si="18"/>
        <v>#N/A</v>
      </c>
      <c r="I50" s="61" t="e">
        <v>#N/A</v>
      </c>
      <c r="J50" s="58" t="str">
        <f t="shared" si="6"/>
        <v>0</v>
      </c>
      <c r="K50" s="58" t="str">
        <f t="shared" si="7"/>
        <v>0</v>
      </c>
      <c r="L50" s="58" t="str">
        <f t="shared" si="19"/>
        <v>0</v>
      </c>
      <c r="M50" s="58" t="str">
        <f t="shared" si="30"/>
        <v>0</v>
      </c>
      <c r="N50" s="58">
        <v>0</v>
      </c>
      <c r="O50" s="3">
        <f t="shared" si="8"/>
        <v>1.8425925925925925E-2</v>
      </c>
      <c r="R50" s="58" t="str" cm="1">
        <f t="array" ref="R50">IFERROR(INDEX($M$3:$M$412, MATCH(0,COUNTIF($R$1:R49, $M$3:$M$412),0)),"")</f>
        <v/>
      </c>
      <c r="S50" s="56"/>
      <c r="T50" s="56"/>
      <c r="U50" s="56"/>
      <c r="V50" s="56"/>
      <c r="W50" s="56"/>
      <c r="X50" s="56"/>
      <c r="AA50" s="56"/>
      <c r="AD50" s="56"/>
      <c r="AE50" s="56"/>
    </row>
    <row r="51" spans="1:31" x14ac:dyDescent="0.35">
      <c r="A51">
        <v>1593000</v>
      </c>
      <c r="B51" s="59">
        <v>-0.34447333000000002</v>
      </c>
      <c r="C51" s="3">
        <f t="shared" si="0"/>
        <v>1.8437499999999999E-2</v>
      </c>
      <c r="D51" s="59">
        <v>-3.4447333000000002</v>
      </c>
      <c r="E51" s="56" t="e">
        <f t="shared" si="4"/>
        <v>#N/A</v>
      </c>
      <c r="F51" s="58" t="e">
        <f t="shared" si="5"/>
        <v>#N/A</v>
      </c>
      <c r="G51" s="58" t="e">
        <f>IF(AND(D51&lt;=D48, D51&lt;=D49, D51&lt;=D50, D51&lt;=D52, D51&lt;=D53, D51&lt;=D54),D51,NA())</f>
        <v>#N/A</v>
      </c>
      <c r="H51" s="58" t="e">
        <f t="shared" si="18"/>
        <v>#N/A</v>
      </c>
      <c r="I51" s="61" t="e">
        <v>#N/A</v>
      </c>
      <c r="J51" s="58" t="str">
        <f t="shared" si="6"/>
        <v>0</v>
      </c>
      <c r="K51" s="58" t="str">
        <f t="shared" si="7"/>
        <v>0</v>
      </c>
      <c r="L51" s="58" t="str">
        <f t="shared" si="19"/>
        <v>0</v>
      </c>
      <c r="M51" s="58" t="str">
        <f t="shared" si="30"/>
        <v>0</v>
      </c>
      <c r="N51" s="58">
        <v>0</v>
      </c>
      <c r="O51" s="3">
        <f t="shared" si="8"/>
        <v>1.8437499999999999E-2</v>
      </c>
      <c r="R51" s="58" t="str" cm="1">
        <f t="array" ref="R51">IFERROR(INDEX($M$3:$M$412, MATCH(0,COUNTIF($R$1:R50, $M$3:$M$412),0)),"")</f>
        <v/>
      </c>
      <c r="S51" s="56"/>
      <c r="T51" s="56"/>
      <c r="U51" s="56"/>
      <c r="V51" s="56"/>
      <c r="W51" s="56"/>
      <c r="X51" s="56"/>
      <c r="AA51" s="56"/>
      <c r="AD51" s="56"/>
      <c r="AE51" s="56"/>
    </row>
    <row r="52" spans="1:31" x14ac:dyDescent="0.35">
      <c r="A52">
        <v>1594000</v>
      </c>
      <c r="B52" s="59">
        <v>-0.36490118999999999</v>
      </c>
      <c r="C52" s="3">
        <f t="shared" si="0"/>
        <v>1.8449074074074073E-2</v>
      </c>
      <c r="D52" s="59">
        <v>-3.6490118999999996</v>
      </c>
      <c r="E52" s="56" t="e">
        <f t="shared" si="4"/>
        <v>#N/A</v>
      </c>
      <c r="F52" s="58" t="e">
        <f t="shared" si="5"/>
        <v>#N/A</v>
      </c>
      <c r="G52" s="58" t="e">
        <f t="shared" ref="G52:G82" si="32">IF(AND(D52&lt;=D49, D52&lt;=D50, D52&lt;=D51, D52&lt;=D53, D52&lt;=D54, D52&lt;=D55),D52,NA())</f>
        <v>#N/A</v>
      </c>
      <c r="H52" s="58" t="e">
        <f t="shared" si="18"/>
        <v>#N/A</v>
      </c>
      <c r="I52" s="61" t="e">
        <v>#N/A</v>
      </c>
      <c r="J52" s="58" t="str">
        <f t="shared" si="6"/>
        <v>0</v>
      </c>
      <c r="K52" s="58" t="str">
        <f t="shared" si="7"/>
        <v>0</v>
      </c>
      <c r="L52" s="58" t="str">
        <f t="shared" si="19"/>
        <v>0</v>
      </c>
      <c r="M52" s="58" t="str">
        <f t="shared" si="30"/>
        <v>0</v>
      </c>
      <c r="N52" s="58">
        <v>0</v>
      </c>
      <c r="O52" s="3">
        <f t="shared" si="8"/>
        <v>1.8449074074074073E-2</v>
      </c>
      <c r="R52" s="58" t="str" cm="1">
        <f t="array" ref="R52">IFERROR(INDEX($M$3:$M$412, MATCH(0,COUNTIF($R$1:R51, $M$3:$M$412),0)),"")</f>
        <v/>
      </c>
      <c r="S52" s="56"/>
      <c r="AD52" s="56"/>
      <c r="AE52" s="56"/>
    </row>
    <row r="53" spans="1:31" x14ac:dyDescent="0.35">
      <c r="A53">
        <v>1595000</v>
      </c>
      <c r="B53" s="59">
        <v>-0.36943801999999998</v>
      </c>
      <c r="C53" s="3">
        <f t="shared" si="0"/>
        <v>1.8460648148148146E-2</v>
      </c>
      <c r="D53" s="59">
        <v>-3.6943801999999999</v>
      </c>
      <c r="E53" s="56" t="e">
        <f t="shared" si="4"/>
        <v>#N/A</v>
      </c>
      <c r="F53" s="58" t="e">
        <f t="shared" si="5"/>
        <v>#N/A</v>
      </c>
      <c r="G53" s="58" t="e">
        <f t="shared" si="32"/>
        <v>#N/A</v>
      </c>
      <c r="H53" s="58" t="e">
        <f t="shared" si="18"/>
        <v>#N/A</v>
      </c>
      <c r="I53" s="61" t="e">
        <v>#N/A</v>
      </c>
      <c r="J53" s="58" t="str">
        <f t="shared" si="6"/>
        <v>0</v>
      </c>
      <c r="K53" s="58" t="str">
        <f t="shared" si="7"/>
        <v>0</v>
      </c>
      <c r="L53" s="58" t="str">
        <f t="shared" si="19"/>
        <v>0</v>
      </c>
      <c r="M53" s="58" t="str">
        <f t="shared" si="30"/>
        <v>0</v>
      </c>
      <c r="N53" s="58">
        <v>0</v>
      </c>
      <c r="O53" s="3">
        <f t="shared" si="8"/>
        <v>1.8460648148148146E-2</v>
      </c>
      <c r="R53" s="58" t="str" cm="1">
        <f t="array" ref="R53">IFERROR(INDEX($M$3:$M$412, MATCH(0,COUNTIF($R$1:R52, $M$3:$M$412),0)),"")</f>
        <v/>
      </c>
      <c r="S53" s="56"/>
      <c r="AD53" s="56"/>
      <c r="AE53" s="56"/>
    </row>
    <row r="54" spans="1:31" x14ac:dyDescent="0.35">
      <c r="A54">
        <v>1596000</v>
      </c>
      <c r="B54" s="59">
        <v>-0.39516287999999999</v>
      </c>
      <c r="C54" s="3">
        <f t="shared" si="0"/>
        <v>1.8472222222222223E-2</v>
      </c>
      <c r="D54" s="59">
        <v>-3.9516287999999999</v>
      </c>
      <c r="E54" s="56" t="e">
        <f t="shared" si="4"/>
        <v>#N/A</v>
      </c>
      <c r="F54" s="58" t="e">
        <f t="shared" si="5"/>
        <v>#N/A</v>
      </c>
      <c r="G54" s="58" t="e">
        <f t="shared" si="32"/>
        <v>#N/A</v>
      </c>
      <c r="H54" s="58" t="e">
        <f t="shared" si="18"/>
        <v>#N/A</v>
      </c>
      <c r="I54" s="61" t="e">
        <v>#N/A</v>
      </c>
      <c r="J54" s="58" t="str">
        <f t="shared" si="6"/>
        <v>0</v>
      </c>
      <c r="K54" s="58" t="str">
        <f t="shared" si="7"/>
        <v>0</v>
      </c>
      <c r="L54" s="58" t="str">
        <f t="shared" si="19"/>
        <v>0</v>
      </c>
      <c r="M54" s="58" t="str">
        <f t="shared" si="30"/>
        <v>0</v>
      </c>
      <c r="N54" s="58">
        <v>0</v>
      </c>
      <c r="O54" s="3">
        <f t="shared" si="8"/>
        <v>1.8472222222222223E-2</v>
      </c>
      <c r="R54" s="58" t="str" cm="1">
        <f t="array" ref="R54">IFERROR(INDEX($M$3:$M$412, MATCH(0,COUNTIF($R$1:R53, $M$3:$M$412),0)),"")</f>
        <v/>
      </c>
      <c r="S54" s="56"/>
      <c r="AD54" s="56"/>
      <c r="AE54" s="56"/>
    </row>
    <row r="55" spans="1:31" x14ac:dyDescent="0.35">
      <c r="A55">
        <v>1597000</v>
      </c>
      <c r="B55" s="59">
        <v>-0.42315373000000001</v>
      </c>
      <c r="C55" s="3">
        <f t="shared" si="0"/>
        <v>1.8483796296296297E-2</v>
      </c>
      <c r="D55" s="59">
        <v>-4.2315373000000003</v>
      </c>
      <c r="E55" s="56" t="e">
        <f t="shared" si="4"/>
        <v>#N/A</v>
      </c>
      <c r="F55" s="58" t="e">
        <f t="shared" si="5"/>
        <v>#N/A</v>
      </c>
      <c r="G55" s="58" t="e">
        <f t="shared" si="32"/>
        <v>#N/A</v>
      </c>
      <c r="H55" s="58" t="e">
        <f t="shared" si="18"/>
        <v>#N/A</v>
      </c>
      <c r="I55" s="61" t="e">
        <v>#N/A</v>
      </c>
      <c r="J55" s="58" t="str">
        <f t="shared" si="6"/>
        <v>0</v>
      </c>
      <c r="K55" s="58" t="str">
        <f t="shared" si="7"/>
        <v>0</v>
      </c>
      <c r="L55" s="58" t="str">
        <f t="shared" si="19"/>
        <v>0</v>
      </c>
      <c r="M55" s="58" t="str">
        <f t="shared" si="30"/>
        <v>0</v>
      </c>
      <c r="N55" s="58">
        <v>0</v>
      </c>
      <c r="O55" s="3">
        <f t="shared" si="8"/>
        <v>1.8483796296296297E-2</v>
      </c>
      <c r="R55" s="58" t="str" cm="1">
        <f t="array" ref="R55">IFERROR(INDEX($M$3:$M$412, MATCH(0,COUNTIF($R$1:R54, $M$3:$M$412),0)),"")</f>
        <v/>
      </c>
      <c r="S55" s="56"/>
      <c r="AD55" s="56"/>
      <c r="AE55" s="56"/>
    </row>
    <row r="56" spans="1:31" x14ac:dyDescent="0.35">
      <c r="A56">
        <v>1598000</v>
      </c>
      <c r="B56" s="59">
        <v>-0.45039164999999998</v>
      </c>
      <c r="C56" s="3">
        <f t="shared" si="0"/>
        <v>1.849537037037037E-2</v>
      </c>
      <c r="D56" s="59">
        <v>-4.5039164999999999</v>
      </c>
      <c r="E56" s="56" t="e">
        <f t="shared" si="4"/>
        <v>#N/A</v>
      </c>
      <c r="F56" s="58" t="e">
        <f t="shared" si="5"/>
        <v>#N/A</v>
      </c>
      <c r="G56" s="58" t="e">
        <f t="shared" si="32"/>
        <v>#N/A</v>
      </c>
      <c r="H56" s="58" t="e">
        <f t="shared" si="18"/>
        <v>#N/A</v>
      </c>
      <c r="I56" s="61" t="e">
        <v>#N/A</v>
      </c>
      <c r="J56" s="58" t="str">
        <f t="shared" si="6"/>
        <v>0</v>
      </c>
      <c r="K56" s="58" t="str">
        <f t="shared" si="7"/>
        <v>0</v>
      </c>
      <c r="L56" s="58" t="str">
        <f t="shared" si="19"/>
        <v>0</v>
      </c>
      <c r="M56" s="58" t="str">
        <f t="shared" si="30"/>
        <v>0</v>
      </c>
      <c r="N56" s="58">
        <v>0</v>
      </c>
      <c r="O56" s="3">
        <f t="shared" si="8"/>
        <v>1.849537037037037E-2</v>
      </c>
      <c r="R56" s="58" t="str" cm="1">
        <f t="array" ref="R56">IFERROR(INDEX($M$3:$M$412, MATCH(0,COUNTIF($R$1:R55, $M$3:$M$412),0)),"")</f>
        <v/>
      </c>
      <c r="S56" s="56"/>
      <c r="AD56" s="56"/>
      <c r="AE56" s="56"/>
    </row>
    <row r="57" spans="1:31" x14ac:dyDescent="0.35">
      <c r="A57">
        <v>1599000</v>
      </c>
      <c r="B57" s="59">
        <v>-0.46249634000000001</v>
      </c>
      <c r="C57" s="3">
        <f t="shared" si="0"/>
        <v>1.8506944444444444E-2</v>
      </c>
      <c r="D57" s="59">
        <v>-4.6249634000000004</v>
      </c>
      <c r="E57" s="56" t="e">
        <f t="shared" si="4"/>
        <v>#N/A</v>
      </c>
      <c r="F57" s="58" t="e">
        <f t="shared" si="5"/>
        <v>#N/A</v>
      </c>
      <c r="G57" s="58" t="e">
        <f t="shared" si="32"/>
        <v>#N/A</v>
      </c>
      <c r="H57" s="58" t="e">
        <f t="shared" si="18"/>
        <v>#N/A</v>
      </c>
      <c r="I57" s="61" t="e">
        <v>#N/A</v>
      </c>
      <c r="J57" s="58" t="str">
        <f t="shared" si="6"/>
        <v>0</v>
      </c>
      <c r="K57" s="58" t="str">
        <f t="shared" si="7"/>
        <v>0</v>
      </c>
      <c r="L57" s="58" t="str">
        <f t="shared" si="19"/>
        <v>0</v>
      </c>
      <c r="M57" s="58" t="str">
        <f t="shared" si="30"/>
        <v>0</v>
      </c>
      <c r="N57" s="58">
        <v>0</v>
      </c>
      <c r="O57" s="3">
        <f t="shared" si="8"/>
        <v>1.8506944444444444E-2</v>
      </c>
      <c r="R57" s="58" t="str" cm="1">
        <f t="array" ref="R57">IFERROR(INDEX($M$3:$M$412, MATCH(0,COUNTIF($R$1:R56, $M$3:$M$412),0)),"")</f>
        <v/>
      </c>
      <c r="S57" s="56"/>
      <c r="AD57" s="56"/>
      <c r="AE57" s="56"/>
    </row>
    <row r="58" spans="1:31" x14ac:dyDescent="0.35">
      <c r="A58">
        <v>1600000</v>
      </c>
      <c r="B58" s="59">
        <v>-0.46779335</v>
      </c>
      <c r="C58" s="3">
        <f t="shared" si="0"/>
        <v>1.8518518518518521E-2</v>
      </c>
      <c r="D58" s="59">
        <v>-4.6779335</v>
      </c>
      <c r="E58" s="56" t="e">
        <f t="shared" si="4"/>
        <v>#N/A</v>
      </c>
      <c r="F58" s="58" t="e">
        <f t="shared" si="5"/>
        <v>#N/A</v>
      </c>
      <c r="G58" s="58">
        <f t="shared" si="32"/>
        <v>-4.6779335</v>
      </c>
      <c r="H58" s="58" t="e">
        <f t="shared" si="18"/>
        <v>#N/A</v>
      </c>
      <c r="I58" s="61" t="e">
        <v>#N/A</v>
      </c>
      <c r="J58" s="58" t="str">
        <f t="shared" si="6"/>
        <v>0</v>
      </c>
      <c r="K58" s="58" t="str">
        <f t="shared" si="7"/>
        <v>0</v>
      </c>
      <c r="L58" s="58">
        <f t="shared" si="19"/>
        <v>-4.6779335</v>
      </c>
      <c r="M58" s="58" t="str">
        <f t="shared" si="30"/>
        <v>0</v>
      </c>
      <c r="N58" s="58">
        <v>0</v>
      </c>
      <c r="O58" s="3">
        <f t="shared" si="8"/>
        <v>1.8518518518518521E-2</v>
      </c>
      <c r="R58" s="58" t="str" cm="1">
        <f t="array" ref="R58">IFERROR(INDEX($M$3:$M$412, MATCH(0,COUNTIF($R$1:R57, $M$3:$M$412),0)),"")</f>
        <v/>
      </c>
      <c r="S58" s="56"/>
      <c r="AD58" s="56"/>
      <c r="AE58" s="56"/>
    </row>
    <row r="59" spans="1:31" x14ac:dyDescent="0.35">
      <c r="A59">
        <v>1601000</v>
      </c>
      <c r="B59" s="59">
        <v>-0.44358399999999998</v>
      </c>
      <c r="C59" s="3">
        <f t="shared" si="0"/>
        <v>1.8530092592592591E-2</v>
      </c>
      <c r="D59" s="59">
        <v>-4.4358399999999998</v>
      </c>
      <c r="E59" s="56" t="e">
        <f t="shared" si="4"/>
        <v>#N/A</v>
      </c>
      <c r="F59" s="58" t="e">
        <f t="shared" si="5"/>
        <v>#N/A</v>
      </c>
      <c r="G59" s="58" t="e">
        <f t="shared" si="32"/>
        <v>#N/A</v>
      </c>
      <c r="H59" s="58" t="e">
        <f t="shared" si="18"/>
        <v>#N/A</v>
      </c>
      <c r="I59" s="61" t="e">
        <v>#N/A</v>
      </c>
      <c r="J59" s="58" t="str">
        <f t="shared" si="6"/>
        <v>0</v>
      </c>
      <c r="K59" s="58" t="str">
        <f t="shared" si="7"/>
        <v>0</v>
      </c>
      <c r="L59" s="58" t="str">
        <f t="shared" si="19"/>
        <v>0</v>
      </c>
      <c r="M59" s="58" t="str">
        <f t="shared" si="30"/>
        <v>0</v>
      </c>
      <c r="N59" s="58">
        <v>0</v>
      </c>
      <c r="O59" s="3">
        <f t="shared" si="8"/>
        <v>1.8530092592592591E-2</v>
      </c>
      <c r="R59" s="56"/>
      <c r="S59" s="56"/>
      <c r="AD59" s="56"/>
      <c r="AE59" s="56"/>
    </row>
    <row r="60" spans="1:31" x14ac:dyDescent="0.35">
      <c r="A60">
        <v>1602000</v>
      </c>
      <c r="B60" s="59">
        <v>-0.39364737</v>
      </c>
      <c r="C60" s="3">
        <f t="shared" si="0"/>
        <v>1.8541666666666665E-2</v>
      </c>
      <c r="D60" s="59">
        <v>-3.9364737000000001</v>
      </c>
      <c r="E60" s="56" t="e">
        <f t="shared" si="4"/>
        <v>#N/A</v>
      </c>
      <c r="F60" s="58" t="e">
        <f t="shared" si="5"/>
        <v>#N/A</v>
      </c>
      <c r="G60" s="58" t="e">
        <f t="shared" si="32"/>
        <v>#N/A</v>
      </c>
      <c r="H60" s="58" t="e">
        <f t="shared" si="18"/>
        <v>#N/A</v>
      </c>
      <c r="I60" s="61" t="e">
        <v>#N/A</v>
      </c>
      <c r="J60" s="58" t="str">
        <f t="shared" si="6"/>
        <v>0</v>
      </c>
      <c r="K60" s="58" t="str">
        <f t="shared" si="7"/>
        <v>0</v>
      </c>
      <c r="L60" s="58" t="str">
        <f t="shared" si="19"/>
        <v>0</v>
      </c>
      <c r="M60" s="58" t="str">
        <f t="shared" si="30"/>
        <v>0</v>
      </c>
      <c r="N60" s="58">
        <v>0</v>
      </c>
      <c r="O60" s="3">
        <f t="shared" si="8"/>
        <v>1.8541666666666665E-2</v>
      </c>
      <c r="P60" t="s">
        <v>96</v>
      </c>
      <c r="R60" s="56"/>
      <c r="S60" s="56"/>
      <c r="AD60" s="56"/>
      <c r="AE60" s="56"/>
    </row>
    <row r="61" spans="1:31" x14ac:dyDescent="0.35">
      <c r="A61">
        <v>1603000</v>
      </c>
      <c r="B61" s="59">
        <v>-0.35430717</v>
      </c>
      <c r="C61" s="3">
        <f t="shared" si="0"/>
        <v>1.8553240740740738E-2</v>
      </c>
      <c r="D61" s="59">
        <v>-3.5430717</v>
      </c>
      <c r="E61" s="56" t="e">
        <f t="shared" si="4"/>
        <v>#N/A</v>
      </c>
      <c r="F61" s="58" t="e">
        <f t="shared" si="5"/>
        <v>#N/A</v>
      </c>
      <c r="G61" s="58" t="e">
        <f t="shared" si="32"/>
        <v>#N/A</v>
      </c>
      <c r="H61" s="58" t="e">
        <f t="shared" si="18"/>
        <v>#N/A</v>
      </c>
      <c r="I61" s="61" t="e">
        <v>#N/A</v>
      </c>
      <c r="J61" s="58" t="str">
        <f t="shared" si="6"/>
        <v>0</v>
      </c>
      <c r="K61" s="58" t="str">
        <f t="shared" si="7"/>
        <v>0</v>
      </c>
      <c r="L61" s="58" t="str">
        <f t="shared" si="19"/>
        <v>0</v>
      </c>
      <c r="M61" s="58" t="str">
        <f t="shared" si="30"/>
        <v>0</v>
      </c>
      <c r="N61" s="58">
        <v>0</v>
      </c>
      <c r="O61" s="3">
        <f t="shared" si="8"/>
        <v>1.8553240740740738E-2</v>
      </c>
      <c r="R61" s="56"/>
      <c r="S61" s="56"/>
      <c r="AD61" s="56"/>
      <c r="AE61" s="56"/>
    </row>
    <row r="62" spans="1:31" x14ac:dyDescent="0.35">
      <c r="A62">
        <v>1604000</v>
      </c>
      <c r="B62" s="59">
        <v>-0.36338567999999999</v>
      </c>
      <c r="C62" s="3">
        <f t="shared" si="0"/>
        <v>1.8564814814814815E-2</v>
      </c>
      <c r="D62" s="59">
        <v>-3.6338567999999998</v>
      </c>
      <c r="E62" s="56" t="e">
        <f t="shared" si="4"/>
        <v>#N/A</v>
      </c>
      <c r="F62" s="58" t="e">
        <f t="shared" si="5"/>
        <v>#N/A</v>
      </c>
      <c r="G62" s="58" t="e">
        <f t="shared" si="32"/>
        <v>#N/A</v>
      </c>
      <c r="H62" s="58" t="e">
        <f t="shared" si="18"/>
        <v>#N/A</v>
      </c>
      <c r="I62" s="61" t="e">
        <v>#N/A</v>
      </c>
      <c r="J62" s="58" t="str">
        <f t="shared" si="6"/>
        <v>0</v>
      </c>
      <c r="K62" s="58" t="str">
        <f t="shared" si="7"/>
        <v>0</v>
      </c>
      <c r="L62" s="58" t="str">
        <f t="shared" si="19"/>
        <v>0</v>
      </c>
      <c r="M62" s="58" t="str">
        <f t="shared" si="30"/>
        <v>0</v>
      </c>
      <c r="N62" s="58">
        <v>0</v>
      </c>
      <c r="O62" s="3">
        <f t="shared" si="8"/>
        <v>1.8564814814814815E-2</v>
      </c>
      <c r="R62" s="56"/>
      <c r="S62" s="56"/>
      <c r="AD62" s="56"/>
      <c r="AE62" s="56"/>
    </row>
    <row r="63" spans="1:31" x14ac:dyDescent="0.35">
      <c r="A63">
        <v>1605000</v>
      </c>
      <c r="B63" s="59">
        <v>-0.31345633000000001</v>
      </c>
      <c r="C63" s="3">
        <f t="shared" si="0"/>
        <v>1.8576388888888889E-2</v>
      </c>
      <c r="D63" s="59">
        <v>-3.1345632999999999</v>
      </c>
      <c r="E63" s="56" t="e">
        <f t="shared" si="4"/>
        <v>#N/A</v>
      </c>
      <c r="F63" s="58" t="e">
        <f t="shared" si="5"/>
        <v>#N/A</v>
      </c>
      <c r="G63" s="58" t="e">
        <f t="shared" si="32"/>
        <v>#N/A</v>
      </c>
      <c r="H63" s="58" t="e">
        <f t="shared" si="18"/>
        <v>#N/A</v>
      </c>
      <c r="I63" s="61" t="e">
        <v>#N/A</v>
      </c>
      <c r="J63" s="58" t="str">
        <f t="shared" si="6"/>
        <v>0</v>
      </c>
      <c r="K63" s="58" t="str">
        <f t="shared" si="7"/>
        <v>0</v>
      </c>
      <c r="L63" s="58" t="str">
        <f t="shared" si="19"/>
        <v>0</v>
      </c>
      <c r="M63" s="58" t="str">
        <f t="shared" si="30"/>
        <v>0</v>
      </c>
      <c r="N63" s="58">
        <v>0</v>
      </c>
      <c r="O63" s="3">
        <f t="shared" si="8"/>
        <v>1.8576388888888889E-2</v>
      </c>
      <c r="R63" s="56"/>
      <c r="S63" s="56"/>
      <c r="AD63" s="56"/>
      <c r="AE63" s="56"/>
    </row>
    <row r="64" spans="1:31" x14ac:dyDescent="0.35">
      <c r="A64">
        <v>1606000</v>
      </c>
      <c r="B64" s="59">
        <v>-0.28924697999999999</v>
      </c>
      <c r="C64" s="3">
        <f t="shared" si="0"/>
        <v>1.8587962962962962E-2</v>
      </c>
      <c r="D64" s="59">
        <v>-2.8924697999999998</v>
      </c>
      <c r="E64" s="56" t="e">
        <f t="shared" si="4"/>
        <v>#N/A</v>
      </c>
      <c r="F64" s="58" t="e">
        <f t="shared" si="5"/>
        <v>#N/A</v>
      </c>
      <c r="G64" s="58" t="e">
        <f t="shared" si="32"/>
        <v>#N/A</v>
      </c>
      <c r="H64" s="58" t="e">
        <f t="shared" si="18"/>
        <v>#N/A</v>
      </c>
      <c r="I64" s="61" t="e">
        <v>#N/A</v>
      </c>
      <c r="J64" s="58" t="str">
        <f t="shared" si="6"/>
        <v>0</v>
      </c>
      <c r="K64" s="58" t="str">
        <f t="shared" si="7"/>
        <v>0</v>
      </c>
      <c r="L64" s="58" t="str">
        <f t="shared" si="19"/>
        <v>0</v>
      </c>
      <c r="M64" s="58" t="str">
        <f t="shared" si="30"/>
        <v>0</v>
      </c>
      <c r="N64" s="58">
        <v>0</v>
      </c>
      <c r="O64" s="3">
        <f t="shared" si="8"/>
        <v>1.8587962962962962E-2</v>
      </c>
      <c r="R64" s="56"/>
      <c r="S64" s="56"/>
      <c r="AD64" s="56"/>
      <c r="AE64" s="56"/>
    </row>
    <row r="65" spans="1:31" x14ac:dyDescent="0.35">
      <c r="A65">
        <v>1607000</v>
      </c>
      <c r="B65" s="59">
        <v>-0.27638453000000002</v>
      </c>
      <c r="C65" s="3">
        <f t="shared" si="0"/>
        <v>1.8599537037037039E-2</v>
      </c>
      <c r="D65" s="59">
        <v>-2.7638453000000003</v>
      </c>
      <c r="E65" s="56" t="e">
        <f t="shared" si="4"/>
        <v>#N/A</v>
      </c>
      <c r="F65" s="58" t="e">
        <f t="shared" si="5"/>
        <v>#N/A</v>
      </c>
      <c r="G65" s="58" t="e">
        <f t="shared" si="32"/>
        <v>#N/A</v>
      </c>
      <c r="H65" s="58" t="e">
        <f t="shared" si="18"/>
        <v>#N/A</v>
      </c>
      <c r="I65" s="61" t="e">
        <v>#N/A</v>
      </c>
      <c r="J65" s="58" t="str">
        <f t="shared" si="6"/>
        <v>0</v>
      </c>
      <c r="K65" s="58" t="str">
        <f t="shared" si="7"/>
        <v>0</v>
      </c>
      <c r="L65" s="58" t="str">
        <f t="shared" si="19"/>
        <v>0</v>
      </c>
      <c r="M65" s="58" t="str">
        <f t="shared" si="30"/>
        <v>0</v>
      </c>
      <c r="N65" s="58">
        <v>0</v>
      </c>
      <c r="O65" s="3">
        <f t="shared" si="8"/>
        <v>1.8599537037037039E-2</v>
      </c>
      <c r="R65" s="56"/>
      <c r="S65" s="56"/>
      <c r="AD65" s="56"/>
      <c r="AE65" s="56"/>
    </row>
    <row r="66" spans="1:31" x14ac:dyDescent="0.35">
      <c r="A66">
        <v>1608000</v>
      </c>
      <c r="B66" s="59">
        <v>-0.24082582</v>
      </c>
      <c r="C66" s="3">
        <f t="shared" ref="C66:C129" si="33">A66/60000/1440</f>
        <v>1.8611111111111113E-2</v>
      </c>
      <c r="D66" s="59">
        <v>-2.4082582000000001</v>
      </c>
      <c r="E66" s="56" t="e">
        <f t="shared" si="4"/>
        <v>#N/A</v>
      </c>
      <c r="F66" s="58" t="e">
        <f t="shared" si="5"/>
        <v>#N/A</v>
      </c>
      <c r="G66" s="58" t="e">
        <f t="shared" si="32"/>
        <v>#N/A</v>
      </c>
      <c r="H66" s="58" t="e">
        <f t="shared" si="18"/>
        <v>#N/A</v>
      </c>
      <c r="I66" s="61" t="e">
        <v>#N/A</v>
      </c>
      <c r="J66" s="58" t="str">
        <f t="shared" si="6"/>
        <v>0</v>
      </c>
      <c r="K66" s="58" t="str">
        <f t="shared" si="7"/>
        <v>0</v>
      </c>
      <c r="L66" s="58" t="str">
        <f t="shared" si="19"/>
        <v>0</v>
      </c>
      <c r="M66" s="58" t="str">
        <f t="shared" si="30"/>
        <v>0</v>
      </c>
      <c r="N66" s="58">
        <v>0</v>
      </c>
      <c r="O66" s="3">
        <f t="shared" si="8"/>
        <v>1.8611111111111113E-2</v>
      </c>
      <c r="R66" s="56"/>
      <c r="S66" s="56"/>
      <c r="AD66" s="56"/>
      <c r="AE66" s="56"/>
    </row>
    <row r="67" spans="1:31" x14ac:dyDescent="0.35">
      <c r="A67">
        <v>1609000</v>
      </c>
      <c r="B67" s="59">
        <v>-0.21131949</v>
      </c>
      <c r="C67" s="3">
        <f t="shared" si="33"/>
        <v>1.8622685185185187E-2</v>
      </c>
      <c r="D67" s="59">
        <v>-2.1131948999999999</v>
      </c>
      <c r="E67" s="56" t="e">
        <f t="shared" ref="E67:E130" si="34">IF(D67=MIN($D$2:$D$412),D67,NA())</f>
        <v>#N/A</v>
      </c>
      <c r="F67" s="58" t="e">
        <f t="shared" ref="F67:F130" si="35">IF(D67=MAX($D$2:$D$412),D67,NA())</f>
        <v>#N/A</v>
      </c>
      <c r="G67" s="58" t="e">
        <f t="shared" si="32"/>
        <v>#N/A</v>
      </c>
      <c r="H67" s="58" t="e">
        <f t="shared" si="18"/>
        <v>#N/A</v>
      </c>
      <c r="I67" s="61" t="s">
        <v>60</v>
      </c>
      <c r="J67" s="58" t="str">
        <f t="shared" ref="J67:J130" si="36">IF(D67=MIN($D:$D),D67,"0")</f>
        <v>0</v>
      </c>
      <c r="K67" s="58" t="str">
        <f t="shared" ref="K67:K130" si="37">IF(D67=MAX($D:$D),D67,"0")</f>
        <v>0</v>
      </c>
      <c r="L67" s="58" t="str">
        <f t="shared" si="19"/>
        <v>0</v>
      </c>
      <c r="M67" s="58" t="str">
        <f t="shared" si="30"/>
        <v>0</v>
      </c>
      <c r="N67" s="58">
        <v>0</v>
      </c>
      <c r="O67" s="3">
        <f t="shared" ref="O67:O130" si="38">$A67/60000/1440</f>
        <v>1.8622685185185187E-2</v>
      </c>
      <c r="R67" s="56"/>
      <c r="S67" s="56"/>
      <c r="AD67" s="56"/>
      <c r="AE67" s="56"/>
    </row>
    <row r="68" spans="1:31" x14ac:dyDescent="0.35">
      <c r="A68">
        <v>1610000</v>
      </c>
      <c r="B68" s="59">
        <v>-0.18483931000000001</v>
      </c>
      <c r="C68" s="3">
        <f t="shared" si="33"/>
        <v>1.863425925925926E-2</v>
      </c>
      <c r="D68" s="59">
        <v>-1.8483931</v>
      </c>
      <c r="E68" s="56" t="e">
        <f t="shared" si="34"/>
        <v>#N/A</v>
      </c>
      <c r="F68" s="58" t="e">
        <f t="shared" si="35"/>
        <v>#N/A</v>
      </c>
      <c r="G68" s="58" t="e">
        <f t="shared" si="32"/>
        <v>#N/A</v>
      </c>
      <c r="H68" s="58" t="e">
        <f t="shared" si="18"/>
        <v>#N/A</v>
      </c>
      <c r="I68" s="61" t="e">
        <v>#N/A</v>
      </c>
      <c r="J68" s="58" t="str">
        <f t="shared" si="36"/>
        <v>0</v>
      </c>
      <c r="K68" s="58" t="str">
        <f t="shared" si="37"/>
        <v>0</v>
      </c>
      <c r="L68" s="58" t="str">
        <f t="shared" si="19"/>
        <v>0</v>
      </c>
      <c r="M68" s="58" t="str">
        <f t="shared" si="30"/>
        <v>0</v>
      </c>
      <c r="N68" s="58">
        <v>0</v>
      </c>
      <c r="O68" s="3">
        <f t="shared" si="38"/>
        <v>1.863425925925926E-2</v>
      </c>
      <c r="R68" s="56"/>
      <c r="S68" s="56"/>
      <c r="AD68" s="56"/>
      <c r="AE68" s="56"/>
    </row>
    <row r="69" spans="1:31" x14ac:dyDescent="0.35">
      <c r="A69">
        <v>1611000</v>
      </c>
      <c r="B69" s="59">
        <v>-0.16365611999999999</v>
      </c>
      <c r="C69" s="3">
        <f t="shared" si="33"/>
        <v>1.8645833333333334E-2</v>
      </c>
      <c r="D69" s="59">
        <v>-1.6365611999999998</v>
      </c>
      <c r="E69" s="56" t="e">
        <f t="shared" si="34"/>
        <v>#N/A</v>
      </c>
      <c r="F69" s="58" t="e">
        <f t="shared" si="35"/>
        <v>#N/A</v>
      </c>
      <c r="G69" s="58" t="e">
        <f>IF(AND(D69&lt;=D66, D69&lt;=D67, D69&lt;=D68, D69&lt;=D70, D69&lt;=D71, D69&lt;=D72),D69,NA())</f>
        <v>#N/A</v>
      </c>
      <c r="H69" s="58" t="e">
        <f t="shared" si="18"/>
        <v>#N/A</v>
      </c>
      <c r="I69" s="61" t="e">
        <v>#N/A</v>
      </c>
      <c r="J69" s="58" t="str">
        <f t="shared" si="36"/>
        <v>0</v>
      </c>
      <c r="K69" s="58" t="str">
        <f t="shared" si="37"/>
        <v>0</v>
      </c>
      <c r="L69" s="58" t="str">
        <f t="shared" si="19"/>
        <v>0</v>
      </c>
      <c r="M69" s="58" t="str">
        <f t="shared" si="30"/>
        <v>0</v>
      </c>
      <c r="N69" s="58">
        <v>0</v>
      </c>
      <c r="O69" s="3">
        <f t="shared" si="38"/>
        <v>1.8645833333333334E-2</v>
      </c>
      <c r="R69" s="56"/>
      <c r="S69" s="56"/>
      <c r="AD69" s="56"/>
      <c r="AE69" s="56"/>
    </row>
    <row r="70" spans="1:31" x14ac:dyDescent="0.35">
      <c r="A70">
        <v>1612000</v>
      </c>
      <c r="B70" s="59">
        <v>-0.15609312</v>
      </c>
      <c r="C70" s="3">
        <f t="shared" si="33"/>
        <v>1.8657407407407407E-2</v>
      </c>
      <c r="D70" s="59">
        <v>-1.5609312</v>
      </c>
      <c r="E70" s="56" t="e">
        <f t="shared" si="34"/>
        <v>#N/A</v>
      </c>
      <c r="F70" s="58" t="e">
        <f t="shared" si="35"/>
        <v>#N/A</v>
      </c>
      <c r="G70" s="58" t="e">
        <f t="shared" si="32"/>
        <v>#N/A</v>
      </c>
      <c r="H70" s="58" t="e">
        <f t="shared" ref="H70:H133" si="39">IF(AND(D70&gt;=D67, D70&gt;=D68, D70&gt;=D69, D70&gt;=D71, D70&gt;=D72, D70&gt;=D73),D70,NA())</f>
        <v>#N/A</v>
      </c>
      <c r="I70" s="61" t="e">
        <v>#N/A</v>
      </c>
      <c r="J70" s="58" t="str">
        <f t="shared" si="36"/>
        <v>0</v>
      </c>
      <c r="K70" s="58" t="str">
        <f t="shared" si="37"/>
        <v>0</v>
      </c>
      <c r="L70" s="58" t="str">
        <f t="shared" ref="L70:L133" si="40">IF(AND(D70&lt;=D67, D70&lt;=D68, D70&lt;=D69, D70&lt;=D71, D70&lt;=D72, D70&lt;=D73),D70,"0")</f>
        <v>0</v>
      </c>
      <c r="M70" s="58" t="str">
        <f t="shared" si="30"/>
        <v>0</v>
      </c>
      <c r="N70" s="58">
        <v>0</v>
      </c>
      <c r="O70" s="3">
        <f t="shared" si="38"/>
        <v>1.8657407407407407E-2</v>
      </c>
      <c r="R70" s="56"/>
      <c r="S70" s="56"/>
      <c r="AD70" s="56"/>
      <c r="AE70" s="56"/>
    </row>
    <row r="71" spans="1:31" x14ac:dyDescent="0.35">
      <c r="A71">
        <v>1613000</v>
      </c>
      <c r="B71" s="59">
        <v>-0.14398844999999999</v>
      </c>
      <c r="C71" s="3">
        <f t="shared" si="33"/>
        <v>1.8668981481481481E-2</v>
      </c>
      <c r="D71" s="59">
        <v>-1.4398844999999998</v>
      </c>
      <c r="E71" s="56" t="e">
        <f t="shared" si="34"/>
        <v>#N/A</v>
      </c>
      <c r="F71" s="58" t="e">
        <f t="shared" si="35"/>
        <v>#N/A</v>
      </c>
      <c r="G71" s="58" t="e">
        <f t="shared" si="32"/>
        <v>#N/A</v>
      </c>
      <c r="H71" s="58" t="e">
        <f t="shared" si="39"/>
        <v>#N/A</v>
      </c>
      <c r="I71" s="61" t="e">
        <v>#N/A</v>
      </c>
      <c r="J71" s="58" t="str">
        <f t="shared" si="36"/>
        <v>0</v>
      </c>
      <c r="K71" s="58" t="str">
        <f t="shared" si="37"/>
        <v>0</v>
      </c>
      <c r="L71" s="58" t="str">
        <f t="shared" si="40"/>
        <v>0</v>
      </c>
      <c r="M71" s="58" t="str">
        <f t="shared" si="30"/>
        <v>0</v>
      </c>
      <c r="N71" s="58">
        <v>0</v>
      </c>
      <c r="O71" s="3">
        <f t="shared" si="38"/>
        <v>1.8668981481481481E-2</v>
      </c>
      <c r="R71" s="56"/>
      <c r="S71" s="56"/>
      <c r="AD71" s="56"/>
      <c r="AE71" s="56"/>
    </row>
    <row r="72" spans="1:31" x14ac:dyDescent="0.35">
      <c r="A72">
        <v>1614000</v>
      </c>
      <c r="B72" s="59">
        <v>-0.12809986000000001</v>
      </c>
      <c r="C72" s="3">
        <f t="shared" si="33"/>
        <v>1.8680555555555554E-2</v>
      </c>
      <c r="D72" s="59">
        <v>-1.2809986000000002</v>
      </c>
      <c r="E72" s="56" t="e">
        <f t="shared" si="34"/>
        <v>#N/A</v>
      </c>
      <c r="F72" s="58" t="e">
        <f t="shared" si="35"/>
        <v>#N/A</v>
      </c>
      <c r="G72" s="58" t="e">
        <f t="shared" si="32"/>
        <v>#N/A</v>
      </c>
      <c r="H72" s="58">
        <f t="shared" si="39"/>
        <v>-1.2809986000000002</v>
      </c>
      <c r="I72" s="61" t="e">
        <v>#N/A</v>
      </c>
      <c r="J72" s="58" t="str">
        <f t="shared" si="36"/>
        <v>0</v>
      </c>
      <c r="K72" s="58" t="str">
        <f t="shared" si="37"/>
        <v>0</v>
      </c>
      <c r="L72" s="58" t="str">
        <f t="shared" si="40"/>
        <v>0</v>
      </c>
      <c r="M72" s="58">
        <f t="shared" si="30"/>
        <v>-1.2809986000000002</v>
      </c>
      <c r="N72" s="58">
        <v>0</v>
      </c>
      <c r="O72" s="3">
        <f t="shared" si="38"/>
        <v>1.8680555555555554E-2</v>
      </c>
      <c r="R72" s="56"/>
      <c r="S72" s="56"/>
      <c r="AD72" s="56"/>
      <c r="AE72" s="56"/>
    </row>
    <row r="73" spans="1:31" x14ac:dyDescent="0.35">
      <c r="A73">
        <v>1615000</v>
      </c>
      <c r="B73" s="59">
        <v>-0.13112602000000001</v>
      </c>
      <c r="C73" s="3">
        <f t="shared" si="33"/>
        <v>1.8692129629629631E-2</v>
      </c>
      <c r="D73" s="59">
        <v>-1.3112602</v>
      </c>
      <c r="E73" s="56" t="e">
        <f t="shared" si="34"/>
        <v>#N/A</v>
      </c>
      <c r="F73" s="58" t="e">
        <f t="shared" si="35"/>
        <v>#N/A</v>
      </c>
      <c r="G73" s="58" t="e">
        <f t="shared" si="32"/>
        <v>#N/A</v>
      </c>
      <c r="H73" s="58" t="e">
        <f t="shared" si="39"/>
        <v>#N/A</v>
      </c>
      <c r="I73" s="61" t="e">
        <v>#N/A</v>
      </c>
      <c r="J73" s="58" t="str">
        <f t="shared" si="36"/>
        <v>0</v>
      </c>
      <c r="K73" s="58" t="str">
        <f t="shared" si="37"/>
        <v>0</v>
      </c>
      <c r="L73" s="58" t="str">
        <f t="shared" si="40"/>
        <v>0</v>
      </c>
      <c r="M73" s="58" t="str">
        <f t="shared" si="30"/>
        <v>0</v>
      </c>
      <c r="N73" s="58">
        <v>0</v>
      </c>
      <c r="O73" s="3">
        <f t="shared" si="38"/>
        <v>1.8692129629629631E-2</v>
      </c>
      <c r="P73" t="s">
        <v>97</v>
      </c>
      <c r="R73" s="56"/>
      <c r="S73" s="56"/>
      <c r="AD73" s="56"/>
      <c r="AE73" s="56"/>
    </row>
    <row r="74" spans="1:31" x14ac:dyDescent="0.35">
      <c r="A74">
        <v>1616000</v>
      </c>
      <c r="B74" s="59">
        <v>-0.14398844999999999</v>
      </c>
      <c r="C74" s="3">
        <f t="shared" si="33"/>
        <v>1.8703703703703705E-2</v>
      </c>
      <c r="D74" s="59">
        <v>-1.4398844999999998</v>
      </c>
      <c r="E74" s="56" t="e">
        <f t="shared" si="34"/>
        <v>#N/A</v>
      </c>
      <c r="F74" s="58" t="e">
        <f t="shared" si="35"/>
        <v>#N/A</v>
      </c>
      <c r="G74" s="58">
        <f t="shared" si="32"/>
        <v>-1.4398844999999998</v>
      </c>
      <c r="H74" s="58" t="e">
        <f t="shared" si="39"/>
        <v>#N/A</v>
      </c>
      <c r="I74" s="61" t="e">
        <v>#N/A</v>
      </c>
      <c r="J74" s="58" t="str">
        <f t="shared" si="36"/>
        <v>0</v>
      </c>
      <c r="K74" s="58" t="str">
        <f t="shared" si="37"/>
        <v>0</v>
      </c>
      <c r="L74" s="58">
        <f t="shared" si="40"/>
        <v>-1.4398844999999998</v>
      </c>
      <c r="M74" s="58" t="str">
        <f t="shared" si="30"/>
        <v>0</v>
      </c>
      <c r="N74" s="58">
        <v>0</v>
      </c>
      <c r="O74" s="3">
        <f t="shared" si="38"/>
        <v>1.8703703703703705E-2</v>
      </c>
      <c r="R74" s="56"/>
      <c r="S74" s="56"/>
      <c r="AD74" s="56"/>
      <c r="AE74" s="56"/>
    </row>
    <row r="75" spans="1:31" x14ac:dyDescent="0.35">
      <c r="A75">
        <v>1617000</v>
      </c>
      <c r="B75" s="59">
        <v>-0.13415219</v>
      </c>
      <c r="C75" s="3">
        <f t="shared" si="33"/>
        <v>1.8715277777777779E-2</v>
      </c>
      <c r="D75" s="59">
        <v>-1.3415219</v>
      </c>
      <c r="E75" s="56" t="e">
        <f t="shared" si="34"/>
        <v>#N/A</v>
      </c>
      <c r="F75" s="58" t="e">
        <f t="shared" si="35"/>
        <v>#N/A</v>
      </c>
      <c r="G75" s="58" t="e">
        <f t="shared" si="32"/>
        <v>#N/A</v>
      </c>
      <c r="H75" s="58" t="e">
        <f t="shared" si="39"/>
        <v>#N/A</v>
      </c>
      <c r="I75" s="61" t="e">
        <v>#N/A</v>
      </c>
      <c r="J75" s="58" t="str">
        <f t="shared" si="36"/>
        <v>0</v>
      </c>
      <c r="K75" s="58" t="str">
        <f t="shared" si="37"/>
        <v>0</v>
      </c>
      <c r="L75" s="58" t="str">
        <f t="shared" si="40"/>
        <v>0</v>
      </c>
      <c r="M75" s="58" t="str">
        <f t="shared" si="30"/>
        <v>0</v>
      </c>
      <c r="N75" s="58">
        <v>0</v>
      </c>
      <c r="O75" s="3">
        <f t="shared" si="38"/>
        <v>1.8715277777777779E-2</v>
      </c>
      <c r="R75" s="56"/>
      <c r="S75" s="56"/>
      <c r="AD75" s="56"/>
      <c r="AE75" s="56"/>
    </row>
    <row r="76" spans="1:31" x14ac:dyDescent="0.35">
      <c r="A76">
        <v>1618000</v>
      </c>
      <c r="B76" s="59">
        <v>-0.12809986000000001</v>
      </c>
      <c r="C76" s="3">
        <f t="shared" si="33"/>
        <v>1.8726851851851852E-2</v>
      </c>
      <c r="D76" s="59">
        <v>-1.2809986000000002</v>
      </c>
      <c r="E76" s="56" t="e">
        <f t="shared" si="34"/>
        <v>#N/A</v>
      </c>
      <c r="F76" s="58" t="e">
        <f t="shared" si="35"/>
        <v>#N/A</v>
      </c>
      <c r="G76" s="58" t="e">
        <f t="shared" si="32"/>
        <v>#N/A</v>
      </c>
      <c r="H76" s="58">
        <f t="shared" si="39"/>
        <v>-1.2809986000000002</v>
      </c>
      <c r="I76" s="61" t="e">
        <v>#N/A</v>
      </c>
      <c r="J76" s="58" t="str">
        <f t="shared" si="36"/>
        <v>0</v>
      </c>
      <c r="K76" s="58" t="str">
        <f t="shared" si="37"/>
        <v>0</v>
      </c>
      <c r="L76" s="58" t="str">
        <f t="shared" si="40"/>
        <v>0</v>
      </c>
      <c r="M76" s="58">
        <f t="shared" si="30"/>
        <v>-1.2809986000000002</v>
      </c>
      <c r="N76" s="58">
        <v>0</v>
      </c>
      <c r="O76" s="3">
        <f t="shared" si="38"/>
        <v>1.8726851851851852E-2</v>
      </c>
      <c r="R76" s="56"/>
      <c r="S76" s="56"/>
      <c r="AD76" s="56"/>
      <c r="AE76" s="56"/>
    </row>
    <row r="77" spans="1:31" x14ac:dyDescent="0.35">
      <c r="A77">
        <v>1619000</v>
      </c>
      <c r="B77" s="59">
        <v>-0.13036826000000001</v>
      </c>
      <c r="C77" s="3">
        <f t="shared" si="33"/>
        <v>1.8738425925925926E-2</v>
      </c>
      <c r="D77" s="59">
        <v>-1.3036826000000001</v>
      </c>
      <c r="E77" s="56" t="e">
        <f t="shared" si="34"/>
        <v>#N/A</v>
      </c>
      <c r="F77" s="58" t="e">
        <f t="shared" si="35"/>
        <v>#N/A</v>
      </c>
      <c r="G77" s="58" t="e">
        <f t="shared" si="32"/>
        <v>#N/A</v>
      </c>
      <c r="H77" s="58" t="e">
        <f t="shared" si="39"/>
        <v>#N/A</v>
      </c>
      <c r="I77" s="61" t="e">
        <v>#N/A</v>
      </c>
      <c r="J77" s="58" t="str">
        <f t="shared" si="36"/>
        <v>0</v>
      </c>
      <c r="K77" s="58" t="str">
        <f t="shared" si="37"/>
        <v>0</v>
      </c>
      <c r="L77" s="58" t="str">
        <f t="shared" si="40"/>
        <v>0</v>
      </c>
      <c r="M77" s="58" t="str">
        <f t="shared" si="30"/>
        <v>0</v>
      </c>
      <c r="N77" s="58">
        <v>0</v>
      </c>
      <c r="O77" s="3">
        <f t="shared" si="38"/>
        <v>1.8738425925925926E-2</v>
      </c>
      <c r="R77" s="56"/>
      <c r="S77" s="56"/>
      <c r="AD77" s="56"/>
      <c r="AE77" s="56"/>
    </row>
    <row r="78" spans="1:31" x14ac:dyDescent="0.35">
      <c r="A78">
        <v>1620000</v>
      </c>
      <c r="B78" s="59">
        <v>-0.13490994000000001</v>
      </c>
      <c r="C78" s="3">
        <f t="shared" si="33"/>
        <v>1.8749999999999999E-2</v>
      </c>
      <c r="D78" s="59">
        <v>-1.3490994000000001</v>
      </c>
      <c r="E78" s="56" t="e">
        <f t="shared" si="34"/>
        <v>#N/A</v>
      </c>
      <c r="F78" s="58" t="e">
        <f t="shared" si="35"/>
        <v>#N/A</v>
      </c>
      <c r="G78" s="58" t="e">
        <f t="shared" si="32"/>
        <v>#N/A</v>
      </c>
      <c r="H78" s="58" t="e">
        <f t="shared" si="39"/>
        <v>#N/A</v>
      </c>
      <c r="I78" s="61" t="e">
        <v>#N/A</v>
      </c>
      <c r="J78" s="58" t="str">
        <f t="shared" si="36"/>
        <v>0</v>
      </c>
      <c r="K78" s="58" t="str">
        <f t="shared" si="37"/>
        <v>0</v>
      </c>
      <c r="L78" s="58" t="str">
        <f t="shared" si="40"/>
        <v>0</v>
      </c>
      <c r="M78" s="58" t="str">
        <f t="shared" si="30"/>
        <v>0</v>
      </c>
      <c r="N78" s="58">
        <v>0</v>
      </c>
      <c r="O78" s="3">
        <f t="shared" si="38"/>
        <v>1.8749999999999999E-2</v>
      </c>
      <c r="R78" s="56"/>
      <c r="S78" s="56"/>
      <c r="AD78" s="56"/>
      <c r="AE78" s="56"/>
    </row>
    <row r="79" spans="1:31" x14ac:dyDescent="0.35">
      <c r="A79">
        <v>1621000</v>
      </c>
      <c r="B79" s="59">
        <v>-0.13490994000000001</v>
      </c>
      <c r="C79" s="3">
        <f t="shared" si="33"/>
        <v>1.8761574074074073E-2</v>
      </c>
      <c r="D79" s="59">
        <v>-1.3490994000000001</v>
      </c>
      <c r="E79" s="56" t="e">
        <f t="shared" si="34"/>
        <v>#N/A</v>
      </c>
      <c r="F79" s="58" t="e">
        <f t="shared" si="35"/>
        <v>#N/A</v>
      </c>
      <c r="G79" s="58" t="e">
        <f t="shared" si="32"/>
        <v>#N/A</v>
      </c>
      <c r="H79" s="58" t="e">
        <f t="shared" si="39"/>
        <v>#N/A</v>
      </c>
      <c r="I79" s="61" t="e">
        <v>#N/A</v>
      </c>
      <c r="J79" s="58" t="str">
        <f t="shared" si="36"/>
        <v>0</v>
      </c>
      <c r="K79" s="58" t="str">
        <f t="shared" si="37"/>
        <v>0</v>
      </c>
      <c r="L79" s="58" t="str">
        <f t="shared" si="40"/>
        <v>0</v>
      </c>
      <c r="M79" s="58" t="str">
        <f t="shared" si="30"/>
        <v>0</v>
      </c>
      <c r="N79" s="58">
        <v>0</v>
      </c>
      <c r="O79" s="3">
        <f t="shared" si="38"/>
        <v>1.8761574074074073E-2</v>
      </c>
      <c r="R79" s="56"/>
      <c r="S79" s="56"/>
      <c r="AD79" s="56"/>
      <c r="AE79" s="56"/>
    </row>
    <row r="80" spans="1:31" x14ac:dyDescent="0.35">
      <c r="A80">
        <v>1622000</v>
      </c>
      <c r="B80" s="59">
        <v>-0.13944677999999999</v>
      </c>
      <c r="C80" s="3">
        <f t="shared" si="33"/>
        <v>1.877314814814815E-2</v>
      </c>
      <c r="D80" s="59">
        <v>-1.3944677999999999</v>
      </c>
      <c r="E80" s="56" t="e">
        <f t="shared" si="34"/>
        <v>#N/A</v>
      </c>
      <c r="F80" s="58" t="e">
        <f t="shared" si="35"/>
        <v>#N/A</v>
      </c>
      <c r="G80" s="58" t="e">
        <f t="shared" si="32"/>
        <v>#N/A</v>
      </c>
      <c r="H80" s="58">
        <v>0.86005209999999999</v>
      </c>
      <c r="I80" s="61" t="e">
        <v>#N/A</v>
      </c>
      <c r="J80" s="58" t="str">
        <f t="shared" si="36"/>
        <v>0</v>
      </c>
      <c r="K80" s="58" t="str">
        <f t="shared" si="37"/>
        <v>0</v>
      </c>
      <c r="L80" s="58" t="str">
        <f t="shared" si="40"/>
        <v>0</v>
      </c>
      <c r="M80" s="58">
        <v>0</v>
      </c>
      <c r="N80" s="58">
        <v>0</v>
      </c>
      <c r="O80" s="3">
        <f t="shared" si="38"/>
        <v>1.877314814814815E-2</v>
      </c>
      <c r="R80" s="56"/>
      <c r="S80" s="56"/>
      <c r="AD80" s="56"/>
      <c r="AE80" s="56"/>
    </row>
    <row r="81" spans="1:31" x14ac:dyDescent="0.35">
      <c r="A81">
        <v>1623000</v>
      </c>
      <c r="B81" s="59">
        <v>-0.14474379000000001</v>
      </c>
      <c r="C81" s="3">
        <f t="shared" si="33"/>
        <v>1.8784722222222223E-2</v>
      </c>
      <c r="D81" s="59">
        <v>-1.4474379000000002</v>
      </c>
      <c r="E81" s="56" t="e">
        <f t="shared" si="34"/>
        <v>#N/A</v>
      </c>
      <c r="F81" s="58" t="e">
        <f t="shared" si="35"/>
        <v>#N/A</v>
      </c>
      <c r="G81" s="58">
        <f t="shared" si="32"/>
        <v>-1.4474379000000002</v>
      </c>
      <c r="H81" s="58" t="e">
        <f t="shared" si="39"/>
        <v>#N/A</v>
      </c>
      <c r="I81" s="61" t="e">
        <v>#N/A</v>
      </c>
      <c r="J81" s="58" t="str">
        <f t="shared" si="36"/>
        <v>0</v>
      </c>
      <c r="K81" s="58" t="str">
        <f t="shared" si="37"/>
        <v>0</v>
      </c>
      <c r="L81" s="58">
        <f t="shared" si="40"/>
        <v>-1.4474379000000002</v>
      </c>
      <c r="M81" s="58" t="str">
        <f t="shared" si="30"/>
        <v>0</v>
      </c>
      <c r="N81" s="58">
        <v>0</v>
      </c>
      <c r="O81" s="3">
        <f t="shared" si="38"/>
        <v>1.8784722222222223E-2</v>
      </c>
      <c r="R81" s="56"/>
      <c r="S81" s="56"/>
      <c r="AD81" s="56"/>
      <c r="AE81" s="56"/>
    </row>
    <row r="82" spans="1:31" x14ac:dyDescent="0.35">
      <c r="A82">
        <v>1624000</v>
      </c>
      <c r="B82" s="59">
        <v>-0.13869144</v>
      </c>
      <c r="C82" s="3">
        <f t="shared" si="33"/>
        <v>1.8796296296296297E-2</v>
      </c>
      <c r="D82" s="59">
        <v>-1.3869144</v>
      </c>
      <c r="E82" s="56" t="e">
        <f t="shared" si="34"/>
        <v>#N/A</v>
      </c>
      <c r="F82" s="58" t="e">
        <f t="shared" si="35"/>
        <v>#N/A</v>
      </c>
      <c r="G82" s="58" t="e">
        <f t="shared" si="32"/>
        <v>#N/A</v>
      </c>
      <c r="H82" s="58" t="e">
        <f t="shared" si="39"/>
        <v>#N/A</v>
      </c>
      <c r="I82" s="61" t="e">
        <v>#N/A</v>
      </c>
      <c r="J82" s="58" t="str">
        <f t="shared" si="36"/>
        <v>0</v>
      </c>
      <c r="K82" s="58" t="str">
        <f t="shared" si="37"/>
        <v>0</v>
      </c>
      <c r="L82" s="58" t="str">
        <f t="shared" si="40"/>
        <v>0</v>
      </c>
      <c r="M82" s="58" t="str">
        <f t="shared" si="30"/>
        <v>0</v>
      </c>
      <c r="N82" s="58">
        <v>0</v>
      </c>
      <c r="O82" s="3">
        <f t="shared" si="38"/>
        <v>1.8796296296296297E-2</v>
      </c>
      <c r="R82" s="56"/>
      <c r="S82" s="56"/>
      <c r="AD82" s="56"/>
      <c r="AE82" s="56"/>
    </row>
    <row r="83" spans="1:31" x14ac:dyDescent="0.35">
      <c r="A83">
        <v>1625000</v>
      </c>
      <c r="B83" s="59">
        <v>-0.14096228999999999</v>
      </c>
      <c r="C83" s="3">
        <f t="shared" si="33"/>
        <v>1.8807870370370371E-2</v>
      </c>
      <c r="D83" s="59">
        <v>-1.4096229</v>
      </c>
      <c r="E83" s="56" t="e">
        <f t="shared" si="34"/>
        <v>#N/A</v>
      </c>
      <c r="F83" s="58" t="e">
        <f t="shared" si="35"/>
        <v>#N/A</v>
      </c>
      <c r="G83" s="58" t="e">
        <f>IF(AND(D83&lt;=D80, D83&lt;=D81, D83&lt;=D82, D83&lt;=D84, D83&lt;=D85, D83&lt;=D86),D83,NA())</f>
        <v>#N/A</v>
      </c>
      <c r="H83" s="58" t="e">
        <f t="shared" si="39"/>
        <v>#N/A</v>
      </c>
      <c r="I83" s="61" t="e">
        <v>#N/A</v>
      </c>
      <c r="J83" s="58" t="str">
        <f t="shared" si="36"/>
        <v>0</v>
      </c>
      <c r="K83" s="58" t="str">
        <f t="shared" si="37"/>
        <v>0</v>
      </c>
      <c r="L83" s="58" t="str">
        <f t="shared" si="40"/>
        <v>0</v>
      </c>
      <c r="M83" s="58" t="str">
        <f t="shared" si="30"/>
        <v>0</v>
      </c>
      <c r="N83" s="58">
        <v>0</v>
      </c>
      <c r="O83" s="3">
        <f t="shared" si="38"/>
        <v>1.8807870370370371E-2</v>
      </c>
      <c r="R83" s="56"/>
      <c r="S83" s="56"/>
      <c r="AD83" s="56"/>
      <c r="AE83" s="56"/>
    </row>
    <row r="84" spans="1:31" x14ac:dyDescent="0.35">
      <c r="A84">
        <v>1626000</v>
      </c>
      <c r="B84" s="59">
        <v>-0.12734210000000001</v>
      </c>
      <c r="C84" s="3">
        <f t="shared" si="33"/>
        <v>1.8819444444444444E-2</v>
      </c>
      <c r="D84" s="59">
        <v>-1.2734210000000001</v>
      </c>
      <c r="E84" s="56" t="e">
        <f t="shared" si="34"/>
        <v>#N/A</v>
      </c>
      <c r="F84" s="58" t="e">
        <f t="shared" si="35"/>
        <v>#N/A</v>
      </c>
      <c r="G84" s="58" t="e">
        <f t="shared" ref="G84:G96" si="41">IF(AND(D84&lt;=D81, D84&lt;=D82, D84&lt;=D83, D84&lt;=D85, D84&lt;=D86, D84&lt;=D87),D84,NA())</f>
        <v>#N/A</v>
      </c>
      <c r="H84" s="58">
        <f t="shared" si="39"/>
        <v>-1.2734210000000001</v>
      </c>
      <c r="I84" s="61" t="e">
        <v>#N/A</v>
      </c>
      <c r="J84" s="58" t="str">
        <f t="shared" si="36"/>
        <v>0</v>
      </c>
      <c r="K84" s="58" t="str">
        <f t="shared" si="37"/>
        <v>0</v>
      </c>
      <c r="L84" s="58" t="str">
        <f t="shared" si="40"/>
        <v>0</v>
      </c>
      <c r="M84" s="58">
        <f t="shared" si="30"/>
        <v>-1.2734210000000001</v>
      </c>
      <c r="N84" s="58">
        <v>0</v>
      </c>
      <c r="O84" s="3">
        <f t="shared" si="38"/>
        <v>1.8819444444444444E-2</v>
      </c>
      <c r="R84" s="56"/>
      <c r="S84" s="56"/>
      <c r="AD84" s="56"/>
      <c r="AE84" s="56"/>
    </row>
    <row r="85" spans="1:31" x14ac:dyDescent="0.35">
      <c r="A85">
        <v>1627000</v>
      </c>
      <c r="B85" s="59">
        <v>-0.13717836</v>
      </c>
      <c r="C85" s="3">
        <f t="shared" si="33"/>
        <v>1.8831018518518518E-2</v>
      </c>
      <c r="D85" s="59">
        <v>-1.3717836000000001</v>
      </c>
      <c r="E85" s="56" t="e">
        <f t="shared" si="34"/>
        <v>#N/A</v>
      </c>
      <c r="F85" s="58" t="e">
        <f t="shared" si="35"/>
        <v>#N/A</v>
      </c>
      <c r="G85" s="58" t="e">
        <f t="shared" si="41"/>
        <v>#N/A</v>
      </c>
      <c r="H85" s="58" t="e">
        <f t="shared" si="39"/>
        <v>#N/A</v>
      </c>
      <c r="I85" s="61" t="e">
        <v>#N/A</v>
      </c>
      <c r="J85" s="58" t="str">
        <f t="shared" si="36"/>
        <v>0</v>
      </c>
      <c r="K85" s="58" t="str">
        <f t="shared" si="37"/>
        <v>0</v>
      </c>
      <c r="L85" s="58" t="str">
        <f t="shared" si="40"/>
        <v>0</v>
      </c>
      <c r="M85" s="58" t="str">
        <f t="shared" si="30"/>
        <v>0</v>
      </c>
      <c r="N85" s="58">
        <v>0</v>
      </c>
      <c r="O85" s="3">
        <f t="shared" si="38"/>
        <v>1.8831018518518518E-2</v>
      </c>
      <c r="R85" s="56"/>
      <c r="S85" s="56"/>
      <c r="AD85" s="56"/>
      <c r="AE85" s="56"/>
    </row>
    <row r="86" spans="1:31" x14ac:dyDescent="0.35">
      <c r="A86">
        <v>1628000</v>
      </c>
      <c r="B86" s="59">
        <v>-0.15004079000000001</v>
      </c>
      <c r="C86" s="3">
        <f t="shared" si="33"/>
        <v>1.8842592592592591E-2</v>
      </c>
      <c r="D86" s="59">
        <v>-1.5004079000000001</v>
      </c>
      <c r="E86" s="56" t="e">
        <f t="shared" si="34"/>
        <v>#N/A</v>
      </c>
      <c r="F86" s="58" t="e">
        <f t="shared" si="35"/>
        <v>#N/A</v>
      </c>
      <c r="G86" s="58" t="e">
        <f t="shared" si="41"/>
        <v>#N/A</v>
      </c>
      <c r="H86" s="58" t="e">
        <f t="shared" si="39"/>
        <v>#N/A</v>
      </c>
      <c r="I86" s="61" t="s">
        <v>61</v>
      </c>
      <c r="J86" s="58" t="str">
        <f t="shared" si="36"/>
        <v>0</v>
      </c>
      <c r="K86" s="58" t="str">
        <f t="shared" si="37"/>
        <v>0</v>
      </c>
      <c r="L86" s="58" t="str">
        <f t="shared" si="40"/>
        <v>0</v>
      </c>
      <c r="M86" s="58" t="str">
        <f t="shared" si="30"/>
        <v>0</v>
      </c>
      <c r="N86" s="58">
        <v>0</v>
      </c>
      <c r="O86" s="3">
        <f t="shared" si="38"/>
        <v>1.8842592592592591E-2</v>
      </c>
      <c r="R86" s="56"/>
      <c r="S86" s="56"/>
      <c r="AD86" s="56"/>
      <c r="AE86" s="56"/>
    </row>
    <row r="87" spans="1:31" x14ac:dyDescent="0.35">
      <c r="A87">
        <v>1629000</v>
      </c>
      <c r="B87" s="59">
        <v>-0.17803163999999999</v>
      </c>
      <c r="C87" s="3">
        <f t="shared" si="33"/>
        <v>1.8854166666666665E-2</v>
      </c>
      <c r="D87" s="59">
        <v>-1.7803163999999998</v>
      </c>
      <c r="E87" s="56" t="e">
        <f t="shared" si="34"/>
        <v>#N/A</v>
      </c>
      <c r="F87" s="58" t="e">
        <f t="shared" si="35"/>
        <v>#N/A</v>
      </c>
      <c r="G87" s="58" t="e">
        <f t="shared" si="41"/>
        <v>#N/A</v>
      </c>
      <c r="H87" s="58" t="e">
        <f t="shared" si="39"/>
        <v>#N/A</v>
      </c>
      <c r="I87" s="61" t="e">
        <v>#N/A</v>
      </c>
      <c r="J87" s="58" t="str">
        <f t="shared" si="36"/>
        <v>0</v>
      </c>
      <c r="K87" s="58" t="str">
        <f t="shared" si="37"/>
        <v>0</v>
      </c>
      <c r="L87" s="58" t="str">
        <f t="shared" si="40"/>
        <v>0</v>
      </c>
      <c r="M87" s="58" t="str">
        <f t="shared" si="30"/>
        <v>0</v>
      </c>
      <c r="N87" s="58">
        <v>0</v>
      </c>
      <c r="O87" s="3">
        <f t="shared" si="38"/>
        <v>1.8854166666666665E-2</v>
      </c>
      <c r="R87" s="56"/>
      <c r="S87" s="56"/>
      <c r="AD87" s="56"/>
      <c r="AE87" s="56"/>
    </row>
    <row r="88" spans="1:31" x14ac:dyDescent="0.35">
      <c r="A88">
        <v>1630000</v>
      </c>
      <c r="B88" s="59">
        <v>-0.20980641</v>
      </c>
      <c r="C88" s="3">
        <f t="shared" si="33"/>
        <v>1.8865740740740742E-2</v>
      </c>
      <c r="D88" s="59">
        <v>-2.0980641000000002</v>
      </c>
      <c r="E88" s="56" t="e">
        <f t="shared" si="34"/>
        <v>#N/A</v>
      </c>
      <c r="F88" s="58" t="e">
        <f t="shared" si="35"/>
        <v>#N/A</v>
      </c>
      <c r="G88" s="58" t="e">
        <f t="shared" si="41"/>
        <v>#N/A</v>
      </c>
      <c r="H88" s="58" t="e">
        <f t="shared" si="39"/>
        <v>#N/A</v>
      </c>
      <c r="I88" s="61" t="e">
        <v>#N/A</v>
      </c>
      <c r="J88" s="58" t="str">
        <f t="shared" si="36"/>
        <v>0</v>
      </c>
      <c r="K88" s="58" t="str">
        <f t="shared" si="37"/>
        <v>0</v>
      </c>
      <c r="L88" s="58" t="str">
        <f t="shared" si="40"/>
        <v>0</v>
      </c>
      <c r="M88" s="58" t="str">
        <f t="shared" si="30"/>
        <v>0</v>
      </c>
      <c r="N88" s="58" t="str">
        <v>36 Moving hands</v>
      </c>
      <c r="O88" s="3">
        <f t="shared" si="38"/>
        <v>1.8865740740740742E-2</v>
      </c>
      <c r="R88" s="56"/>
      <c r="S88" s="56"/>
      <c r="AD88" s="56"/>
      <c r="AE88" s="56"/>
    </row>
    <row r="89" spans="1:31" x14ac:dyDescent="0.35">
      <c r="A89">
        <v>1631000</v>
      </c>
      <c r="B89" s="59">
        <v>-0.21585873999999999</v>
      </c>
      <c r="C89" s="3">
        <f t="shared" si="33"/>
        <v>1.8877314814814816E-2</v>
      </c>
      <c r="D89" s="59">
        <v>-2.1585874</v>
      </c>
      <c r="E89" s="56" t="e">
        <f t="shared" si="34"/>
        <v>#N/A</v>
      </c>
      <c r="F89" s="58" t="e">
        <f t="shared" si="35"/>
        <v>#N/A</v>
      </c>
      <c r="G89" s="58" t="e">
        <f t="shared" si="41"/>
        <v>#N/A</v>
      </c>
      <c r="H89" s="58" t="e">
        <f t="shared" si="39"/>
        <v>#N/A</v>
      </c>
      <c r="I89" s="61" t="e">
        <v>#N/A</v>
      </c>
      <c r="J89" s="58" t="str">
        <f t="shared" si="36"/>
        <v>0</v>
      </c>
      <c r="K89" s="58" t="str">
        <f t="shared" si="37"/>
        <v>0</v>
      </c>
      <c r="L89" s="58" t="str">
        <f t="shared" si="40"/>
        <v>0</v>
      </c>
      <c r="M89" s="58" t="str">
        <f t="shared" si="30"/>
        <v>0</v>
      </c>
      <c r="N89" s="58">
        <v>0</v>
      </c>
      <c r="O89" s="3">
        <f t="shared" si="38"/>
        <v>1.8877314814814816E-2</v>
      </c>
      <c r="R89" s="56"/>
      <c r="S89" s="56"/>
      <c r="AD89" s="56"/>
      <c r="AE89" s="56"/>
    </row>
    <row r="90" spans="1:31" x14ac:dyDescent="0.35">
      <c r="A90">
        <v>1632000</v>
      </c>
      <c r="B90" s="59">
        <v>-0.22191106999999999</v>
      </c>
      <c r="C90" s="3">
        <f t="shared" si="33"/>
        <v>1.8888888888888889E-2</v>
      </c>
      <c r="D90" s="59">
        <v>-2.2191106999999999</v>
      </c>
      <c r="E90" s="56" t="e">
        <f t="shared" si="34"/>
        <v>#N/A</v>
      </c>
      <c r="F90" s="58" t="e">
        <f t="shared" si="35"/>
        <v>#N/A</v>
      </c>
      <c r="G90" s="58">
        <f t="shared" si="41"/>
        <v>-2.2191106999999999</v>
      </c>
      <c r="H90" s="58" t="e">
        <f t="shared" si="39"/>
        <v>#N/A</v>
      </c>
      <c r="I90" s="61" t="e">
        <v>#N/A</v>
      </c>
      <c r="J90" s="58" t="str">
        <f t="shared" si="36"/>
        <v>0</v>
      </c>
      <c r="K90" s="58" t="str">
        <f t="shared" si="37"/>
        <v>0</v>
      </c>
      <c r="L90" s="58">
        <f t="shared" si="40"/>
        <v>-2.2191106999999999</v>
      </c>
      <c r="M90" s="58" t="str">
        <f t="shared" si="30"/>
        <v>0</v>
      </c>
      <c r="N90" s="58">
        <v>0</v>
      </c>
      <c r="O90" s="3">
        <f t="shared" si="38"/>
        <v>1.8888888888888889E-2</v>
      </c>
      <c r="R90" s="56"/>
      <c r="S90" s="56"/>
      <c r="AD90" s="56"/>
      <c r="AE90" s="56"/>
    </row>
    <row r="91" spans="1:31" x14ac:dyDescent="0.35">
      <c r="A91">
        <v>1633000</v>
      </c>
      <c r="B91" s="59">
        <v>-0.21964267000000001</v>
      </c>
      <c r="C91" s="3">
        <f t="shared" si="33"/>
        <v>1.8900462962962963E-2</v>
      </c>
      <c r="D91" s="59">
        <v>-2.1964267</v>
      </c>
      <c r="E91" s="56" t="e">
        <f t="shared" si="34"/>
        <v>#N/A</v>
      </c>
      <c r="F91" s="58" t="e">
        <f t="shared" si="35"/>
        <v>#N/A</v>
      </c>
      <c r="G91" s="58" t="e">
        <f t="shared" si="41"/>
        <v>#N/A</v>
      </c>
      <c r="H91" s="58" t="e">
        <f t="shared" si="39"/>
        <v>#N/A</v>
      </c>
      <c r="I91" s="61" t="e">
        <v>#N/A</v>
      </c>
      <c r="J91" s="58" t="str">
        <f t="shared" si="36"/>
        <v>0</v>
      </c>
      <c r="K91" s="58" t="str">
        <f t="shared" si="37"/>
        <v>0</v>
      </c>
      <c r="L91" s="58" t="str">
        <f t="shared" si="40"/>
        <v>0</v>
      </c>
      <c r="M91" s="58" t="str">
        <f t="shared" si="30"/>
        <v>0</v>
      </c>
      <c r="N91" s="58">
        <v>0</v>
      </c>
      <c r="O91" s="3">
        <f t="shared" si="38"/>
        <v>1.8900462962962963E-2</v>
      </c>
      <c r="R91" s="56"/>
      <c r="S91" s="56"/>
      <c r="AD91" s="56"/>
      <c r="AE91" s="56"/>
    </row>
    <row r="92" spans="1:31" x14ac:dyDescent="0.35">
      <c r="A92">
        <v>1634000</v>
      </c>
      <c r="B92" s="59">
        <v>-0.20526715000000001</v>
      </c>
      <c r="C92" s="3">
        <f t="shared" si="33"/>
        <v>1.8912037037037036E-2</v>
      </c>
      <c r="D92" s="59">
        <v>-2.0526715000000002</v>
      </c>
      <c r="E92" s="56" t="e">
        <f t="shared" si="34"/>
        <v>#N/A</v>
      </c>
      <c r="F92" s="58" t="e">
        <f t="shared" si="35"/>
        <v>#N/A</v>
      </c>
      <c r="G92" s="58" t="e">
        <f t="shared" si="41"/>
        <v>#N/A</v>
      </c>
      <c r="H92" s="58" t="e">
        <f t="shared" si="39"/>
        <v>#N/A</v>
      </c>
      <c r="I92" s="61" t="e">
        <v>#N/A</v>
      </c>
      <c r="J92" s="58" t="str">
        <f t="shared" si="36"/>
        <v>0</v>
      </c>
      <c r="K92" s="58" t="str">
        <f t="shared" si="37"/>
        <v>0</v>
      </c>
      <c r="L92" s="58" t="str">
        <f t="shared" si="40"/>
        <v>0</v>
      </c>
      <c r="M92" s="58" t="str">
        <f t="shared" si="30"/>
        <v>0</v>
      </c>
      <c r="N92" s="58">
        <v>0</v>
      </c>
      <c r="O92" s="3">
        <f t="shared" si="38"/>
        <v>1.8912037037037036E-2</v>
      </c>
      <c r="R92" s="56"/>
      <c r="S92" s="56"/>
      <c r="AD92" s="56"/>
      <c r="AE92" s="56"/>
    </row>
    <row r="93" spans="1:31" x14ac:dyDescent="0.35">
      <c r="A93">
        <v>1635000</v>
      </c>
      <c r="B93" s="59">
        <v>-0.22039800000000001</v>
      </c>
      <c r="C93" s="3">
        <f t="shared" si="33"/>
        <v>1.892361111111111E-2</v>
      </c>
      <c r="D93" s="59">
        <v>-2.2039800000000001</v>
      </c>
      <c r="E93" s="56" t="e">
        <f t="shared" si="34"/>
        <v>#N/A</v>
      </c>
      <c r="F93" s="58" t="e">
        <f t="shared" si="35"/>
        <v>#N/A</v>
      </c>
      <c r="G93" s="58" t="e">
        <f t="shared" si="41"/>
        <v>#N/A</v>
      </c>
      <c r="H93" s="58" t="e">
        <f t="shared" si="39"/>
        <v>#N/A</v>
      </c>
      <c r="I93" s="61" t="e">
        <v>#N/A</v>
      </c>
      <c r="J93" s="58" t="str">
        <f t="shared" si="36"/>
        <v>0</v>
      </c>
      <c r="K93" s="58" t="str">
        <f t="shared" si="37"/>
        <v>0</v>
      </c>
      <c r="L93" s="58" t="str">
        <f t="shared" si="40"/>
        <v>0</v>
      </c>
      <c r="M93" s="58" t="str">
        <f t="shared" si="30"/>
        <v>0</v>
      </c>
      <c r="N93" s="58">
        <v>0</v>
      </c>
      <c r="O93" s="3">
        <f t="shared" si="38"/>
        <v>1.892361111111111E-2</v>
      </c>
      <c r="R93" s="56"/>
      <c r="S93" s="56"/>
      <c r="AD93" s="56"/>
      <c r="AE93" s="56"/>
    </row>
    <row r="94" spans="1:31" x14ac:dyDescent="0.35">
      <c r="A94">
        <v>1636000</v>
      </c>
      <c r="B94" s="59">
        <v>-0.21812715999999999</v>
      </c>
      <c r="C94" s="3">
        <f t="shared" si="33"/>
        <v>1.8935185185185183E-2</v>
      </c>
      <c r="D94" s="59">
        <v>-2.1812715999999996</v>
      </c>
      <c r="E94" s="56" t="e">
        <f t="shared" si="34"/>
        <v>#N/A</v>
      </c>
      <c r="F94" s="58" t="e">
        <f t="shared" si="35"/>
        <v>#N/A</v>
      </c>
      <c r="G94" s="58" t="e">
        <f t="shared" si="41"/>
        <v>#N/A</v>
      </c>
      <c r="H94" s="58" t="e">
        <f t="shared" si="39"/>
        <v>#N/A</v>
      </c>
      <c r="I94" s="61" t="e">
        <v>#N/A</v>
      </c>
      <c r="J94" s="58" t="str">
        <f t="shared" si="36"/>
        <v>0</v>
      </c>
      <c r="K94" s="58" t="str">
        <f t="shared" si="37"/>
        <v>0</v>
      </c>
      <c r="L94" s="58" t="str">
        <f t="shared" si="40"/>
        <v>0</v>
      </c>
      <c r="M94" s="58" t="str">
        <f t="shared" si="30"/>
        <v>0</v>
      </c>
      <c r="N94" s="58">
        <v>0</v>
      </c>
      <c r="O94" s="3">
        <f t="shared" si="38"/>
        <v>1.8935185185185183E-2</v>
      </c>
      <c r="P94" t="s">
        <v>98</v>
      </c>
      <c r="R94" s="56"/>
      <c r="S94" s="56"/>
      <c r="AD94" s="56"/>
      <c r="AE94" s="56"/>
    </row>
    <row r="95" spans="1:31" x14ac:dyDescent="0.35">
      <c r="A95">
        <v>1637000</v>
      </c>
      <c r="B95" s="59">
        <v>-0.19770173999999999</v>
      </c>
      <c r="C95" s="3">
        <f t="shared" si="33"/>
        <v>1.894675925925926E-2</v>
      </c>
      <c r="D95" s="59">
        <v>-1.9770173999999998</v>
      </c>
      <c r="E95" s="56" t="e">
        <f t="shared" si="34"/>
        <v>#N/A</v>
      </c>
      <c r="F95" s="58" t="e">
        <f t="shared" si="35"/>
        <v>#N/A</v>
      </c>
      <c r="G95" s="58" t="e">
        <f t="shared" si="41"/>
        <v>#N/A</v>
      </c>
      <c r="H95" s="58" t="e">
        <f t="shared" si="39"/>
        <v>#N/A</v>
      </c>
      <c r="I95" s="61" t="e">
        <v>#N/A</v>
      </c>
      <c r="J95" s="58" t="str">
        <f t="shared" si="36"/>
        <v>0</v>
      </c>
      <c r="K95" s="58" t="str">
        <f t="shared" si="37"/>
        <v>0</v>
      </c>
      <c r="L95" s="58" t="str">
        <f t="shared" si="40"/>
        <v>0</v>
      </c>
      <c r="M95" s="58" t="str">
        <f t="shared" si="30"/>
        <v>0</v>
      </c>
      <c r="N95" s="58">
        <v>0</v>
      </c>
      <c r="O95" s="3">
        <f t="shared" si="38"/>
        <v>1.894675925925926E-2</v>
      </c>
      <c r="R95" s="56"/>
      <c r="S95" s="56"/>
      <c r="AD95" s="56"/>
      <c r="AE95" s="56"/>
    </row>
    <row r="96" spans="1:31" x14ac:dyDescent="0.35">
      <c r="A96">
        <v>1638000</v>
      </c>
      <c r="B96" s="59">
        <v>-0.18786547000000001</v>
      </c>
      <c r="C96" s="3">
        <f t="shared" si="33"/>
        <v>1.8958333333333334E-2</v>
      </c>
      <c r="D96" s="59">
        <v>-1.8786547</v>
      </c>
      <c r="E96" s="56" t="e">
        <f t="shared" si="34"/>
        <v>#N/A</v>
      </c>
      <c r="F96" s="58" t="e">
        <f t="shared" si="35"/>
        <v>#N/A</v>
      </c>
      <c r="G96" s="58" t="e">
        <f t="shared" si="41"/>
        <v>#N/A</v>
      </c>
      <c r="H96" s="58" t="e">
        <f t="shared" si="39"/>
        <v>#N/A</v>
      </c>
      <c r="I96" s="61" t="e">
        <v>#N/A</v>
      </c>
      <c r="J96" s="58" t="str">
        <f t="shared" si="36"/>
        <v>0</v>
      </c>
      <c r="K96" s="58" t="str">
        <f t="shared" si="37"/>
        <v>0</v>
      </c>
      <c r="L96" s="58" t="str">
        <f t="shared" si="40"/>
        <v>0</v>
      </c>
      <c r="M96" s="58" t="str">
        <f t="shared" si="30"/>
        <v>0</v>
      </c>
      <c r="N96" s="58">
        <v>0</v>
      </c>
      <c r="O96" s="3">
        <f t="shared" si="38"/>
        <v>1.8958333333333334E-2</v>
      </c>
      <c r="R96" s="56"/>
      <c r="S96" s="56"/>
      <c r="AD96" s="56"/>
      <c r="AE96" s="56"/>
    </row>
    <row r="97" spans="1:31" x14ac:dyDescent="0.35">
      <c r="A97">
        <v>1639000</v>
      </c>
      <c r="B97" s="59">
        <v>-0.17576079</v>
      </c>
      <c r="C97" s="3">
        <f t="shared" si="33"/>
        <v>1.8969907407407408E-2</v>
      </c>
      <c r="D97" s="59">
        <v>-1.7576079</v>
      </c>
      <c r="E97" s="56" t="e">
        <f t="shared" si="34"/>
        <v>#N/A</v>
      </c>
      <c r="F97" s="58" t="e">
        <f t="shared" si="35"/>
        <v>#N/A</v>
      </c>
      <c r="G97" s="58" t="e">
        <f>IF(AND(D97&lt;=D94, D97&lt;=D95, D97&lt;=D96, D97&lt;=D98, D97&lt;=D99, D97&lt;=D100),D97,NA())</f>
        <v>#N/A</v>
      </c>
      <c r="H97" s="58" t="e">
        <f t="shared" si="39"/>
        <v>#N/A</v>
      </c>
      <c r="I97" s="61" t="e">
        <v>#N/A</v>
      </c>
      <c r="J97" s="58" t="str">
        <f t="shared" si="36"/>
        <v>0</v>
      </c>
      <c r="K97" s="58" t="str">
        <f t="shared" si="37"/>
        <v>0</v>
      </c>
      <c r="L97" s="58" t="str">
        <f t="shared" si="40"/>
        <v>0</v>
      </c>
      <c r="M97" s="58" t="str">
        <f t="shared" si="30"/>
        <v>0</v>
      </c>
      <c r="N97" s="58">
        <v>0</v>
      </c>
      <c r="O97" s="3">
        <f t="shared" si="38"/>
        <v>1.8969907407407408E-2</v>
      </c>
      <c r="R97" s="56"/>
      <c r="S97" s="56"/>
      <c r="AD97" s="56"/>
      <c r="AE97" s="56"/>
    </row>
    <row r="98" spans="1:31" x14ac:dyDescent="0.35">
      <c r="A98">
        <v>1640000</v>
      </c>
      <c r="B98" s="59">
        <v>-0.18862322000000001</v>
      </c>
      <c r="C98" s="3">
        <f t="shared" si="33"/>
        <v>1.8981481481481481E-2</v>
      </c>
      <c r="D98" s="59">
        <v>-1.8862322</v>
      </c>
      <c r="E98" s="56" t="e">
        <f t="shared" si="34"/>
        <v>#N/A</v>
      </c>
      <c r="F98" s="58" t="e">
        <f t="shared" si="35"/>
        <v>#N/A</v>
      </c>
      <c r="G98" s="58" t="e">
        <f t="shared" ref="G98:G110" si="42">IF(AND(D98&lt;=D95, D98&lt;=D96, D98&lt;=D97, D98&lt;=D99, D98&lt;=D100, D98&lt;=D101),D98,NA())</f>
        <v>#N/A</v>
      </c>
      <c r="H98" s="58" t="e">
        <f t="shared" si="39"/>
        <v>#N/A</v>
      </c>
      <c r="I98" s="61" t="e">
        <v>#N/A</v>
      </c>
      <c r="J98" s="58" t="str">
        <f t="shared" si="36"/>
        <v>0</v>
      </c>
      <c r="K98" s="58" t="str">
        <f t="shared" si="37"/>
        <v>0</v>
      </c>
      <c r="L98" s="58" t="str">
        <f t="shared" si="40"/>
        <v>0</v>
      </c>
      <c r="M98" s="58" t="str">
        <f t="shared" si="30"/>
        <v>0</v>
      </c>
      <c r="N98" s="58">
        <v>0</v>
      </c>
      <c r="O98" s="3">
        <f t="shared" si="38"/>
        <v>1.8981481481481481E-2</v>
      </c>
      <c r="R98" s="56"/>
      <c r="S98" s="56"/>
      <c r="AD98" s="56"/>
      <c r="AE98" s="56"/>
    </row>
    <row r="99" spans="1:31" x14ac:dyDescent="0.35">
      <c r="A99">
        <v>1641000</v>
      </c>
      <c r="B99" s="59">
        <v>-0.18105781000000001</v>
      </c>
      <c r="C99" s="3">
        <f t="shared" si="33"/>
        <v>1.8993055555555558E-2</v>
      </c>
      <c r="D99" s="59">
        <v>-1.8105781000000001</v>
      </c>
      <c r="E99" s="56" t="e">
        <f t="shared" si="34"/>
        <v>#N/A</v>
      </c>
      <c r="F99" s="58" t="e">
        <f t="shared" si="35"/>
        <v>#N/A</v>
      </c>
      <c r="G99" s="58" t="e">
        <f t="shared" si="42"/>
        <v>#N/A</v>
      </c>
      <c r="H99" s="58" t="e">
        <f t="shared" si="39"/>
        <v>#N/A</v>
      </c>
      <c r="I99" s="61" t="e">
        <v>#N/A</v>
      </c>
      <c r="J99" s="58" t="str">
        <f t="shared" si="36"/>
        <v>0</v>
      </c>
      <c r="K99" s="58" t="str">
        <f t="shared" si="37"/>
        <v>0</v>
      </c>
      <c r="L99" s="61">
        <v>0</v>
      </c>
      <c r="M99" s="58" t="str">
        <f t="shared" si="30"/>
        <v>0</v>
      </c>
      <c r="N99" s="58">
        <v>0</v>
      </c>
      <c r="O99" s="3">
        <f t="shared" si="38"/>
        <v>1.8993055555555558E-2</v>
      </c>
      <c r="R99" s="56"/>
      <c r="S99" s="56"/>
      <c r="AD99" s="56"/>
      <c r="AE99" s="56"/>
    </row>
    <row r="100" spans="1:31" x14ac:dyDescent="0.35">
      <c r="A100">
        <v>1642000</v>
      </c>
      <c r="B100" s="59">
        <v>-0.14247293999999999</v>
      </c>
      <c r="C100" s="3">
        <f t="shared" si="33"/>
        <v>1.9004629629629628E-2</v>
      </c>
      <c r="D100" s="59">
        <v>-1.4247293999999999</v>
      </c>
      <c r="E100" s="56" t="e">
        <f t="shared" si="34"/>
        <v>#N/A</v>
      </c>
      <c r="F100" s="58" t="e">
        <f t="shared" si="35"/>
        <v>#N/A</v>
      </c>
      <c r="G100" s="58" t="e">
        <f t="shared" si="42"/>
        <v>#N/A</v>
      </c>
      <c r="H100" s="58" t="e">
        <f t="shared" si="39"/>
        <v>#N/A</v>
      </c>
      <c r="I100" s="61" t="e">
        <v>#N/A</v>
      </c>
      <c r="J100" s="58" t="str">
        <f t="shared" si="36"/>
        <v>0</v>
      </c>
      <c r="K100" s="58" t="str">
        <f t="shared" si="37"/>
        <v>0</v>
      </c>
      <c r="L100" s="58" t="str">
        <f t="shared" si="40"/>
        <v>0</v>
      </c>
      <c r="M100" s="58" t="str">
        <f t="shared" ref="M100:M163" si="43">IF(AND(D100&gt;=D97, D100&gt;=D98, D100&gt;=D99, D100&gt;=D101, D100&gt;=D102, D100&gt;=D103),D100,"0")</f>
        <v>0</v>
      </c>
      <c r="N100" s="58">
        <v>0</v>
      </c>
      <c r="O100" s="3">
        <f t="shared" si="38"/>
        <v>1.9004629629629628E-2</v>
      </c>
      <c r="R100" s="56"/>
      <c r="S100" s="56"/>
      <c r="AD100" s="56"/>
      <c r="AE100" s="56"/>
    </row>
    <row r="101" spans="1:31" x14ac:dyDescent="0.35">
      <c r="A101">
        <v>1643000</v>
      </c>
      <c r="B101" s="59">
        <v>-0.10842733</v>
      </c>
      <c r="C101" s="3">
        <f t="shared" si="33"/>
        <v>1.9016203703703702E-2</v>
      </c>
      <c r="D101" s="59">
        <v>-1.0842733</v>
      </c>
      <c r="E101" s="56" t="e">
        <f t="shared" si="34"/>
        <v>#N/A</v>
      </c>
      <c r="F101" s="58" t="e">
        <f t="shared" si="35"/>
        <v>#N/A</v>
      </c>
      <c r="G101" s="58" t="e">
        <f t="shared" si="42"/>
        <v>#N/A</v>
      </c>
      <c r="H101" s="58" t="e">
        <f t="shared" si="39"/>
        <v>#N/A</v>
      </c>
      <c r="I101" s="61" t="e">
        <v>#N/A</v>
      </c>
      <c r="J101" s="58" t="str">
        <f t="shared" si="36"/>
        <v>0</v>
      </c>
      <c r="K101" s="58" t="str">
        <f t="shared" si="37"/>
        <v>0</v>
      </c>
      <c r="L101" s="58" t="str">
        <f t="shared" si="40"/>
        <v>0</v>
      </c>
      <c r="M101" s="58" t="str">
        <f t="shared" si="43"/>
        <v>0</v>
      </c>
      <c r="N101" s="58">
        <v>0</v>
      </c>
      <c r="O101" s="3">
        <f t="shared" si="38"/>
        <v>1.9016203703703702E-2</v>
      </c>
      <c r="R101" s="56"/>
      <c r="S101" s="56"/>
      <c r="AD101" s="56"/>
      <c r="AE101" s="56"/>
    </row>
    <row r="102" spans="1:31" x14ac:dyDescent="0.35">
      <c r="A102">
        <v>1644000</v>
      </c>
      <c r="B102" s="59">
        <v>-0.10237499</v>
      </c>
      <c r="C102" s="3">
        <f t="shared" si="33"/>
        <v>1.9027777777777775E-2</v>
      </c>
      <c r="D102" s="59">
        <v>-1.0237498999999999</v>
      </c>
      <c r="E102" s="56" t="e">
        <f t="shared" si="34"/>
        <v>#N/A</v>
      </c>
      <c r="F102" s="58" t="e">
        <f t="shared" si="35"/>
        <v>#N/A</v>
      </c>
      <c r="G102" s="58" t="e">
        <f t="shared" si="42"/>
        <v>#N/A</v>
      </c>
      <c r="H102" s="58" t="e">
        <f t="shared" si="39"/>
        <v>#N/A</v>
      </c>
      <c r="I102" s="61" t="e">
        <v>#N/A</v>
      </c>
      <c r="J102" s="58" t="str">
        <f t="shared" si="36"/>
        <v>0</v>
      </c>
      <c r="K102" s="58" t="str">
        <f t="shared" si="37"/>
        <v>0</v>
      </c>
      <c r="L102" s="58" t="str">
        <f t="shared" si="40"/>
        <v>0</v>
      </c>
      <c r="M102" s="58" t="str">
        <f t="shared" si="43"/>
        <v>0</v>
      </c>
      <c r="N102" s="58">
        <v>0</v>
      </c>
      <c r="O102" s="3">
        <f t="shared" si="38"/>
        <v>1.9027777777777775E-2</v>
      </c>
      <c r="R102" s="56"/>
      <c r="S102" s="56"/>
      <c r="AD102" s="56"/>
      <c r="AE102" s="56"/>
    </row>
    <row r="103" spans="1:31" x14ac:dyDescent="0.35">
      <c r="A103">
        <v>1645000</v>
      </c>
      <c r="B103" s="59">
        <v>-9.9348829999999999E-2</v>
      </c>
      <c r="C103" s="3">
        <f t="shared" si="33"/>
        <v>1.9039351851851852E-2</v>
      </c>
      <c r="D103" s="59">
        <v>-0.99348829999999999</v>
      </c>
      <c r="E103" s="56" t="e">
        <f t="shared" si="34"/>
        <v>#N/A</v>
      </c>
      <c r="F103" s="58" t="e">
        <f t="shared" si="35"/>
        <v>#N/A</v>
      </c>
      <c r="G103" s="58" t="e">
        <f t="shared" si="42"/>
        <v>#N/A</v>
      </c>
      <c r="H103" s="58">
        <f t="shared" si="39"/>
        <v>-0.99348829999999999</v>
      </c>
      <c r="I103" s="61" t="e">
        <v>#N/A</v>
      </c>
      <c r="J103" s="58" t="str">
        <f t="shared" si="36"/>
        <v>0</v>
      </c>
      <c r="K103" s="58" t="str">
        <f t="shared" si="37"/>
        <v>0</v>
      </c>
      <c r="L103" s="58" t="str">
        <f t="shared" si="40"/>
        <v>0</v>
      </c>
      <c r="M103" s="58">
        <f t="shared" si="43"/>
        <v>-0.99348829999999999</v>
      </c>
      <c r="N103" s="58">
        <v>0</v>
      </c>
      <c r="O103" s="3">
        <f t="shared" si="38"/>
        <v>1.9039351851851852E-2</v>
      </c>
      <c r="R103" s="56"/>
      <c r="S103" s="56"/>
      <c r="AD103" s="56"/>
      <c r="AE103" s="56"/>
    </row>
    <row r="104" spans="1:31" x14ac:dyDescent="0.35">
      <c r="A104">
        <v>1646000</v>
      </c>
      <c r="B104" s="59">
        <v>-0.10994284</v>
      </c>
      <c r="C104" s="3">
        <f t="shared" si="33"/>
        <v>1.9050925925925926E-2</v>
      </c>
      <c r="D104" s="59">
        <v>-1.0994284000000001</v>
      </c>
      <c r="E104" s="56" t="e">
        <f t="shared" si="34"/>
        <v>#N/A</v>
      </c>
      <c r="F104" s="58" t="e">
        <f t="shared" si="35"/>
        <v>#N/A</v>
      </c>
      <c r="G104" s="58" t="e">
        <f t="shared" si="42"/>
        <v>#N/A</v>
      </c>
      <c r="H104" s="58" t="e">
        <f t="shared" si="39"/>
        <v>#N/A</v>
      </c>
      <c r="I104" s="61" t="e">
        <v>#N/A</v>
      </c>
      <c r="J104" s="58" t="str">
        <f t="shared" si="36"/>
        <v>0</v>
      </c>
      <c r="K104" s="58" t="str">
        <f t="shared" si="37"/>
        <v>0</v>
      </c>
      <c r="L104" s="58" t="str">
        <f t="shared" si="40"/>
        <v>0</v>
      </c>
      <c r="M104" s="58" t="str">
        <f t="shared" si="43"/>
        <v>0</v>
      </c>
      <c r="N104" s="58">
        <v>0</v>
      </c>
      <c r="O104" s="3">
        <f t="shared" si="38"/>
        <v>1.9050925925925926E-2</v>
      </c>
      <c r="R104" s="56"/>
      <c r="S104" s="56"/>
      <c r="AD104" s="56"/>
      <c r="AE104" s="56"/>
    </row>
    <row r="105" spans="1:31" x14ac:dyDescent="0.35">
      <c r="A105">
        <v>1647000</v>
      </c>
      <c r="B105" s="59">
        <v>-0.119779095</v>
      </c>
      <c r="C105" s="3">
        <f t="shared" si="33"/>
        <v>1.90625E-2</v>
      </c>
      <c r="D105" s="59">
        <v>-1.1977909499999999</v>
      </c>
      <c r="E105" s="56" t="e">
        <f t="shared" si="34"/>
        <v>#N/A</v>
      </c>
      <c r="F105" s="58" t="e">
        <f t="shared" si="35"/>
        <v>#N/A</v>
      </c>
      <c r="G105" s="58" t="e">
        <f t="shared" si="42"/>
        <v>#N/A</v>
      </c>
      <c r="H105" s="58" t="e">
        <f t="shared" si="39"/>
        <v>#N/A</v>
      </c>
      <c r="I105" s="61" t="e">
        <v>#N/A</v>
      </c>
      <c r="J105" s="58" t="str">
        <f t="shared" si="36"/>
        <v>0</v>
      </c>
      <c r="K105" s="58" t="str">
        <f t="shared" si="37"/>
        <v>0</v>
      </c>
      <c r="L105" s="58" t="str">
        <f t="shared" si="40"/>
        <v>0</v>
      </c>
      <c r="M105" s="58" t="str">
        <f t="shared" si="43"/>
        <v>0</v>
      </c>
      <c r="N105" s="58">
        <v>0</v>
      </c>
      <c r="O105" s="3">
        <f t="shared" si="38"/>
        <v>1.90625E-2</v>
      </c>
      <c r="R105" s="56"/>
      <c r="S105" s="56"/>
      <c r="AD105" s="56"/>
      <c r="AE105" s="56"/>
    </row>
    <row r="106" spans="1:31" x14ac:dyDescent="0.35">
      <c r="A106">
        <v>1648000</v>
      </c>
      <c r="B106" s="59">
        <v>-0.12280526999999999</v>
      </c>
      <c r="C106" s="3">
        <f t="shared" si="33"/>
        <v>1.9074074074074073E-2</v>
      </c>
      <c r="D106" s="59">
        <v>-1.2280526999999999</v>
      </c>
      <c r="E106" s="56" t="e">
        <f t="shared" si="34"/>
        <v>#N/A</v>
      </c>
      <c r="F106" s="58" t="e">
        <f t="shared" si="35"/>
        <v>#N/A</v>
      </c>
      <c r="G106" s="58" t="e">
        <f t="shared" si="42"/>
        <v>#N/A</v>
      </c>
      <c r="H106" s="58" t="e">
        <f t="shared" si="39"/>
        <v>#N/A</v>
      </c>
      <c r="I106" s="61" t="e">
        <v>#N/A</v>
      </c>
      <c r="J106" s="58" t="str">
        <f t="shared" si="36"/>
        <v>0</v>
      </c>
      <c r="K106" s="58" t="str">
        <f t="shared" si="37"/>
        <v>0</v>
      </c>
      <c r="L106" s="58" t="str">
        <f t="shared" si="40"/>
        <v>0</v>
      </c>
      <c r="M106" s="58" t="str">
        <f t="shared" si="43"/>
        <v>0</v>
      </c>
      <c r="N106" s="58">
        <v>0</v>
      </c>
      <c r="O106" s="3">
        <f t="shared" si="38"/>
        <v>1.9074074074074073E-2</v>
      </c>
      <c r="R106" s="56"/>
      <c r="S106" s="56"/>
      <c r="AD106" s="56"/>
      <c r="AE106" s="56"/>
    </row>
    <row r="107" spans="1:31" x14ac:dyDescent="0.35">
      <c r="A107">
        <v>1649000</v>
      </c>
      <c r="B107" s="59">
        <v>-0.13566527</v>
      </c>
      <c r="C107" s="3">
        <f t="shared" si="33"/>
        <v>1.908564814814815E-2</v>
      </c>
      <c r="D107" s="59">
        <v>-1.3566527000000002</v>
      </c>
      <c r="E107" s="56" t="e">
        <f t="shared" si="34"/>
        <v>#N/A</v>
      </c>
      <c r="F107" s="58" t="e">
        <f t="shared" si="35"/>
        <v>#N/A</v>
      </c>
      <c r="G107" s="58" t="e">
        <f t="shared" si="42"/>
        <v>#N/A</v>
      </c>
      <c r="H107" s="58" t="e">
        <f t="shared" si="39"/>
        <v>#N/A</v>
      </c>
      <c r="I107" s="61" t="e">
        <v>#N/A</v>
      </c>
      <c r="J107" s="58" t="str">
        <f t="shared" si="36"/>
        <v>0</v>
      </c>
      <c r="K107" s="58" t="str">
        <f t="shared" si="37"/>
        <v>0</v>
      </c>
      <c r="L107" s="58" t="str">
        <f t="shared" si="40"/>
        <v>0</v>
      </c>
      <c r="M107" s="58" t="str">
        <f t="shared" si="43"/>
        <v>0</v>
      </c>
      <c r="N107" s="58">
        <v>0</v>
      </c>
      <c r="O107" s="3">
        <f t="shared" si="38"/>
        <v>1.908564814814815E-2</v>
      </c>
      <c r="R107" s="56"/>
      <c r="S107" s="56"/>
      <c r="AD107" s="56"/>
      <c r="AE107" s="56"/>
    </row>
    <row r="108" spans="1:31" x14ac:dyDescent="0.35">
      <c r="A108">
        <v>1650000</v>
      </c>
      <c r="B108" s="59">
        <v>-0.14928304000000001</v>
      </c>
      <c r="C108" s="3">
        <f t="shared" si="33"/>
        <v>1.9097222222222224E-2</v>
      </c>
      <c r="D108" s="59">
        <v>-1.4928304000000001</v>
      </c>
      <c r="E108" s="56" t="e">
        <f t="shared" si="34"/>
        <v>#N/A</v>
      </c>
      <c r="F108" s="58" t="e">
        <f t="shared" si="35"/>
        <v>#N/A</v>
      </c>
      <c r="G108" s="58" t="e">
        <f t="shared" si="42"/>
        <v>#N/A</v>
      </c>
      <c r="H108" s="58" t="e">
        <f t="shared" si="39"/>
        <v>#N/A</v>
      </c>
      <c r="I108" s="61" t="e">
        <v>#N/A</v>
      </c>
      <c r="J108" s="58" t="str">
        <f t="shared" si="36"/>
        <v>0</v>
      </c>
      <c r="K108" s="58" t="str">
        <f t="shared" si="37"/>
        <v>0</v>
      </c>
      <c r="L108" s="58" t="str">
        <f t="shared" si="40"/>
        <v>0</v>
      </c>
      <c r="M108" s="58" t="str">
        <f t="shared" si="43"/>
        <v>0</v>
      </c>
      <c r="N108" s="58">
        <v>0</v>
      </c>
      <c r="O108" s="3">
        <f t="shared" si="38"/>
        <v>1.9097222222222224E-2</v>
      </c>
    </row>
    <row r="109" spans="1:31" x14ac:dyDescent="0.35">
      <c r="A109">
        <v>1651000</v>
      </c>
      <c r="B109" s="59">
        <v>-0.15457761</v>
      </c>
      <c r="C109" s="3">
        <f t="shared" si="33"/>
        <v>1.9108796296296297E-2</v>
      </c>
      <c r="D109" s="59">
        <v>-1.5457761000000001</v>
      </c>
      <c r="E109" s="56" t="e">
        <f t="shared" si="34"/>
        <v>#N/A</v>
      </c>
      <c r="F109" s="58" t="e">
        <f t="shared" si="35"/>
        <v>#N/A</v>
      </c>
      <c r="G109" s="58" t="e">
        <f t="shared" si="42"/>
        <v>#N/A</v>
      </c>
      <c r="H109" s="58" t="e">
        <f t="shared" si="39"/>
        <v>#N/A</v>
      </c>
      <c r="I109" s="61" t="e">
        <v>#N/A</v>
      </c>
      <c r="J109" s="58" t="str">
        <f t="shared" si="36"/>
        <v>0</v>
      </c>
      <c r="K109" s="58" t="str">
        <f t="shared" si="37"/>
        <v>0</v>
      </c>
      <c r="L109" s="58" t="str">
        <f t="shared" si="40"/>
        <v>0</v>
      </c>
      <c r="M109" s="58" t="str">
        <f t="shared" si="43"/>
        <v>0</v>
      </c>
      <c r="N109" s="58">
        <v>0</v>
      </c>
      <c r="O109" s="3">
        <f t="shared" si="38"/>
        <v>1.9108796296296297E-2</v>
      </c>
    </row>
    <row r="110" spans="1:31" x14ac:dyDescent="0.35">
      <c r="A110">
        <v>1652000</v>
      </c>
      <c r="B110" s="59">
        <v>-0.14928304000000001</v>
      </c>
      <c r="C110" s="3">
        <f t="shared" si="33"/>
        <v>1.9120370370370371E-2</v>
      </c>
      <c r="D110" s="59">
        <v>-1.4928304000000001</v>
      </c>
      <c r="E110" s="56" t="e">
        <f t="shared" si="34"/>
        <v>#N/A</v>
      </c>
      <c r="F110" s="58" t="e">
        <f t="shared" si="35"/>
        <v>#N/A</v>
      </c>
      <c r="G110" s="58" t="e">
        <f t="shared" si="42"/>
        <v>#N/A</v>
      </c>
      <c r="H110" s="58" t="e">
        <f t="shared" si="39"/>
        <v>#N/A</v>
      </c>
      <c r="I110" s="61" t="e">
        <v>#N/A</v>
      </c>
      <c r="J110" s="58" t="str">
        <f t="shared" si="36"/>
        <v>0</v>
      </c>
      <c r="K110" s="58" t="str">
        <f t="shared" si="37"/>
        <v>0</v>
      </c>
      <c r="L110" s="58" t="str">
        <f t="shared" si="40"/>
        <v>0</v>
      </c>
      <c r="M110" s="58" t="str">
        <f t="shared" si="43"/>
        <v>0</v>
      </c>
      <c r="N110" s="58">
        <v>0</v>
      </c>
      <c r="O110" s="3">
        <f t="shared" si="38"/>
        <v>1.9120370370370371E-2</v>
      </c>
    </row>
    <row r="111" spans="1:31" x14ac:dyDescent="0.35">
      <c r="A111">
        <v>1653000</v>
      </c>
      <c r="B111" s="59">
        <v>-0.16441386999999999</v>
      </c>
      <c r="C111" s="3">
        <f t="shared" si="33"/>
        <v>1.9131944444444444E-2</v>
      </c>
      <c r="D111" s="59">
        <v>-1.6441386999999998</v>
      </c>
      <c r="E111" s="56" t="e">
        <f t="shared" si="34"/>
        <v>#N/A</v>
      </c>
      <c r="F111" s="58" t="e">
        <f t="shared" si="35"/>
        <v>#N/A</v>
      </c>
      <c r="G111" s="58" t="e">
        <f>IF(AND(D111&lt;=D108, D111&lt;=D109, D111&lt;=D110, D111&lt;=D112, D111&lt;=D113, D111&lt;=D114),D111,NA())</f>
        <v>#N/A</v>
      </c>
      <c r="H111" s="58" t="e">
        <f t="shared" si="39"/>
        <v>#N/A</v>
      </c>
      <c r="I111" s="61" t="e">
        <v>#N/A</v>
      </c>
      <c r="J111" s="58" t="str">
        <f t="shared" si="36"/>
        <v>0</v>
      </c>
      <c r="K111" s="58" t="str">
        <f t="shared" si="37"/>
        <v>0</v>
      </c>
      <c r="L111" s="58" t="str">
        <f t="shared" si="40"/>
        <v>0</v>
      </c>
      <c r="M111" s="58" t="str">
        <f t="shared" si="43"/>
        <v>0</v>
      </c>
      <c r="N111" s="58">
        <v>0</v>
      </c>
      <c r="O111" s="3">
        <f t="shared" si="38"/>
        <v>1.9131944444444444E-2</v>
      </c>
    </row>
    <row r="112" spans="1:31" x14ac:dyDescent="0.35">
      <c r="A112">
        <v>1654000</v>
      </c>
      <c r="B112" s="59">
        <v>-0.16819780000000001</v>
      </c>
      <c r="C112" s="3">
        <f t="shared" si="33"/>
        <v>1.9143518518518518E-2</v>
      </c>
      <c r="D112" s="59">
        <v>-1.681978</v>
      </c>
      <c r="E112" s="56" t="e">
        <f t="shared" si="34"/>
        <v>#N/A</v>
      </c>
      <c r="F112" s="58" t="e">
        <f t="shared" si="35"/>
        <v>#N/A</v>
      </c>
      <c r="G112" s="58" t="e">
        <f t="shared" ref="G112:G126" si="44">IF(AND(D112&lt;=D109, D112&lt;=D110, D112&lt;=D111, D112&lt;=D113, D112&lt;=D114, D112&lt;=D115),D112,NA())</f>
        <v>#N/A</v>
      </c>
      <c r="H112" s="58" t="e">
        <f t="shared" si="39"/>
        <v>#N/A</v>
      </c>
      <c r="I112" s="61" t="e">
        <v>#N/A</v>
      </c>
      <c r="J112" s="58" t="str">
        <f t="shared" si="36"/>
        <v>0</v>
      </c>
      <c r="K112" s="58" t="str">
        <f t="shared" si="37"/>
        <v>0</v>
      </c>
      <c r="L112" s="58" t="str">
        <f t="shared" si="40"/>
        <v>0</v>
      </c>
      <c r="M112" s="58" t="str">
        <f t="shared" si="43"/>
        <v>0</v>
      </c>
      <c r="N112" s="58">
        <v>0</v>
      </c>
      <c r="O112" s="3">
        <f t="shared" si="38"/>
        <v>1.9143518518518518E-2</v>
      </c>
    </row>
    <row r="113" spans="1:16" x14ac:dyDescent="0.35">
      <c r="A113">
        <v>1655000</v>
      </c>
      <c r="B113" s="59">
        <v>-0.17046621000000001</v>
      </c>
      <c r="C113" s="3">
        <f t="shared" si="33"/>
        <v>1.9155092592592592E-2</v>
      </c>
      <c r="D113" s="59">
        <v>-1.7046621000000002</v>
      </c>
      <c r="E113" s="56" t="e">
        <f t="shared" si="34"/>
        <v>#N/A</v>
      </c>
      <c r="F113" s="58" t="e">
        <f t="shared" si="35"/>
        <v>#N/A</v>
      </c>
      <c r="G113" s="58">
        <f t="shared" si="44"/>
        <v>-1.7046621000000002</v>
      </c>
      <c r="H113" s="58" t="e">
        <f t="shared" si="39"/>
        <v>#N/A</v>
      </c>
      <c r="I113" s="61" t="e">
        <v>#N/A</v>
      </c>
      <c r="J113" s="58" t="str">
        <f t="shared" si="36"/>
        <v>0</v>
      </c>
      <c r="K113" s="58" t="str">
        <f t="shared" si="37"/>
        <v>0</v>
      </c>
      <c r="L113" s="58">
        <f t="shared" si="40"/>
        <v>-1.7046621000000002</v>
      </c>
      <c r="M113" s="58" t="str">
        <f t="shared" si="43"/>
        <v>0</v>
      </c>
      <c r="N113" s="58">
        <v>0</v>
      </c>
      <c r="O113" s="3">
        <f t="shared" si="38"/>
        <v>1.9155092592592592E-2</v>
      </c>
    </row>
    <row r="114" spans="1:16" x14ac:dyDescent="0.35">
      <c r="A114">
        <v>1656000</v>
      </c>
      <c r="B114" s="59">
        <v>-0.14549910999999999</v>
      </c>
      <c r="C114" s="3">
        <f t="shared" si="33"/>
        <v>1.9166666666666669E-2</v>
      </c>
      <c r="D114" s="59">
        <v>-1.4549911</v>
      </c>
      <c r="E114" s="56" t="e">
        <f t="shared" si="34"/>
        <v>#N/A</v>
      </c>
      <c r="F114" s="58" t="e">
        <f t="shared" si="35"/>
        <v>#N/A</v>
      </c>
      <c r="G114" s="58" t="e">
        <f t="shared" si="44"/>
        <v>#N/A</v>
      </c>
      <c r="H114" s="58" t="e">
        <f t="shared" si="39"/>
        <v>#N/A</v>
      </c>
      <c r="I114" s="61" t="e">
        <v>#N/A</v>
      </c>
      <c r="J114" s="58" t="str">
        <f t="shared" si="36"/>
        <v>0</v>
      </c>
      <c r="K114" s="58" t="str">
        <f t="shared" si="37"/>
        <v>0</v>
      </c>
      <c r="L114" s="58" t="str">
        <f t="shared" si="40"/>
        <v>0</v>
      </c>
      <c r="M114" s="58" t="str">
        <f t="shared" si="43"/>
        <v>0</v>
      </c>
      <c r="N114" s="58">
        <v>0</v>
      </c>
      <c r="O114" s="3">
        <f t="shared" si="38"/>
        <v>1.9166666666666669E-2</v>
      </c>
    </row>
    <row r="115" spans="1:16" x14ac:dyDescent="0.35">
      <c r="A115">
        <v>1657000</v>
      </c>
      <c r="B115" s="59">
        <v>-0.16290078999999999</v>
      </c>
      <c r="C115" s="3">
        <f t="shared" si="33"/>
        <v>1.9178240740740742E-2</v>
      </c>
      <c r="D115" s="59">
        <v>-1.6290079</v>
      </c>
      <c r="E115" s="56" t="e">
        <f t="shared" si="34"/>
        <v>#N/A</v>
      </c>
      <c r="F115" s="58" t="e">
        <f t="shared" si="35"/>
        <v>#N/A</v>
      </c>
      <c r="G115" s="58" t="e">
        <f t="shared" si="44"/>
        <v>#N/A</v>
      </c>
      <c r="H115" s="58" t="e">
        <f t="shared" si="39"/>
        <v>#N/A</v>
      </c>
      <c r="I115" s="61" t="e">
        <v>#N/A</v>
      </c>
      <c r="J115" s="58" t="str">
        <f t="shared" si="36"/>
        <v>0</v>
      </c>
      <c r="K115" s="58" t="str">
        <f t="shared" si="37"/>
        <v>0</v>
      </c>
      <c r="L115" s="58" t="str">
        <f t="shared" si="40"/>
        <v>0</v>
      </c>
      <c r="M115" s="58" t="str">
        <f t="shared" si="43"/>
        <v>0</v>
      </c>
      <c r="N115" s="58">
        <v>0</v>
      </c>
      <c r="O115" s="3">
        <f t="shared" si="38"/>
        <v>1.9178240740740742E-2</v>
      </c>
    </row>
    <row r="116" spans="1:16" x14ac:dyDescent="0.35">
      <c r="A116">
        <v>1658000</v>
      </c>
      <c r="B116" s="59">
        <v>-0.15533537</v>
      </c>
      <c r="C116" s="3">
        <f t="shared" si="33"/>
        <v>1.9189814814814816E-2</v>
      </c>
      <c r="D116" s="59">
        <v>-1.5533536999999999</v>
      </c>
      <c r="E116" s="56" t="e">
        <f t="shared" si="34"/>
        <v>#N/A</v>
      </c>
      <c r="F116" s="58" t="e">
        <f t="shared" si="35"/>
        <v>#N/A</v>
      </c>
      <c r="G116" s="58" t="e">
        <f t="shared" si="44"/>
        <v>#N/A</v>
      </c>
      <c r="H116" s="58" t="e">
        <f t="shared" si="39"/>
        <v>#N/A</v>
      </c>
      <c r="I116" s="61" t="e">
        <v>#N/A</v>
      </c>
      <c r="J116" s="58" t="str">
        <f t="shared" si="36"/>
        <v>0</v>
      </c>
      <c r="K116" s="58" t="str">
        <f t="shared" si="37"/>
        <v>0</v>
      </c>
      <c r="L116" s="58" t="str">
        <f t="shared" si="40"/>
        <v>0</v>
      </c>
      <c r="M116" s="58" t="str">
        <f t="shared" si="43"/>
        <v>0</v>
      </c>
      <c r="N116" s="58">
        <v>0</v>
      </c>
      <c r="O116" s="3">
        <f t="shared" si="38"/>
        <v>1.9189814814814816E-2</v>
      </c>
    </row>
    <row r="117" spans="1:16" x14ac:dyDescent="0.35">
      <c r="A117">
        <v>1659000</v>
      </c>
      <c r="B117" s="59">
        <v>-0.13112602000000001</v>
      </c>
      <c r="C117" s="3">
        <f t="shared" si="33"/>
        <v>1.9201388888888889E-2</v>
      </c>
      <c r="D117" s="59">
        <v>-1.3112602</v>
      </c>
      <c r="E117" s="56" t="e">
        <f t="shared" si="34"/>
        <v>#N/A</v>
      </c>
      <c r="F117" s="58" t="e">
        <f t="shared" si="35"/>
        <v>#N/A</v>
      </c>
      <c r="G117" s="58" t="e">
        <f t="shared" si="44"/>
        <v>#N/A</v>
      </c>
      <c r="H117" s="58" t="e">
        <f t="shared" si="39"/>
        <v>#N/A</v>
      </c>
      <c r="I117" s="61" t="e">
        <v>#N/A</v>
      </c>
      <c r="J117" s="58" t="str">
        <f t="shared" si="36"/>
        <v>0</v>
      </c>
      <c r="K117" s="58" t="str">
        <f t="shared" si="37"/>
        <v>0</v>
      </c>
      <c r="L117" s="58" t="str">
        <f t="shared" si="40"/>
        <v>0</v>
      </c>
      <c r="M117" s="58" t="str">
        <f t="shared" si="43"/>
        <v>0</v>
      </c>
      <c r="N117" s="58">
        <v>0</v>
      </c>
      <c r="O117" s="3">
        <f t="shared" si="38"/>
        <v>1.9201388888888889E-2</v>
      </c>
      <c r="P117" t="s">
        <v>99</v>
      </c>
    </row>
    <row r="118" spans="1:16" x14ac:dyDescent="0.35">
      <c r="A118">
        <v>1660000</v>
      </c>
      <c r="B118" s="59">
        <v>-0.14398844999999999</v>
      </c>
      <c r="C118" s="3">
        <f t="shared" si="33"/>
        <v>1.9212962962962963E-2</v>
      </c>
      <c r="D118" s="59">
        <v>-1.4398844999999998</v>
      </c>
      <c r="E118" s="56" t="e">
        <f t="shared" si="34"/>
        <v>#N/A</v>
      </c>
      <c r="F118" s="58" t="e">
        <f t="shared" si="35"/>
        <v>#N/A</v>
      </c>
      <c r="G118" s="58" t="e">
        <f t="shared" si="44"/>
        <v>#N/A</v>
      </c>
      <c r="H118" s="58" t="e">
        <f t="shared" si="39"/>
        <v>#N/A</v>
      </c>
      <c r="I118" s="61" t="e">
        <v>#N/A</v>
      </c>
      <c r="J118" s="58" t="str">
        <f t="shared" si="36"/>
        <v>0</v>
      </c>
      <c r="K118" s="58" t="str">
        <f t="shared" si="37"/>
        <v>0</v>
      </c>
      <c r="L118" s="58" t="str">
        <f t="shared" si="40"/>
        <v>0</v>
      </c>
      <c r="M118" s="58" t="str">
        <f t="shared" si="43"/>
        <v>0</v>
      </c>
      <c r="N118" s="58">
        <v>0</v>
      </c>
      <c r="O118" s="3">
        <f t="shared" si="38"/>
        <v>1.9212962962962963E-2</v>
      </c>
    </row>
    <row r="119" spans="1:16" x14ac:dyDescent="0.35">
      <c r="A119">
        <v>1661000</v>
      </c>
      <c r="B119" s="59">
        <v>-0.12583143999999999</v>
      </c>
      <c r="C119" s="3">
        <f t="shared" si="33"/>
        <v>1.9224537037037037E-2</v>
      </c>
      <c r="D119" s="59">
        <v>-1.2583143999999999</v>
      </c>
      <c r="E119" s="56" t="e">
        <f t="shared" si="34"/>
        <v>#N/A</v>
      </c>
      <c r="F119" s="58" t="e">
        <f t="shared" si="35"/>
        <v>#N/A</v>
      </c>
      <c r="G119" s="58" t="e">
        <f t="shared" si="44"/>
        <v>#N/A</v>
      </c>
      <c r="H119" s="58">
        <f t="shared" si="39"/>
        <v>-1.2583143999999999</v>
      </c>
      <c r="I119" s="61" t="e">
        <v>#N/A</v>
      </c>
      <c r="J119" s="58" t="str">
        <f t="shared" si="36"/>
        <v>0</v>
      </c>
      <c r="K119" s="58" t="str">
        <f t="shared" si="37"/>
        <v>0</v>
      </c>
      <c r="L119" s="58" t="str">
        <f t="shared" si="40"/>
        <v>0</v>
      </c>
      <c r="M119" s="58">
        <f t="shared" si="43"/>
        <v>-1.2583143999999999</v>
      </c>
      <c r="N119" s="58">
        <v>0</v>
      </c>
      <c r="O119" s="3">
        <f t="shared" si="38"/>
        <v>1.9224537037037037E-2</v>
      </c>
    </row>
    <row r="120" spans="1:16" x14ac:dyDescent="0.35">
      <c r="A120">
        <v>1662000</v>
      </c>
      <c r="B120" s="59">
        <v>-0.13415219</v>
      </c>
      <c r="C120" s="3">
        <f t="shared" si="33"/>
        <v>1.923611111111111E-2</v>
      </c>
      <c r="D120" s="59">
        <v>-1.3415219</v>
      </c>
      <c r="E120" s="56" t="e">
        <f t="shared" si="34"/>
        <v>#N/A</v>
      </c>
      <c r="F120" s="58" t="e">
        <f t="shared" si="35"/>
        <v>#N/A</v>
      </c>
      <c r="G120" s="58" t="e">
        <f t="shared" si="44"/>
        <v>#N/A</v>
      </c>
      <c r="H120" s="58" t="e">
        <f t="shared" si="39"/>
        <v>#N/A</v>
      </c>
      <c r="I120" s="61" t="e">
        <v>#N/A</v>
      </c>
      <c r="J120" s="58" t="str">
        <f t="shared" si="36"/>
        <v>0</v>
      </c>
      <c r="K120" s="58" t="str">
        <f t="shared" si="37"/>
        <v>0</v>
      </c>
      <c r="L120" s="58" t="str">
        <f t="shared" si="40"/>
        <v>0</v>
      </c>
      <c r="M120" s="58" t="str">
        <f t="shared" si="43"/>
        <v>0</v>
      </c>
      <c r="N120" s="58">
        <v>0</v>
      </c>
      <c r="O120" s="3">
        <f t="shared" si="38"/>
        <v>1.923611111111111E-2</v>
      </c>
    </row>
    <row r="121" spans="1:16" x14ac:dyDescent="0.35">
      <c r="A121">
        <v>1663000</v>
      </c>
      <c r="B121" s="59">
        <v>-0.13263911</v>
      </c>
      <c r="C121" s="3">
        <f t="shared" si="33"/>
        <v>1.9247685185185184E-2</v>
      </c>
      <c r="D121" s="59">
        <v>-1.3263910999999999</v>
      </c>
      <c r="E121" s="56" t="e">
        <f t="shared" si="34"/>
        <v>#N/A</v>
      </c>
      <c r="F121" s="58" t="e">
        <f t="shared" si="35"/>
        <v>#N/A</v>
      </c>
      <c r="G121" s="58" t="e">
        <f t="shared" si="44"/>
        <v>#N/A</v>
      </c>
      <c r="H121" s="58" t="e">
        <f t="shared" si="39"/>
        <v>#N/A</v>
      </c>
      <c r="I121" s="61" t="e">
        <v>#N/A</v>
      </c>
      <c r="J121" s="58" t="str">
        <f t="shared" si="36"/>
        <v>0</v>
      </c>
      <c r="K121" s="58" t="str">
        <f t="shared" si="37"/>
        <v>0</v>
      </c>
      <c r="L121" s="58" t="str">
        <f t="shared" si="40"/>
        <v>0</v>
      </c>
      <c r="M121" s="58" t="str">
        <f t="shared" si="43"/>
        <v>0</v>
      </c>
      <c r="N121" s="58">
        <v>0</v>
      </c>
      <c r="O121" s="3">
        <f t="shared" si="38"/>
        <v>1.9247685185185184E-2</v>
      </c>
    </row>
    <row r="122" spans="1:16" x14ac:dyDescent="0.35">
      <c r="A122">
        <v>1664000</v>
      </c>
      <c r="B122" s="59">
        <v>-0.17046621000000001</v>
      </c>
      <c r="C122" s="3">
        <f t="shared" si="33"/>
        <v>1.9259259259259261E-2</v>
      </c>
      <c r="D122" s="59">
        <v>-1.7046621000000002</v>
      </c>
      <c r="E122" s="56" t="e">
        <f t="shared" si="34"/>
        <v>#N/A</v>
      </c>
      <c r="F122" s="58" t="e">
        <f t="shared" si="35"/>
        <v>#N/A</v>
      </c>
      <c r="G122" s="58" t="e">
        <f t="shared" si="44"/>
        <v>#N/A</v>
      </c>
      <c r="H122" s="58" t="e">
        <f t="shared" si="39"/>
        <v>#N/A</v>
      </c>
      <c r="I122" s="61" t="e">
        <v>#N/A</v>
      </c>
      <c r="J122" s="58" t="str">
        <f t="shared" si="36"/>
        <v>0</v>
      </c>
      <c r="K122" s="58" t="str">
        <f t="shared" si="37"/>
        <v>0</v>
      </c>
      <c r="L122" s="58" t="str">
        <f t="shared" si="40"/>
        <v>0</v>
      </c>
      <c r="M122" s="58" t="str">
        <f t="shared" si="43"/>
        <v>0</v>
      </c>
      <c r="N122" s="58">
        <v>0</v>
      </c>
      <c r="O122" s="3">
        <f t="shared" si="38"/>
        <v>1.9259259259259261E-2</v>
      </c>
    </row>
    <row r="123" spans="1:16" x14ac:dyDescent="0.35">
      <c r="A123">
        <v>1665000</v>
      </c>
      <c r="B123" s="59">
        <v>-0.1772763</v>
      </c>
      <c r="C123" s="3">
        <f t="shared" si="33"/>
        <v>1.9270833333333334E-2</v>
      </c>
      <c r="D123" s="59">
        <v>-1.7727629999999999</v>
      </c>
      <c r="E123" s="56" t="e">
        <f t="shared" si="34"/>
        <v>#N/A</v>
      </c>
      <c r="F123" s="58" t="e">
        <f t="shared" si="35"/>
        <v>#N/A</v>
      </c>
      <c r="G123" s="58">
        <f t="shared" si="44"/>
        <v>-1.7727629999999999</v>
      </c>
      <c r="H123" s="58" t="e">
        <f t="shared" si="39"/>
        <v>#N/A</v>
      </c>
      <c r="I123" s="61" t="e">
        <v>#N/A</v>
      </c>
      <c r="J123" s="58" t="str">
        <f t="shared" si="36"/>
        <v>0</v>
      </c>
      <c r="K123" s="58" t="str">
        <f t="shared" si="37"/>
        <v>0</v>
      </c>
      <c r="L123" s="58">
        <f t="shared" si="40"/>
        <v>-1.7727629999999999</v>
      </c>
      <c r="M123" s="58" t="str">
        <f t="shared" si="43"/>
        <v>0</v>
      </c>
      <c r="N123" s="58">
        <v>0</v>
      </c>
      <c r="O123" s="3">
        <f t="shared" si="38"/>
        <v>1.9270833333333334E-2</v>
      </c>
    </row>
    <row r="124" spans="1:16" x14ac:dyDescent="0.35">
      <c r="A124">
        <v>1666000</v>
      </c>
      <c r="B124" s="59">
        <v>-0.15760378999999999</v>
      </c>
      <c r="C124" s="3">
        <f t="shared" si="33"/>
        <v>1.9282407407407408E-2</v>
      </c>
      <c r="D124" s="59">
        <v>-1.5760379</v>
      </c>
      <c r="E124" s="56" t="e">
        <f t="shared" si="34"/>
        <v>#N/A</v>
      </c>
      <c r="F124" s="58" t="e">
        <f t="shared" si="35"/>
        <v>#N/A</v>
      </c>
      <c r="G124" s="58" t="e">
        <f t="shared" si="44"/>
        <v>#N/A</v>
      </c>
      <c r="H124" s="58" t="e">
        <f t="shared" si="39"/>
        <v>#N/A</v>
      </c>
      <c r="I124" s="61" t="e">
        <v>#N/A</v>
      </c>
      <c r="J124" s="58" t="str">
        <f t="shared" si="36"/>
        <v>0</v>
      </c>
      <c r="K124" s="58" t="str">
        <f t="shared" si="37"/>
        <v>0</v>
      </c>
      <c r="L124" s="58" t="str">
        <f t="shared" si="40"/>
        <v>0</v>
      </c>
      <c r="M124" s="58" t="str">
        <f t="shared" si="43"/>
        <v>0</v>
      </c>
      <c r="N124" s="58">
        <v>0</v>
      </c>
      <c r="O124" s="3">
        <f t="shared" si="38"/>
        <v>1.9282407407407408E-2</v>
      </c>
    </row>
    <row r="125" spans="1:16" x14ac:dyDescent="0.35">
      <c r="A125">
        <v>1667000</v>
      </c>
      <c r="B125" s="59">
        <v>-0.15609312</v>
      </c>
      <c r="C125" s="3">
        <f t="shared" si="33"/>
        <v>1.9293981481481481E-2</v>
      </c>
      <c r="D125" s="59">
        <v>-1.5609312</v>
      </c>
      <c r="E125" s="56" t="e">
        <f t="shared" si="34"/>
        <v>#N/A</v>
      </c>
      <c r="F125" s="58" t="e">
        <f t="shared" si="35"/>
        <v>#N/A</v>
      </c>
      <c r="G125" s="58" t="e">
        <f t="shared" si="44"/>
        <v>#N/A</v>
      </c>
      <c r="H125" s="58">
        <f t="shared" si="39"/>
        <v>-1.5609312</v>
      </c>
      <c r="I125" s="61" t="e">
        <v>#N/A</v>
      </c>
      <c r="J125" s="58" t="str">
        <f t="shared" si="36"/>
        <v>0</v>
      </c>
      <c r="K125" s="58" t="str">
        <f t="shared" si="37"/>
        <v>0</v>
      </c>
      <c r="L125" s="58" t="str">
        <f t="shared" si="40"/>
        <v>0</v>
      </c>
      <c r="M125" s="58">
        <f t="shared" si="43"/>
        <v>-1.5609312</v>
      </c>
      <c r="N125" s="58">
        <v>0</v>
      </c>
      <c r="O125" s="3">
        <f t="shared" si="38"/>
        <v>1.9293981481481481E-2</v>
      </c>
    </row>
    <row r="126" spans="1:16" x14ac:dyDescent="0.35">
      <c r="A126">
        <v>1668000</v>
      </c>
      <c r="B126" s="59">
        <v>-0.16365611999999999</v>
      </c>
      <c r="C126" s="3">
        <f t="shared" si="33"/>
        <v>1.9305555555555555E-2</v>
      </c>
      <c r="D126" s="59">
        <v>-1.6365611999999998</v>
      </c>
      <c r="E126" s="56" t="e">
        <f t="shared" si="34"/>
        <v>#N/A</v>
      </c>
      <c r="F126" s="58" t="e">
        <f t="shared" si="35"/>
        <v>#N/A</v>
      </c>
      <c r="G126" s="58" t="e">
        <f t="shared" si="44"/>
        <v>#N/A</v>
      </c>
      <c r="H126" s="58" t="e">
        <f t="shared" si="39"/>
        <v>#N/A</v>
      </c>
      <c r="I126" s="61" t="e">
        <v>#N/A</v>
      </c>
      <c r="J126" s="58" t="str">
        <f t="shared" si="36"/>
        <v>0</v>
      </c>
      <c r="K126" s="58" t="str">
        <f t="shared" si="37"/>
        <v>0</v>
      </c>
      <c r="L126" s="58" t="str">
        <f t="shared" si="40"/>
        <v>0</v>
      </c>
      <c r="M126" s="58" t="str">
        <f t="shared" si="43"/>
        <v>0</v>
      </c>
      <c r="N126" s="58">
        <v>0</v>
      </c>
      <c r="O126" s="3">
        <f t="shared" si="38"/>
        <v>1.9305555555555555E-2</v>
      </c>
    </row>
    <row r="127" spans="1:16" x14ac:dyDescent="0.35">
      <c r="A127">
        <v>1669000</v>
      </c>
      <c r="B127" s="59">
        <v>-0.17954471999999999</v>
      </c>
      <c r="C127" s="3">
        <f t="shared" si="33"/>
        <v>1.9317129629629629E-2</v>
      </c>
      <c r="D127" s="59">
        <v>-1.7954471999999999</v>
      </c>
      <c r="E127" s="56" t="e">
        <f t="shared" si="34"/>
        <v>#N/A</v>
      </c>
      <c r="F127" s="58" t="e">
        <f t="shared" si="35"/>
        <v>#N/A</v>
      </c>
      <c r="G127" s="58" t="e">
        <f>IF(AND(D127&lt;=D124, D127&lt;=D125, D127&lt;=D126, D127&lt;=D128, D127&lt;=D129, D127&lt;=D130),D127,NA())</f>
        <v>#N/A</v>
      </c>
      <c r="H127" s="58" t="e">
        <f t="shared" si="39"/>
        <v>#N/A</v>
      </c>
      <c r="I127" s="61" t="e">
        <v>#N/A</v>
      </c>
      <c r="J127" s="58" t="str">
        <f t="shared" si="36"/>
        <v>0</v>
      </c>
      <c r="K127" s="58" t="str">
        <f t="shared" si="37"/>
        <v>0</v>
      </c>
      <c r="L127" s="58" t="str">
        <f t="shared" si="40"/>
        <v>0</v>
      </c>
      <c r="M127" s="58" t="str">
        <f t="shared" si="43"/>
        <v>0</v>
      </c>
      <c r="N127" s="58">
        <v>0</v>
      </c>
      <c r="O127" s="3">
        <f t="shared" si="38"/>
        <v>1.9317129629629629E-2</v>
      </c>
    </row>
    <row r="128" spans="1:16" x14ac:dyDescent="0.35">
      <c r="A128">
        <v>1670000</v>
      </c>
      <c r="B128" s="59">
        <v>-0.18257089000000001</v>
      </c>
      <c r="C128" s="3">
        <f t="shared" si="33"/>
        <v>1.9328703703703702E-2</v>
      </c>
      <c r="D128" s="59">
        <v>-1.8257089000000002</v>
      </c>
      <c r="E128" s="56" t="e">
        <f t="shared" si="34"/>
        <v>#N/A</v>
      </c>
      <c r="F128" s="58" t="e">
        <f t="shared" si="35"/>
        <v>#N/A</v>
      </c>
      <c r="G128" s="58" t="e">
        <f t="shared" ref="G128:G145" si="45">IF(AND(D128&lt;=D125, D128&lt;=D126, D128&lt;=D127, D128&lt;=D129, D128&lt;=D130, D128&lt;=D131),D128,NA())</f>
        <v>#N/A</v>
      </c>
      <c r="H128" s="58" t="e">
        <f t="shared" si="39"/>
        <v>#N/A</v>
      </c>
      <c r="I128" s="61" t="e">
        <v>#N/A</v>
      </c>
      <c r="J128" s="58" t="str">
        <f t="shared" si="36"/>
        <v>0</v>
      </c>
      <c r="K128" s="58" t="str">
        <f t="shared" si="37"/>
        <v>0</v>
      </c>
      <c r="L128" s="58" t="str">
        <f t="shared" si="40"/>
        <v>0</v>
      </c>
      <c r="M128" s="58" t="str">
        <f t="shared" si="43"/>
        <v>0</v>
      </c>
      <c r="N128" s="58">
        <v>0</v>
      </c>
      <c r="O128" s="3">
        <f t="shared" si="38"/>
        <v>1.9328703703703702E-2</v>
      </c>
    </row>
    <row r="129" spans="1:16" x14ac:dyDescent="0.35">
      <c r="A129">
        <v>1671000</v>
      </c>
      <c r="B129" s="59">
        <v>-0.19316247</v>
      </c>
      <c r="C129" s="3">
        <f t="shared" si="33"/>
        <v>1.9340277777777779E-2</v>
      </c>
      <c r="D129" s="59">
        <v>-1.9316247</v>
      </c>
      <c r="E129" s="56" t="e">
        <f t="shared" si="34"/>
        <v>#N/A</v>
      </c>
      <c r="F129" s="58" t="e">
        <f t="shared" si="35"/>
        <v>#N/A</v>
      </c>
      <c r="G129" s="58" t="e">
        <f t="shared" si="45"/>
        <v>#N/A</v>
      </c>
      <c r="H129" s="58" t="e">
        <f t="shared" si="39"/>
        <v>#N/A</v>
      </c>
      <c r="I129" s="61" t="e">
        <v>#N/A</v>
      </c>
      <c r="J129" s="58" t="str">
        <f t="shared" si="36"/>
        <v>0</v>
      </c>
      <c r="K129" s="58" t="str">
        <f t="shared" si="37"/>
        <v>0</v>
      </c>
      <c r="L129" s="58" t="str">
        <f t="shared" si="40"/>
        <v>0</v>
      </c>
      <c r="M129" s="58" t="str">
        <f t="shared" si="43"/>
        <v>0</v>
      </c>
      <c r="N129" s="58">
        <v>0</v>
      </c>
      <c r="O129" s="3">
        <f t="shared" si="38"/>
        <v>1.9340277777777779E-2</v>
      </c>
    </row>
    <row r="130" spans="1:16" x14ac:dyDescent="0.35">
      <c r="A130">
        <v>1672000</v>
      </c>
      <c r="B130" s="59">
        <v>-0.19770173999999999</v>
      </c>
      <c r="C130" s="3">
        <f t="shared" ref="C130:C193" si="46">A130/60000/1440</f>
        <v>1.9351851851851853E-2</v>
      </c>
      <c r="D130" s="59">
        <v>-1.9770173999999998</v>
      </c>
      <c r="E130" s="56" t="e">
        <f t="shared" si="34"/>
        <v>#N/A</v>
      </c>
      <c r="F130" s="58" t="e">
        <f t="shared" si="35"/>
        <v>#N/A</v>
      </c>
      <c r="G130" s="58">
        <f t="shared" si="45"/>
        <v>-1.9770173999999998</v>
      </c>
      <c r="H130" s="58" t="e">
        <f t="shared" si="39"/>
        <v>#N/A</v>
      </c>
      <c r="I130" s="61" t="e">
        <v>#N/A</v>
      </c>
      <c r="J130" s="58" t="str">
        <f t="shared" si="36"/>
        <v>0</v>
      </c>
      <c r="K130" s="58" t="str">
        <f t="shared" si="37"/>
        <v>0</v>
      </c>
      <c r="L130" s="58">
        <f t="shared" si="40"/>
        <v>-1.9770173999999998</v>
      </c>
      <c r="M130" s="58" t="str">
        <f t="shared" si="43"/>
        <v>0</v>
      </c>
      <c r="N130" s="58">
        <v>0</v>
      </c>
      <c r="O130" s="3">
        <f t="shared" si="38"/>
        <v>1.9351851851851853E-2</v>
      </c>
    </row>
    <row r="131" spans="1:16" x14ac:dyDescent="0.35">
      <c r="A131">
        <v>1673000</v>
      </c>
      <c r="B131" s="59">
        <v>-0.18483931000000001</v>
      </c>
      <c r="C131" s="3">
        <f t="shared" si="46"/>
        <v>1.9363425925925926E-2</v>
      </c>
      <c r="D131" s="59">
        <v>-1.8483931</v>
      </c>
      <c r="E131" s="56" t="e">
        <f t="shared" ref="E131:E194" si="47">IF(D131=MIN($D$2:$D$412),D131,NA())</f>
        <v>#N/A</v>
      </c>
      <c r="F131" s="58" t="e">
        <f t="shared" ref="F131:F194" si="48">IF(D131=MAX($D$2:$D$412),D131,NA())</f>
        <v>#N/A</v>
      </c>
      <c r="G131" s="58" t="e">
        <f t="shared" si="45"/>
        <v>#N/A</v>
      </c>
      <c r="H131" s="58" t="e">
        <f t="shared" si="39"/>
        <v>#N/A</v>
      </c>
      <c r="I131" s="61" t="e">
        <v>#N/A</v>
      </c>
      <c r="J131" s="58" t="str">
        <f t="shared" ref="J131:J194" si="49">IF(D131=MIN($D:$D),D131,"0")</f>
        <v>0</v>
      </c>
      <c r="K131" s="58" t="str">
        <f t="shared" ref="K131:K194" si="50">IF(D131=MAX($D:$D),D131,"0")</f>
        <v>0</v>
      </c>
      <c r="L131" s="58" t="str">
        <f t="shared" si="40"/>
        <v>0</v>
      </c>
      <c r="M131" s="58" t="str">
        <f t="shared" si="43"/>
        <v>0</v>
      </c>
      <c r="N131" s="58">
        <v>0</v>
      </c>
      <c r="O131" s="3">
        <f t="shared" ref="O131:O194" si="51">$A131/60000/1440</f>
        <v>1.9363425925925926E-2</v>
      </c>
    </row>
    <row r="132" spans="1:16" x14ac:dyDescent="0.35">
      <c r="A132">
        <v>1674000</v>
      </c>
      <c r="B132" s="59">
        <v>-0.19240715</v>
      </c>
      <c r="C132" s="3">
        <f t="shared" si="46"/>
        <v>1.9375E-2</v>
      </c>
      <c r="D132" s="59">
        <v>-1.9240714999999999</v>
      </c>
      <c r="E132" s="56" t="e">
        <f t="shared" si="47"/>
        <v>#N/A</v>
      </c>
      <c r="F132" s="58" t="e">
        <f t="shared" si="48"/>
        <v>#N/A</v>
      </c>
      <c r="G132" s="58" t="e">
        <f t="shared" si="45"/>
        <v>#N/A</v>
      </c>
      <c r="H132" s="58" t="e">
        <f t="shared" si="39"/>
        <v>#N/A</v>
      </c>
      <c r="I132" s="61" t="e">
        <v>#N/A</v>
      </c>
      <c r="J132" s="58" t="str">
        <f t="shared" si="49"/>
        <v>0</v>
      </c>
      <c r="K132" s="58" t="str">
        <f t="shared" si="50"/>
        <v>0</v>
      </c>
      <c r="L132" s="58" t="str">
        <f t="shared" si="40"/>
        <v>0</v>
      </c>
      <c r="M132" s="58" t="str">
        <f t="shared" si="43"/>
        <v>0</v>
      </c>
      <c r="N132" s="58">
        <v>0</v>
      </c>
      <c r="O132" s="3">
        <f t="shared" si="51"/>
        <v>1.9375E-2</v>
      </c>
    </row>
    <row r="133" spans="1:16" x14ac:dyDescent="0.35">
      <c r="A133">
        <v>1675000</v>
      </c>
      <c r="B133" s="59">
        <v>-0.18030246999999999</v>
      </c>
      <c r="C133" s="3">
        <f t="shared" si="46"/>
        <v>1.9386574074074073E-2</v>
      </c>
      <c r="D133" s="59">
        <v>-1.8030246999999999</v>
      </c>
      <c r="E133" s="56" t="e">
        <f t="shared" si="47"/>
        <v>#N/A</v>
      </c>
      <c r="F133" s="58" t="e">
        <f t="shared" si="48"/>
        <v>#N/A</v>
      </c>
      <c r="G133" s="58" t="e">
        <f t="shared" si="45"/>
        <v>#N/A</v>
      </c>
      <c r="H133" s="58" t="e">
        <f t="shared" si="39"/>
        <v>#N/A</v>
      </c>
      <c r="I133" s="61" t="e">
        <v>#N/A</v>
      </c>
      <c r="J133" s="58" t="str">
        <f t="shared" si="49"/>
        <v>0</v>
      </c>
      <c r="K133" s="58" t="str">
        <f t="shared" si="50"/>
        <v>0</v>
      </c>
      <c r="L133" s="58" t="str">
        <f t="shared" si="40"/>
        <v>0</v>
      </c>
      <c r="M133" s="58" t="str">
        <f t="shared" si="43"/>
        <v>0</v>
      </c>
      <c r="N133" s="58">
        <v>0</v>
      </c>
      <c r="O133" s="3">
        <f t="shared" si="51"/>
        <v>1.9386574074074073E-2</v>
      </c>
    </row>
    <row r="134" spans="1:16" x14ac:dyDescent="0.35">
      <c r="A134">
        <v>1676000</v>
      </c>
      <c r="B134" s="59">
        <v>-0.18862322000000001</v>
      </c>
      <c r="C134" s="3">
        <f t="shared" si="46"/>
        <v>1.9398148148148147E-2</v>
      </c>
      <c r="D134" s="59">
        <v>-1.8862322</v>
      </c>
      <c r="E134" s="56" t="e">
        <f t="shared" si="47"/>
        <v>#N/A</v>
      </c>
      <c r="F134" s="58" t="e">
        <f t="shared" si="48"/>
        <v>#N/A</v>
      </c>
      <c r="G134" s="58" t="e">
        <f t="shared" si="45"/>
        <v>#N/A</v>
      </c>
      <c r="H134" s="58" t="e">
        <f t="shared" ref="H134:H197" si="52">IF(AND(D134&gt;=D131, D134&gt;=D132, D134&gt;=D133, D134&gt;=D135, D134&gt;=D136, D134&gt;=D137),D134,NA())</f>
        <v>#N/A</v>
      </c>
      <c r="I134" s="61" t="e">
        <v>#N/A</v>
      </c>
      <c r="J134" s="58" t="str">
        <f t="shared" si="49"/>
        <v>0</v>
      </c>
      <c r="K134" s="58" t="str">
        <f t="shared" si="50"/>
        <v>0</v>
      </c>
      <c r="L134" s="58" t="str">
        <f t="shared" ref="L134:L197" si="53">IF(AND(D134&lt;=D131, D134&lt;=D132, D134&lt;=D133, D134&lt;=D135, D134&lt;=D136, D134&lt;=D137),D134,"0")</f>
        <v>0</v>
      </c>
      <c r="M134" s="58" t="str">
        <f t="shared" si="43"/>
        <v>0</v>
      </c>
      <c r="N134" s="58">
        <v>0</v>
      </c>
      <c r="O134" s="3">
        <f t="shared" si="51"/>
        <v>1.9398148148148147E-2</v>
      </c>
    </row>
    <row r="135" spans="1:16" x14ac:dyDescent="0.35">
      <c r="A135">
        <v>1677000</v>
      </c>
      <c r="B135" s="59">
        <v>-0.18332863999999999</v>
      </c>
      <c r="C135" s="3">
        <f t="shared" si="46"/>
        <v>1.9409722222222221E-2</v>
      </c>
      <c r="D135" s="59">
        <v>-1.8332864</v>
      </c>
      <c r="E135" s="56" t="e">
        <f t="shared" si="47"/>
        <v>#N/A</v>
      </c>
      <c r="F135" s="58" t="e">
        <f t="shared" si="48"/>
        <v>#N/A</v>
      </c>
      <c r="G135" s="58" t="e">
        <f t="shared" si="45"/>
        <v>#N/A</v>
      </c>
      <c r="H135" s="58" t="e">
        <f t="shared" si="52"/>
        <v>#N/A</v>
      </c>
      <c r="I135" s="61" t="e">
        <v>#N/A</v>
      </c>
      <c r="J135" s="58" t="str">
        <f t="shared" si="49"/>
        <v>0</v>
      </c>
      <c r="K135" s="58" t="str">
        <f t="shared" si="50"/>
        <v>0</v>
      </c>
      <c r="L135" s="58" t="str">
        <f t="shared" si="53"/>
        <v>0</v>
      </c>
      <c r="M135" s="58" t="str">
        <f t="shared" si="43"/>
        <v>0</v>
      </c>
      <c r="N135" s="58">
        <v>0</v>
      </c>
      <c r="O135" s="3">
        <f t="shared" si="51"/>
        <v>1.9409722222222221E-2</v>
      </c>
    </row>
    <row r="136" spans="1:16" x14ac:dyDescent="0.35">
      <c r="A136">
        <v>1678000</v>
      </c>
      <c r="B136" s="59">
        <v>-0.17954471999999999</v>
      </c>
      <c r="C136" s="3">
        <f t="shared" si="46"/>
        <v>1.9421296296296294E-2</v>
      </c>
      <c r="D136" s="59">
        <v>-1.7954471999999999</v>
      </c>
      <c r="E136" s="56" t="e">
        <f t="shared" si="47"/>
        <v>#N/A</v>
      </c>
      <c r="F136" s="58" t="e">
        <f t="shared" si="48"/>
        <v>#N/A</v>
      </c>
      <c r="G136" s="58" t="e">
        <f t="shared" si="45"/>
        <v>#N/A</v>
      </c>
      <c r="H136" s="58" t="e">
        <f t="shared" si="52"/>
        <v>#N/A</v>
      </c>
      <c r="I136" s="61" t="e">
        <v>#N/A</v>
      </c>
      <c r="J136" s="58" t="str">
        <f t="shared" si="49"/>
        <v>0</v>
      </c>
      <c r="K136" s="58" t="str">
        <f t="shared" si="50"/>
        <v>0</v>
      </c>
      <c r="L136" s="58" t="str">
        <f t="shared" si="53"/>
        <v>0</v>
      </c>
      <c r="M136" s="58" t="str">
        <f t="shared" si="43"/>
        <v>0</v>
      </c>
      <c r="N136" s="58">
        <v>0</v>
      </c>
      <c r="O136" s="3">
        <f t="shared" si="51"/>
        <v>1.9421296296296294E-2</v>
      </c>
    </row>
    <row r="137" spans="1:16" x14ac:dyDescent="0.35">
      <c r="A137">
        <v>1679000</v>
      </c>
      <c r="B137" s="59">
        <v>-0.18559706000000001</v>
      </c>
      <c r="C137" s="3">
        <f t="shared" si="46"/>
        <v>1.9432870370370371E-2</v>
      </c>
      <c r="D137" s="59">
        <v>-1.8559706</v>
      </c>
      <c r="E137" s="56" t="e">
        <f t="shared" si="47"/>
        <v>#N/A</v>
      </c>
      <c r="F137" s="58" t="e">
        <f t="shared" si="48"/>
        <v>#N/A</v>
      </c>
      <c r="G137" s="58" t="e">
        <f t="shared" si="45"/>
        <v>#N/A</v>
      </c>
      <c r="H137" s="58" t="e">
        <f t="shared" si="52"/>
        <v>#N/A</v>
      </c>
      <c r="I137" s="61" t="e">
        <v>#N/A</v>
      </c>
      <c r="J137" s="58" t="str">
        <f t="shared" si="49"/>
        <v>0</v>
      </c>
      <c r="K137" s="58" t="str">
        <f t="shared" si="50"/>
        <v>0</v>
      </c>
      <c r="L137" s="58" t="str">
        <f t="shared" si="53"/>
        <v>0</v>
      </c>
      <c r="M137" s="58" t="str">
        <f t="shared" si="43"/>
        <v>0</v>
      </c>
      <c r="N137" s="58">
        <v>0</v>
      </c>
      <c r="O137" s="3">
        <f t="shared" si="51"/>
        <v>1.9432870370370371E-2</v>
      </c>
    </row>
    <row r="138" spans="1:16" x14ac:dyDescent="0.35">
      <c r="A138">
        <v>1680000</v>
      </c>
      <c r="B138" s="59">
        <v>-0.16592696000000001</v>
      </c>
      <c r="C138" s="3">
        <f t="shared" si="46"/>
        <v>1.9444444444444445E-2</v>
      </c>
      <c r="D138" s="59">
        <v>-1.6592696</v>
      </c>
      <c r="E138" s="56" t="e">
        <f t="shared" si="47"/>
        <v>#N/A</v>
      </c>
      <c r="F138" s="58" t="e">
        <f t="shared" si="48"/>
        <v>#N/A</v>
      </c>
      <c r="G138" s="58" t="e">
        <f t="shared" si="45"/>
        <v>#N/A</v>
      </c>
      <c r="H138" s="58">
        <f t="shared" si="52"/>
        <v>-1.6592696</v>
      </c>
      <c r="I138" s="61" t="e">
        <v>#N/A</v>
      </c>
      <c r="J138" s="58" t="str">
        <f t="shared" si="49"/>
        <v>0</v>
      </c>
      <c r="K138" s="58" t="str">
        <f t="shared" si="50"/>
        <v>0</v>
      </c>
      <c r="L138" s="58" t="str">
        <f t="shared" si="53"/>
        <v>0</v>
      </c>
      <c r="M138" s="58">
        <f t="shared" si="43"/>
        <v>-1.6592696</v>
      </c>
      <c r="N138" s="58">
        <v>0</v>
      </c>
      <c r="O138" s="3">
        <f t="shared" si="51"/>
        <v>1.9444444444444445E-2</v>
      </c>
    </row>
    <row r="139" spans="1:16" x14ac:dyDescent="0.35">
      <c r="A139">
        <v>1681000</v>
      </c>
      <c r="B139" s="59">
        <v>-0.16819780000000001</v>
      </c>
      <c r="C139" s="3">
        <f t="shared" si="46"/>
        <v>1.9456018518518518E-2</v>
      </c>
      <c r="D139" s="59">
        <v>-1.681978</v>
      </c>
      <c r="E139" s="56" t="e">
        <f t="shared" si="47"/>
        <v>#N/A</v>
      </c>
      <c r="F139" s="58" t="e">
        <f t="shared" si="48"/>
        <v>#N/A</v>
      </c>
      <c r="G139" s="58" t="e">
        <f t="shared" si="45"/>
        <v>#N/A</v>
      </c>
      <c r="H139" s="58" t="e">
        <f t="shared" si="52"/>
        <v>#N/A</v>
      </c>
      <c r="I139" s="61" t="e">
        <v>#N/A</v>
      </c>
      <c r="J139" s="58" t="str">
        <f t="shared" si="49"/>
        <v>0</v>
      </c>
      <c r="K139" s="58" t="str">
        <f t="shared" si="50"/>
        <v>0</v>
      </c>
      <c r="L139" s="58" t="str">
        <f t="shared" si="53"/>
        <v>0</v>
      </c>
      <c r="M139" s="58" t="str">
        <f t="shared" si="43"/>
        <v>0</v>
      </c>
      <c r="N139" s="58">
        <v>0</v>
      </c>
      <c r="O139" s="3">
        <f t="shared" si="51"/>
        <v>1.9456018518518518E-2</v>
      </c>
      <c r="P139" t="s">
        <v>100</v>
      </c>
    </row>
    <row r="140" spans="1:16" x14ac:dyDescent="0.35">
      <c r="A140">
        <v>1682000</v>
      </c>
      <c r="B140" s="59">
        <v>-0.17122397</v>
      </c>
      <c r="C140" s="3">
        <f t="shared" si="46"/>
        <v>1.9467592592592595E-2</v>
      </c>
      <c r="D140" s="59">
        <v>-1.7122397</v>
      </c>
      <c r="E140" s="56" t="e">
        <f t="shared" si="47"/>
        <v>#N/A</v>
      </c>
      <c r="F140" s="58" t="e">
        <f t="shared" si="48"/>
        <v>#N/A</v>
      </c>
      <c r="G140" s="58" t="e">
        <f t="shared" si="45"/>
        <v>#N/A</v>
      </c>
      <c r="H140" s="58" t="e">
        <f t="shared" si="52"/>
        <v>#N/A</v>
      </c>
      <c r="I140" s="61" t="e">
        <v>#N/A</v>
      </c>
      <c r="J140" s="58" t="str">
        <f t="shared" si="49"/>
        <v>0</v>
      </c>
      <c r="K140" s="58" t="str">
        <f t="shared" si="50"/>
        <v>0</v>
      </c>
      <c r="L140" s="58" t="str">
        <f t="shared" si="53"/>
        <v>0</v>
      </c>
      <c r="M140" s="58" t="str">
        <f t="shared" si="43"/>
        <v>0</v>
      </c>
      <c r="N140" s="58">
        <v>0</v>
      </c>
      <c r="O140" s="3">
        <f t="shared" si="51"/>
        <v>1.9467592592592595E-2</v>
      </c>
    </row>
    <row r="141" spans="1:16" x14ac:dyDescent="0.35">
      <c r="A141">
        <v>1683000</v>
      </c>
      <c r="B141" s="59">
        <v>-0.18408397000000001</v>
      </c>
      <c r="C141" s="3">
        <f t="shared" si="46"/>
        <v>1.9479166666666665E-2</v>
      </c>
      <c r="D141" s="59">
        <v>-1.8408397000000001</v>
      </c>
      <c r="E141" s="56" t="e">
        <f t="shared" si="47"/>
        <v>#N/A</v>
      </c>
      <c r="F141" s="58" t="e">
        <f t="shared" si="48"/>
        <v>#N/A</v>
      </c>
      <c r="G141" s="58" t="e">
        <f t="shared" si="45"/>
        <v>#N/A</v>
      </c>
      <c r="H141" s="58" t="e">
        <f t="shared" si="52"/>
        <v>#N/A</v>
      </c>
      <c r="I141" s="61" t="s">
        <v>62</v>
      </c>
      <c r="J141" s="58" t="str">
        <f t="shared" si="49"/>
        <v>0</v>
      </c>
      <c r="K141" s="58" t="str">
        <f t="shared" si="50"/>
        <v>0</v>
      </c>
      <c r="L141" s="58" t="str">
        <f t="shared" si="53"/>
        <v>0</v>
      </c>
      <c r="M141" s="58" t="str">
        <f t="shared" si="43"/>
        <v>0</v>
      </c>
      <c r="N141" s="58">
        <v>0</v>
      </c>
      <c r="O141" s="3">
        <f t="shared" si="51"/>
        <v>1.9479166666666665E-2</v>
      </c>
    </row>
    <row r="142" spans="1:16" x14ac:dyDescent="0.35">
      <c r="A142">
        <v>1684000</v>
      </c>
      <c r="B142" s="59">
        <v>-0.21585873999999999</v>
      </c>
      <c r="C142" s="3">
        <f t="shared" si="46"/>
        <v>1.9490740740740739E-2</v>
      </c>
      <c r="D142" s="59">
        <v>-2.1585874</v>
      </c>
      <c r="E142" s="56" t="e">
        <f t="shared" si="47"/>
        <v>#N/A</v>
      </c>
      <c r="F142" s="58" t="e">
        <f t="shared" si="48"/>
        <v>#N/A</v>
      </c>
      <c r="G142" s="58">
        <f t="shared" si="45"/>
        <v>-2.1585874</v>
      </c>
      <c r="H142" s="58" t="e">
        <f t="shared" si="52"/>
        <v>#N/A</v>
      </c>
      <c r="I142" s="61" t="e">
        <v>#N/A</v>
      </c>
      <c r="J142" s="58" t="str">
        <f t="shared" si="49"/>
        <v>0</v>
      </c>
      <c r="K142" s="58" t="str">
        <f t="shared" si="50"/>
        <v>0</v>
      </c>
      <c r="L142" s="58">
        <f t="shared" si="53"/>
        <v>-2.1585874</v>
      </c>
      <c r="M142" s="58" t="str">
        <f t="shared" si="43"/>
        <v>0</v>
      </c>
      <c r="N142" s="58">
        <v>0</v>
      </c>
      <c r="O142" s="3">
        <f t="shared" si="51"/>
        <v>1.9490740740740739E-2</v>
      </c>
    </row>
    <row r="143" spans="1:16" x14ac:dyDescent="0.35">
      <c r="A143">
        <v>1685000</v>
      </c>
      <c r="B143" s="59">
        <v>-0.20526715000000001</v>
      </c>
      <c r="C143" s="3">
        <f t="shared" si="46"/>
        <v>1.9502314814814813E-2</v>
      </c>
      <c r="D143" s="59">
        <v>-2.0526715000000002</v>
      </c>
      <c r="E143" s="56" t="e">
        <f t="shared" si="47"/>
        <v>#N/A</v>
      </c>
      <c r="F143" s="58" t="e">
        <f t="shared" si="48"/>
        <v>#N/A</v>
      </c>
      <c r="G143" s="58" t="e">
        <f t="shared" si="45"/>
        <v>#N/A</v>
      </c>
      <c r="H143" s="58" t="e">
        <f t="shared" si="52"/>
        <v>#N/A</v>
      </c>
      <c r="I143" s="61" t="e">
        <v>#N/A</v>
      </c>
      <c r="J143" s="58" t="str">
        <f t="shared" si="49"/>
        <v>0</v>
      </c>
      <c r="K143" s="58" t="str">
        <f t="shared" si="50"/>
        <v>0</v>
      </c>
      <c r="L143" s="58" t="str">
        <f t="shared" si="53"/>
        <v>0</v>
      </c>
      <c r="M143" s="58" t="str">
        <f t="shared" si="43"/>
        <v>0</v>
      </c>
      <c r="N143" s="58">
        <v>0</v>
      </c>
      <c r="O143" s="3">
        <f t="shared" si="51"/>
        <v>1.9502314814814813E-2</v>
      </c>
    </row>
    <row r="144" spans="1:16" x14ac:dyDescent="0.35">
      <c r="A144">
        <v>1686000</v>
      </c>
      <c r="B144" s="59">
        <v>-0.19089164</v>
      </c>
      <c r="C144" s="3">
        <f t="shared" si="46"/>
        <v>1.951388888888889E-2</v>
      </c>
      <c r="D144" s="59">
        <v>-1.9089164000000001</v>
      </c>
      <c r="E144" s="56" t="e">
        <f t="shared" si="47"/>
        <v>#N/A</v>
      </c>
      <c r="F144" s="58" t="e">
        <f t="shared" si="48"/>
        <v>#N/A</v>
      </c>
      <c r="G144" s="58" t="e">
        <f t="shared" si="45"/>
        <v>#N/A</v>
      </c>
      <c r="H144" s="58" t="e">
        <f t="shared" si="52"/>
        <v>#N/A</v>
      </c>
      <c r="I144" s="61" t="e">
        <v>#N/A</v>
      </c>
      <c r="J144" s="58" t="str">
        <f t="shared" si="49"/>
        <v>0</v>
      </c>
      <c r="K144" s="58" t="str">
        <f t="shared" si="50"/>
        <v>0</v>
      </c>
      <c r="L144" s="58" t="str">
        <f t="shared" si="53"/>
        <v>0</v>
      </c>
      <c r="M144" s="58" t="str">
        <f t="shared" si="43"/>
        <v>0</v>
      </c>
      <c r="N144" s="58">
        <v>0</v>
      </c>
      <c r="O144" s="3">
        <f t="shared" si="51"/>
        <v>1.951388888888889E-2</v>
      </c>
    </row>
    <row r="145" spans="1:15" x14ac:dyDescent="0.35">
      <c r="A145">
        <v>1687000</v>
      </c>
      <c r="B145" s="59">
        <v>-0.18483931000000001</v>
      </c>
      <c r="C145" s="3">
        <f t="shared" si="46"/>
        <v>1.9525462962962963E-2</v>
      </c>
      <c r="D145" s="59">
        <v>-1.8483931</v>
      </c>
      <c r="E145" s="56" t="e">
        <f t="shared" si="47"/>
        <v>#N/A</v>
      </c>
      <c r="F145" s="58" t="e">
        <f t="shared" si="48"/>
        <v>#N/A</v>
      </c>
      <c r="G145" s="58" t="e">
        <f t="shared" si="45"/>
        <v>#N/A</v>
      </c>
      <c r="H145" s="58" t="e">
        <f t="shared" si="52"/>
        <v>#N/A</v>
      </c>
      <c r="I145" s="61" t="e">
        <v>#N/A</v>
      </c>
      <c r="J145" s="58" t="str">
        <f t="shared" si="49"/>
        <v>0</v>
      </c>
      <c r="K145" s="58" t="str">
        <f t="shared" si="50"/>
        <v>0</v>
      </c>
      <c r="L145" s="58" t="str">
        <f t="shared" si="53"/>
        <v>0</v>
      </c>
      <c r="M145" s="58" t="str">
        <f t="shared" si="43"/>
        <v>0</v>
      </c>
      <c r="N145" s="58">
        <v>0</v>
      </c>
      <c r="O145" s="3">
        <f t="shared" si="51"/>
        <v>1.9525462962962963E-2</v>
      </c>
    </row>
    <row r="146" spans="1:15" x14ac:dyDescent="0.35">
      <c r="A146">
        <v>1688000</v>
      </c>
      <c r="B146" s="59">
        <v>-0.17425014</v>
      </c>
      <c r="C146" s="3">
        <f t="shared" si="46"/>
        <v>1.9537037037037037E-2</v>
      </c>
      <c r="D146" s="59">
        <v>-1.7425014000000001</v>
      </c>
      <c r="E146" s="56" t="e">
        <f t="shared" si="47"/>
        <v>#N/A</v>
      </c>
      <c r="F146" s="58" t="e">
        <f t="shared" si="48"/>
        <v>#N/A</v>
      </c>
      <c r="G146" s="58" t="e">
        <f>IF(AND(D146&lt;=D143, D146&lt;=D144, D146&lt;=D145, D146&lt;=D147, D146&lt;=D148, D146&lt;=D149),D146,NA())</f>
        <v>#N/A</v>
      </c>
      <c r="H146" s="58" t="e">
        <f t="shared" si="52"/>
        <v>#N/A</v>
      </c>
      <c r="I146" s="61" t="e">
        <v>#N/A</v>
      </c>
      <c r="J146" s="58" t="str">
        <f t="shared" si="49"/>
        <v>0</v>
      </c>
      <c r="K146" s="58" t="str">
        <f t="shared" si="50"/>
        <v>0</v>
      </c>
      <c r="L146" s="58" t="str">
        <f t="shared" si="53"/>
        <v>0</v>
      </c>
      <c r="M146" s="58" t="str">
        <f t="shared" si="43"/>
        <v>0</v>
      </c>
      <c r="N146" s="58">
        <v>0</v>
      </c>
      <c r="O146" s="3">
        <f t="shared" si="51"/>
        <v>1.9537037037037037E-2</v>
      </c>
    </row>
    <row r="147" spans="1:15" x14ac:dyDescent="0.35">
      <c r="A147">
        <v>1689000</v>
      </c>
      <c r="B147" s="59">
        <v>-0.1719793</v>
      </c>
      <c r="C147" s="3">
        <f t="shared" si="46"/>
        <v>1.954861111111111E-2</v>
      </c>
      <c r="D147" s="59">
        <v>-1.7197930000000001</v>
      </c>
      <c r="E147" s="56" t="e">
        <f t="shared" si="47"/>
        <v>#N/A</v>
      </c>
      <c r="F147" s="58" t="e">
        <f t="shared" si="48"/>
        <v>#N/A</v>
      </c>
      <c r="G147" s="58" t="e">
        <f t="shared" ref="G147:G159" si="54">IF(AND(D147&lt;=D144, D147&lt;=D145, D147&lt;=D146, D147&lt;=D148, D147&lt;=D149, D147&lt;=D150),D147,NA())</f>
        <v>#N/A</v>
      </c>
      <c r="H147" s="58" t="e">
        <f t="shared" si="52"/>
        <v>#N/A</v>
      </c>
      <c r="I147" s="61" t="e">
        <v>#N/A</v>
      </c>
      <c r="J147" s="58" t="str">
        <f t="shared" si="49"/>
        <v>0</v>
      </c>
      <c r="K147" s="58" t="str">
        <f t="shared" si="50"/>
        <v>0</v>
      </c>
      <c r="L147" s="58" t="str">
        <f t="shared" si="53"/>
        <v>0</v>
      </c>
      <c r="M147" s="58" t="str">
        <f t="shared" si="43"/>
        <v>0</v>
      </c>
      <c r="N147" s="58">
        <v>0</v>
      </c>
      <c r="O147" s="3">
        <f t="shared" si="51"/>
        <v>1.954861111111111E-2</v>
      </c>
    </row>
    <row r="148" spans="1:15" x14ac:dyDescent="0.35">
      <c r="A148">
        <v>1690000</v>
      </c>
      <c r="B148" s="59">
        <v>-0.16895314</v>
      </c>
      <c r="C148" s="3">
        <f t="shared" si="46"/>
        <v>1.9560185185185187E-2</v>
      </c>
      <c r="D148" s="59">
        <v>-1.6895313999999999</v>
      </c>
      <c r="E148" s="56" t="e">
        <f t="shared" si="47"/>
        <v>#N/A</v>
      </c>
      <c r="F148" s="58" t="e">
        <f t="shared" si="48"/>
        <v>#N/A</v>
      </c>
      <c r="G148" s="58" t="e">
        <f t="shared" si="54"/>
        <v>#N/A</v>
      </c>
      <c r="H148" s="58">
        <f t="shared" si="52"/>
        <v>-1.6895313999999999</v>
      </c>
      <c r="I148" s="61" t="e">
        <v>#N/A</v>
      </c>
      <c r="J148" s="58" t="str">
        <f t="shared" si="49"/>
        <v>0</v>
      </c>
      <c r="K148" s="58" t="str">
        <f t="shared" si="50"/>
        <v>0</v>
      </c>
      <c r="L148" s="58" t="str">
        <f t="shared" si="53"/>
        <v>0</v>
      </c>
      <c r="M148" s="58">
        <f t="shared" si="43"/>
        <v>-1.6895313999999999</v>
      </c>
      <c r="N148" s="58">
        <v>0</v>
      </c>
      <c r="O148" s="3">
        <f t="shared" si="51"/>
        <v>1.9560185185185187E-2</v>
      </c>
    </row>
    <row r="149" spans="1:15" x14ac:dyDescent="0.35">
      <c r="A149">
        <v>1691000</v>
      </c>
      <c r="B149" s="59">
        <v>-0.17954471999999999</v>
      </c>
      <c r="C149" s="3">
        <f t="shared" si="46"/>
        <v>1.9571759259259261E-2</v>
      </c>
      <c r="D149" s="59">
        <v>-1.7954471999999999</v>
      </c>
      <c r="E149" s="56" t="e">
        <f t="shared" si="47"/>
        <v>#N/A</v>
      </c>
      <c r="F149" s="58" t="e">
        <f t="shared" si="48"/>
        <v>#N/A</v>
      </c>
      <c r="G149" s="58">
        <f t="shared" si="54"/>
        <v>-1.7954471999999999</v>
      </c>
      <c r="H149" s="58" t="e">
        <f t="shared" si="52"/>
        <v>#N/A</v>
      </c>
      <c r="I149" s="61" t="e">
        <v>#N/A</v>
      </c>
      <c r="J149" s="58" t="str">
        <f t="shared" si="49"/>
        <v>0</v>
      </c>
      <c r="K149" s="58" t="str">
        <f t="shared" si="50"/>
        <v>0</v>
      </c>
      <c r="L149" s="58">
        <v>0</v>
      </c>
      <c r="M149" s="58" t="str">
        <f t="shared" si="43"/>
        <v>0</v>
      </c>
      <c r="N149" s="58">
        <v>0</v>
      </c>
      <c r="O149" s="3">
        <f t="shared" si="51"/>
        <v>1.9571759259259261E-2</v>
      </c>
    </row>
    <row r="150" spans="1:15" x14ac:dyDescent="0.35">
      <c r="A150">
        <v>1692000</v>
      </c>
      <c r="B150" s="59">
        <v>-0.17954471999999999</v>
      </c>
      <c r="C150" s="3">
        <f t="shared" si="46"/>
        <v>1.9583333333333335E-2</v>
      </c>
      <c r="D150" s="59">
        <v>-1.7954471999999999</v>
      </c>
      <c r="E150" s="56" t="e">
        <f t="shared" si="47"/>
        <v>#N/A</v>
      </c>
      <c r="F150" s="58" t="e">
        <f t="shared" si="48"/>
        <v>#N/A</v>
      </c>
      <c r="G150" s="58">
        <f t="shared" si="54"/>
        <v>-1.7954471999999999</v>
      </c>
      <c r="H150" s="58" t="e">
        <f t="shared" si="52"/>
        <v>#N/A</v>
      </c>
      <c r="I150" s="61" t="e">
        <v>#N/A</v>
      </c>
      <c r="J150" s="58" t="str">
        <f t="shared" si="49"/>
        <v>0</v>
      </c>
      <c r="K150" s="58" t="str">
        <f t="shared" si="50"/>
        <v>0</v>
      </c>
      <c r="L150" s="58">
        <f t="shared" si="53"/>
        <v>-1.7954471999999999</v>
      </c>
      <c r="M150" s="58" t="str">
        <f t="shared" si="43"/>
        <v>0</v>
      </c>
      <c r="N150" s="58">
        <v>0</v>
      </c>
      <c r="O150" s="3">
        <f t="shared" si="51"/>
        <v>1.9583333333333335E-2</v>
      </c>
    </row>
    <row r="151" spans="1:15" x14ac:dyDescent="0.35">
      <c r="A151">
        <v>1693000</v>
      </c>
      <c r="B151" s="59">
        <v>-0.1719793</v>
      </c>
      <c r="C151" s="3">
        <f t="shared" si="46"/>
        <v>1.9594907407407405E-2</v>
      </c>
      <c r="D151" s="59">
        <v>-1.7197930000000001</v>
      </c>
      <c r="E151" s="56" t="e">
        <f t="shared" si="47"/>
        <v>#N/A</v>
      </c>
      <c r="F151" s="58" t="e">
        <f t="shared" si="48"/>
        <v>#N/A</v>
      </c>
      <c r="G151" s="58" t="e">
        <f t="shared" si="54"/>
        <v>#N/A</v>
      </c>
      <c r="H151" s="58" t="e">
        <f t="shared" si="52"/>
        <v>#N/A</v>
      </c>
      <c r="I151" s="61" t="e">
        <v>#N/A</v>
      </c>
      <c r="J151" s="58" t="str">
        <f t="shared" si="49"/>
        <v>0</v>
      </c>
      <c r="K151" s="58" t="str">
        <f t="shared" si="50"/>
        <v>0</v>
      </c>
      <c r="L151" s="58" t="str">
        <f t="shared" si="53"/>
        <v>0</v>
      </c>
      <c r="M151" s="58" t="str">
        <f t="shared" si="43"/>
        <v>0</v>
      </c>
      <c r="N151" s="58">
        <v>0</v>
      </c>
      <c r="O151" s="3">
        <f t="shared" si="51"/>
        <v>1.9594907407407405E-2</v>
      </c>
    </row>
    <row r="152" spans="1:15" x14ac:dyDescent="0.35">
      <c r="A152">
        <v>1694000</v>
      </c>
      <c r="B152" s="59">
        <v>-0.14701462000000001</v>
      </c>
      <c r="C152" s="3">
        <f t="shared" si="46"/>
        <v>1.9606481481481482E-2</v>
      </c>
      <c r="D152" s="59">
        <v>-1.4701462000000001</v>
      </c>
      <c r="E152" s="56" t="e">
        <f t="shared" si="47"/>
        <v>#N/A</v>
      </c>
      <c r="F152" s="58" t="e">
        <f t="shared" si="48"/>
        <v>#N/A</v>
      </c>
      <c r="G152" s="58" t="e">
        <f t="shared" si="54"/>
        <v>#N/A</v>
      </c>
      <c r="H152" s="58" t="e">
        <f t="shared" si="52"/>
        <v>#N/A</v>
      </c>
      <c r="I152" s="61" t="e">
        <v>#N/A</v>
      </c>
      <c r="J152" s="58" t="str">
        <f t="shared" si="49"/>
        <v>0</v>
      </c>
      <c r="K152" s="58" t="str">
        <f t="shared" si="50"/>
        <v>0</v>
      </c>
      <c r="L152" s="58" t="str">
        <f t="shared" si="53"/>
        <v>0</v>
      </c>
      <c r="M152" s="58" t="str">
        <f t="shared" si="43"/>
        <v>0</v>
      </c>
      <c r="N152" s="58">
        <v>0</v>
      </c>
      <c r="O152" s="3">
        <f t="shared" si="51"/>
        <v>1.9606481481481482E-2</v>
      </c>
    </row>
    <row r="153" spans="1:15" x14ac:dyDescent="0.35">
      <c r="A153">
        <v>1695000</v>
      </c>
      <c r="B153" s="59">
        <v>-9.1783403999999999E-2</v>
      </c>
      <c r="C153" s="3">
        <f t="shared" si="46"/>
        <v>1.9618055555555555E-2</v>
      </c>
      <c r="D153" s="59">
        <v>-0.91783404000000002</v>
      </c>
      <c r="E153" s="56" t="e">
        <f t="shared" si="47"/>
        <v>#N/A</v>
      </c>
      <c r="F153" s="58" t="e">
        <f t="shared" si="48"/>
        <v>#N/A</v>
      </c>
      <c r="G153" s="58" t="e">
        <f t="shared" si="54"/>
        <v>#N/A</v>
      </c>
      <c r="H153" s="58">
        <f t="shared" si="52"/>
        <v>-0.91783404000000002</v>
      </c>
      <c r="I153" s="61" t="e">
        <v>#N/A</v>
      </c>
      <c r="J153" s="58" t="str">
        <f t="shared" si="49"/>
        <v>0</v>
      </c>
      <c r="K153" s="58" t="str">
        <f t="shared" si="50"/>
        <v>0</v>
      </c>
      <c r="L153" s="58" t="str">
        <f t="shared" si="53"/>
        <v>0</v>
      </c>
      <c r="M153" s="58">
        <f t="shared" si="43"/>
        <v>-0.91783404000000002</v>
      </c>
      <c r="N153" s="58">
        <v>0</v>
      </c>
      <c r="O153" s="3">
        <f t="shared" si="51"/>
        <v>1.9618055555555555E-2</v>
      </c>
    </row>
    <row r="154" spans="1:15" x14ac:dyDescent="0.35">
      <c r="A154">
        <v>1696000</v>
      </c>
      <c r="B154" s="59">
        <v>-0.10388807999999999</v>
      </c>
      <c r="C154" s="3">
        <f t="shared" si="46"/>
        <v>1.9629629629629629E-2</v>
      </c>
      <c r="D154" s="59">
        <v>-1.0388807999999998</v>
      </c>
      <c r="E154" s="56" t="e">
        <f t="shared" si="47"/>
        <v>#N/A</v>
      </c>
      <c r="F154" s="58" t="e">
        <f t="shared" si="48"/>
        <v>#N/A</v>
      </c>
      <c r="G154" s="58" t="e">
        <f t="shared" si="54"/>
        <v>#N/A</v>
      </c>
      <c r="H154" s="58" t="e">
        <f t="shared" si="52"/>
        <v>#N/A</v>
      </c>
      <c r="I154" s="61" t="e">
        <v>#N/A</v>
      </c>
      <c r="J154" s="58" t="str">
        <f t="shared" si="49"/>
        <v>0</v>
      </c>
      <c r="K154" s="58" t="str">
        <f t="shared" si="50"/>
        <v>0</v>
      </c>
      <c r="L154" s="58" t="str">
        <f t="shared" si="53"/>
        <v>0</v>
      </c>
      <c r="M154" s="58" t="str">
        <f t="shared" si="43"/>
        <v>0</v>
      </c>
      <c r="N154" s="58">
        <v>0</v>
      </c>
      <c r="O154" s="3">
        <f t="shared" si="51"/>
        <v>1.9629629629629629E-2</v>
      </c>
    </row>
    <row r="155" spans="1:15" x14ac:dyDescent="0.35">
      <c r="A155">
        <v>1697000</v>
      </c>
      <c r="B155" s="59">
        <v>-0.12658676999999999</v>
      </c>
      <c r="C155" s="3">
        <f t="shared" si="46"/>
        <v>1.9641203703703706E-2</v>
      </c>
      <c r="D155" s="59">
        <v>-1.2658676999999998</v>
      </c>
      <c r="E155" s="56" t="e">
        <f t="shared" si="47"/>
        <v>#N/A</v>
      </c>
      <c r="F155" s="58" t="e">
        <f t="shared" si="48"/>
        <v>#N/A</v>
      </c>
      <c r="G155" s="58" t="e">
        <f t="shared" si="54"/>
        <v>#N/A</v>
      </c>
      <c r="H155" s="58" t="e">
        <f t="shared" si="52"/>
        <v>#N/A</v>
      </c>
      <c r="I155" s="61" t="e">
        <v>#N/A</v>
      </c>
      <c r="J155" s="58" t="str">
        <f t="shared" si="49"/>
        <v>0</v>
      </c>
      <c r="K155" s="58" t="str">
        <f t="shared" si="50"/>
        <v>0</v>
      </c>
      <c r="L155" s="58" t="str">
        <f t="shared" si="53"/>
        <v>0</v>
      </c>
      <c r="M155" s="58" t="str">
        <f t="shared" si="43"/>
        <v>0</v>
      </c>
      <c r="N155" s="58">
        <v>0</v>
      </c>
      <c r="O155" s="3">
        <f t="shared" si="51"/>
        <v>1.9641203703703706E-2</v>
      </c>
    </row>
    <row r="156" spans="1:15" x14ac:dyDescent="0.35">
      <c r="A156">
        <v>1698000</v>
      </c>
      <c r="B156" s="59">
        <v>-0.13339444</v>
      </c>
      <c r="C156" s="3">
        <f t="shared" si="46"/>
        <v>1.9652777777777779E-2</v>
      </c>
      <c r="D156" s="59">
        <v>-1.3339444</v>
      </c>
      <c r="E156" s="56" t="e">
        <f t="shared" si="47"/>
        <v>#N/A</v>
      </c>
      <c r="F156" s="58" t="e">
        <f t="shared" si="48"/>
        <v>#N/A</v>
      </c>
      <c r="G156" s="58" t="e">
        <f t="shared" si="54"/>
        <v>#N/A</v>
      </c>
      <c r="H156" s="58" t="e">
        <f t="shared" si="52"/>
        <v>#N/A</v>
      </c>
      <c r="I156" s="61" t="e">
        <v>#N/A</v>
      </c>
      <c r="J156" s="58" t="str">
        <f t="shared" si="49"/>
        <v>0</v>
      </c>
      <c r="K156" s="58" t="str">
        <f t="shared" si="50"/>
        <v>0</v>
      </c>
      <c r="L156" s="58" t="str">
        <f t="shared" si="53"/>
        <v>0</v>
      </c>
      <c r="M156" s="58" t="str">
        <f t="shared" si="43"/>
        <v>0</v>
      </c>
      <c r="N156" s="58">
        <v>0</v>
      </c>
      <c r="O156" s="3">
        <f t="shared" si="51"/>
        <v>1.9652777777777779E-2</v>
      </c>
    </row>
    <row r="157" spans="1:15" x14ac:dyDescent="0.35">
      <c r="A157">
        <v>1699000</v>
      </c>
      <c r="B157" s="59">
        <v>-0.14928304000000001</v>
      </c>
      <c r="C157" s="3">
        <f t="shared" si="46"/>
        <v>1.9664351851851853E-2</v>
      </c>
      <c r="D157" s="59">
        <v>-1.4928304000000001</v>
      </c>
      <c r="E157" s="56" t="e">
        <f t="shared" si="47"/>
        <v>#N/A</v>
      </c>
      <c r="F157" s="58" t="e">
        <f t="shared" si="48"/>
        <v>#N/A</v>
      </c>
      <c r="G157" s="58" t="e">
        <f t="shared" si="54"/>
        <v>#N/A</v>
      </c>
      <c r="H157" s="58" t="e">
        <f t="shared" si="52"/>
        <v>#N/A</v>
      </c>
      <c r="I157" s="61" t="e">
        <v>#N/A</v>
      </c>
      <c r="J157" s="58" t="str">
        <f t="shared" si="49"/>
        <v>0</v>
      </c>
      <c r="K157" s="58" t="str">
        <f t="shared" si="50"/>
        <v>0</v>
      </c>
      <c r="L157" s="58" t="str">
        <f t="shared" si="53"/>
        <v>0</v>
      </c>
      <c r="M157" s="58" t="str">
        <f t="shared" si="43"/>
        <v>0</v>
      </c>
      <c r="N157" s="58">
        <v>0</v>
      </c>
      <c r="O157" s="3">
        <f t="shared" si="51"/>
        <v>1.9664351851851853E-2</v>
      </c>
    </row>
    <row r="158" spans="1:15" x14ac:dyDescent="0.35">
      <c r="A158">
        <v>1700000</v>
      </c>
      <c r="B158" s="59">
        <v>-0.15457761</v>
      </c>
      <c r="C158" s="3">
        <f t="shared" si="46"/>
        <v>1.9675925925925927E-2</v>
      </c>
      <c r="D158" s="59">
        <v>-1.5457761000000001</v>
      </c>
      <c r="E158" s="56" t="e">
        <f t="shared" si="47"/>
        <v>#N/A</v>
      </c>
      <c r="F158" s="58" t="e">
        <f t="shared" si="48"/>
        <v>#N/A</v>
      </c>
      <c r="G158" s="58" t="e">
        <f t="shared" si="54"/>
        <v>#N/A</v>
      </c>
      <c r="H158" s="58" t="e">
        <f t="shared" si="52"/>
        <v>#N/A</v>
      </c>
      <c r="I158" s="61" t="e">
        <v>#N/A</v>
      </c>
      <c r="J158" s="58" t="str">
        <f t="shared" si="49"/>
        <v>0</v>
      </c>
      <c r="K158" s="58" t="str">
        <f t="shared" si="50"/>
        <v>0</v>
      </c>
      <c r="L158" s="58" t="str">
        <f t="shared" si="53"/>
        <v>0</v>
      </c>
      <c r="M158" s="58" t="str">
        <f t="shared" si="43"/>
        <v>0</v>
      </c>
      <c r="N158" s="58">
        <v>0</v>
      </c>
      <c r="O158" s="3">
        <f t="shared" si="51"/>
        <v>1.9675925925925927E-2</v>
      </c>
    </row>
    <row r="159" spans="1:15" x14ac:dyDescent="0.35">
      <c r="A159">
        <v>1701000</v>
      </c>
      <c r="B159" s="59">
        <v>-0.16062995999999999</v>
      </c>
      <c r="C159" s="3">
        <f t="shared" si="46"/>
        <v>1.96875E-2</v>
      </c>
      <c r="D159" s="59">
        <v>-1.6062995999999998</v>
      </c>
      <c r="E159" s="56" t="e">
        <f t="shared" si="47"/>
        <v>#N/A</v>
      </c>
      <c r="F159" s="58" t="e">
        <f t="shared" si="48"/>
        <v>#N/A</v>
      </c>
      <c r="G159" s="58">
        <f t="shared" si="54"/>
        <v>-1.6062995999999998</v>
      </c>
      <c r="H159" s="58" t="e">
        <f t="shared" si="52"/>
        <v>#N/A</v>
      </c>
      <c r="I159" s="61" t="e">
        <v>#N/A</v>
      </c>
      <c r="J159" s="58" t="str">
        <f t="shared" si="49"/>
        <v>0</v>
      </c>
      <c r="K159" s="58" t="str">
        <f t="shared" si="50"/>
        <v>0</v>
      </c>
      <c r="L159" s="58">
        <f t="shared" si="53"/>
        <v>-1.6062995999999998</v>
      </c>
      <c r="M159" s="58" t="str">
        <f t="shared" si="43"/>
        <v>0</v>
      </c>
      <c r="N159" s="58">
        <v>0</v>
      </c>
      <c r="O159" s="3">
        <f t="shared" si="51"/>
        <v>1.96875E-2</v>
      </c>
    </row>
    <row r="160" spans="1:15" x14ac:dyDescent="0.35">
      <c r="A160">
        <v>1702000</v>
      </c>
      <c r="B160" s="59">
        <v>-0.15684846</v>
      </c>
      <c r="C160" s="3">
        <f t="shared" si="46"/>
        <v>1.9699074074074074E-2</v>
      </c>
      <c r="D160" s="59">
        <v>-1.5684845999999999</v>
      </c>
      <c r="E160" s="56" t="e">
        <f t="shared" si="47"/>
        <v>#N/A</v>
      </c>
      <c r="F160" s="58" t="e">
        <f t="shared" si="48"/>
        <v>#N/A</v>
      </c>
      <c r="G160" s="58" t="e">
        <f>IF(AND(D160&lt;=D157, D160&lt;=D158, D160&lt;=D159, D160&lt;=D161, D160&lt;=D162, D160&lt;=D163),D160,NA())</f>
        <v>#N/A</v>
      </c>
      <c r="H160" s="58" t="e">
        <f t="shared" si="52"/>
        <v>#N/A</v>
      </c>
      <c r="I160" s="61" t="e">
        <v>#N/A</v>
      </c>
      <c r="J160" s="58" t="str">
        <f t="shared" si="49"/>
        <v>0</v>
      </c>
      <c r="K160" s="58" t="str">
        <f t="shared" si="50"/>
        <v>0</v>
      </c>
      <c r="L160" s="58" t="str">
        <f t="shared" si="53"/>
        <v>0</v>
      </c>
      <c r="M160" s="58" t="str">
        <f t="shared" si="43"/>
        <v>0</v>
      </c>
      <c r="N160" s="58">
        <v>0</v>
      </c>
      <c r="O160" s="3">
        <f t="shared" si="51"/>
        <v>1.9699074074074074E-2</v>
      </c>
    </row>
    <row r="161" spans="1:16" x14ac:dyDescent="0.35">
      <c r="A161">
        <v>1703000</v>
      </c>
      <c r="B161" s="59">
        <v>-0.13566527</v>
      </c>
      <c r="C161" s="3">
        <f t="shared" si="46"/>
        <v>1.9710648148148147E-2</v>
      </c>
      <c r="D161" s="59">
        <v>-1.3566527000000002</v>
      </c>
      <c r="E161" s="56" t="e">
        <f t="shared" si="47"/>
        <v>#N/A</v>
      </c>
      <c r="F161" s="58" t="e">
        <f t="shared" si="48"/>
        <v>#N/A</v>
      </c>
      <c r="G161" s="58" t="e">
        <f t="shared" ref="G161:G172" si="55">IF(AND(D161&lt;=D158, D161&lt;=D159, D161&lt;=D160, D161&lt;=D162, D161&lt;=D163, D161&lt;=D164),D161,NA())</f>
        <v>#N/A</v>
      </c>
      <c r="H161" s="58">
        <f t="shared" si="52"/>
        <v>-1.3566527000000002</v>
      </c>
      <c r="I161" s="61" t="e">
        <v>#N/A</v>
      </c>
      <c r="J161" s="58" t="str">
        <f t="shared" si="49"/>
        <v>0</v>
      </c>
      <c r="K161" s="58" t="str">
        <f t="shared" si="50"/>
        <v>0</v>
      </c>
      <c r="L161" s="58" t="str">
        <f t="shared" si="53"/>
        <v>0</v>
      </c>
      <c r="M161" s="58">
        <f t="shared" si="43"/>
        <v>-1.3566527000000002</v>
      </c>
      <c r="N161" s="58">
        <v>0</v>
      </c>
      <c r="O161" s="3">
        <f t="shared" si="51"/>
        <v>1.9710648148148147E-2</v>
      </c>
    </row>
    <row r="162" spans="1:16" x14ac:dyDescent="0.35">
      <c r="A162">
        <v>1704000</v>
      </c>
      <c r="B162" s="59">
        <v>-0.15079612000000001</v>
      </c>
      <c r="C162" s="3">
        <f t="shared" si="46"/>
        <v>1.9722222222222221E-2</v>
      </c>
      <c r="D162" s="59">
        <v>-1.5079612</v>
      </c>
      <c r="E162" s="56" t="e">
        <f t="shared" si="47"/>
        <v>#N/A</v>
      </c>
      <c r="F162" s="58" t="e">
        <f t="shared" si="48"/>
        <v>#N/A</v>
      </c>
      <c r="G162" s="58" t="e">
        <f t="shared" si="55"/>
        <v>#N/A</v>
      </c>
      <c r="H162" s="58" t="e">
        <f t="shared" si="52"/>
        <v>#N/A</v>
      </c>
      <c r="I162" s="61" t="e">
        <v>#N/A</v>
      </c>
      <c r="J162" s="58" t="str">
        <f t="shared" si="49"/>
        <v>0</v>
      </c>
      <c r="K162" s="58" t="str">
        <f t="shared" si="50"/>
        <v>0</v>
      </c>
      <c r="L162" s="58" t="str">
        <f t="shared" si="53"/>
        <v>0</v>
      </c>
      <c r="M162" s="58" t="str">
        <f t="shared" si="43"/>
        <v>0</v>
      </c>
      <c r="N162" s="58">
        <v>0</v>
      </c>
      <c r="O162" s="3">
        <f t="shared" si="51"/>
        <v>1.9722222222222221E-2</v>
      </c>
      <c r="P162" t="s">
        <v>189</v>
      </c>
    </row>
    <row r="163" spans="1:16" x14ac:dyDescent="0.35">
      <c r="A163">
        <v>1705000</v>
      </c>
      <c r="B163" s="59">
        <v>-0.21585873999999999</v>
      </c>
      <c r="C163" s="3">
        <f t="shared" si="46"/>
        <v>1.9733796296296298E-2</v>
      </c>
      <c r="D163" s="59">
        <v>-2.1585874</v>
      </c>
      <c r="E163" s="56" t="e">
        <f t="shared" si="47"/>
        <v>#N/A</v>
      </c>
      <c r="F163" s="58" t="e">
        <f t="shared" si="48"/>
        <v>#N/A</v>
      </c>
      <c r="G163" s="58" t="e">
        <f t="shared" si="55"/>
        <v>#N/A</v>
      </c>
      <c r="H163" s="58" t="e">
        <f t="shared" si="52"/>
        <v>#N/A</v>
      </c>
      <c r="I163" s="61" t="e">
        <v>#N/A</v>
      </c>
      <c r="J163" s="58" t="str">
        <f t="shared" si="49"/>
        <v>0</v>
      </c>
      <c r="K163" s="58" t="str">
        <f t="shared" si="50"/>
        <v>0</v>
      </c>
      <c r="L163" s="58" t="str">
        <f t="shared" si="53"/>
        <v>0</v>
      </c>
      <c r="M163" s="58" t="str">
        <f t="shared" si="43"/>
        <v>0</v>
      </c>
      <c r="N163" s="58">
        <v>0</v>
      </c>
      <c r="O163" s="3">
        <f t="shared" si="51"/>
        <v>1.9733796296296298E-2</v>
      </c>
    </row>
    <row r="164" spans="1:16" x14ac:dyDescent="0.35">
      <c r="A164">
        <v>1706000</v>
      </c>
      <c r="B164" s="59">
        <v>-0.28470528000000001</v>
      </c>
      <c r="C164" s="3">
        <f t="shared" si="46"/>
        <v>1.9745370370370371E-2</v>
      </c>
      <c r="D164" s="59">
        <v>-2.8470528000000002</v>
      </c>
      <c r="E164" s="56" t="e">
        <f t="shared" si="47"/>
        <v>#N/A</v>
      </c>
      <c r="F164" s="58" t="e">
        <f t="shared" si="48"/>
        <v>#N/A</v>
      </c>
      <c r="G164" s="58" t="e">
        <f t="shared" si="55"/>
        <v>#N/A</v>
      </c>
      <c r="H164" s="58" t="e">
        <f t="shared" si="52"/>
        <v>#N/A</v>
      </c>
      <c r="I164" s="61" t="e">
        <v>#N/A</v>
      </c>
      <c r="J164" s="58" t="str">
        <f t="shared" si="49"/>
        <v>0</v>
      </c>
      <c r="K164" s="58" t="str">
        <f t="shared" si="50"/>
        <v>0</v>
      </c>
      <c r="L164" s="58" t="str">
        <f t="shared" si="53"/>
        <v>0</v>
      </c>
      <c r="M164" s="58" t="str">
        <f t="shared" ref="M164:M227" si="56">IF(AND(D164&gt;=D161, D164&gt;=D162, D164&gt;=D163, D164&gt;=D165, D164&gt;=D166, D164&gt;=D167),D164,"0")</f>
        <v>0</v>
      </c>
      <c r="N164" s="58">
        <v>0</v>
      </c>
      <c r="O164" s="3">
        <f t="shared" si="51"/>
        <v>1.9745370370370371E-2</v>
      </c>
    </row>
    <row r="165" spans="1:16" x14ac:dyDescent="0.35">
      <c r="A165">
        <v>1707000</v>
      </c>
      <c r="B165" s="59">
        <v>-0.32480323</v>
      </c>
      <c r="C165" s="3">
        <f t="shared" si="46"/>
        <v>1.9756944444444445E-2</v>
      </c>
      <c r="D165" s="59">
        <v>-3.2480323000000002</v>
      </c>
      <c r="E165" s="56" t="e">
        <f t="shared" si="47"/>
        <v>#N/A</v>
      </c>
      <c r="F165" s="58" t="e">
        <f t="shared" si="48"/>
        <v>#N/A</v>
      </c>
      <c r="G165" s="58" t="e">
        <f t="shared" si="55"/>
        <v>#N/A</v>
      </c>
      <c r="H165" s="58" t="e">
        <f t="shared" si="52"/>
        <v>#N/A</v>
      </c>
      <c r="I165" s="61" t="e">
        <v>#N/A</v>
      </c>
      <c r="J165" s="58" t="str">
        <f t="shared" si="49"/>
        <v>0</v>
      </c>
      <c r="K165" s="58" t="str">
        <f t="shared" si="50"/>
        <v>0</v>
      </c>
      <c r="L165" s="58" t="str">
        <f t="shared" si="53"/>
        <v>0</v>
      </c>
      <c r="M165" s="58" t="str">
        <f t="shared" si="56"/>
        <v>0</v>
      </c>
      <c r="N165" s="58">
        <v>0</v>
      </c>
      <c r="O165" s="3">
        <f t="shared" si="51"/>
        <v>1.9756944444444445E-2</v>
      </c>
    </row>
    <row r="166" spans="1:16" x14ac:dyDescent="0.35">
      <c r="A166">
        <v>1708000</v>
      </c>
      <c r="B166" s="59">
        <v>-0.34069182999999997</v>
      </c>
      <c r="C166" s="3">
        <f t="shared" si="46"/>
        <v>1.9768518518518519E-2</v>
      </c>
      <c r="D166" s="59">
        <v>-3.4069182999999996</v>
      </c>
      <c r="E166" s="56" t="e">
        <f t="shared" si="47"/>
        <v>#N/A</v>
      </c>
      <c r="F166" s="58" t="e">
        <f t="shared" si="48"/>
        <v>#N/A</v>
      </c>
      <c r="G166" s="58">
        <f t="shared" si="55"/>
        <v>-3.4069182999999996</v>
      </c>
      <c r="H166" s="58" t="e">
        <f t="shared" si="52"/>
        <v>#N/A</v>
      </c>
      <c r="I166" s="61" t="e">
        <v>#N/A</v>
      </c>
      <c r="J166" s="58" t="str">
        <f t="shared" si="49"/>
        <v>0</v>
      </c>
      <c r="K166" s="58" t="str">
        <f t="shared" si="50"/>
        <v>0</v>
      </c>
      <c r="L166" s="58">
        <f t="shared" si="53"/>
        <v>-3.4069182999999996</v>
      </c>
      <c r="M166" s="58" t="str">
        <f t="shared" si="56"/>
        <v>0</v>
      </c>
      <c r="N166" s="58">
        <v>0</v>
      </c>
      <c r="O166" s="3">
        <f t="shared" si="51"/>
        <v>1.9768518518518519E-2</v>
      </c>
      <c r="P166" t="s">
        <v>101</v>
      </c>
    </row>
    <row r="167" spans="1:16" x14ac:dyDescent="0.35">
      <c r="A167">
        <v>1709000</v>
      </c>
      <c r="B167" s="59">
        <v>-0.29378377999999999</v>
      </c>
      <c r="C167" s="3">
        <f t="shared" si="46"/>
        <v>1.9780092592592592E-2</v>
      </c>
      <c r="D167" s="59">
        <v>-2.9378378000000001</v>
      </c>
      <c r="E167" s="56" t="e">
        <f t="shared" si="47"/>
        <v>#N/A</v>
      </c>
      <c r="F167" s="58" t="e">
        <f t="shared" si="48"/>
        <v>#N/A</v>
      </c>
      <c r="G167" s="58" t="e">
        <f t="shared" si="55"/>
        <v>#N/A</v>
      </c>
      <c r="H167" s="58" t="e">
        <f t="shared" si="52"/>
        <v>#N/A</v>
      </c>
      <c r="I167" s="61" t="e">
        <v>#N/A</v>
      </c>
      <c r="J167" s="58" t="str">
        <f t="shared" si="49"/>
        <v>0</v>
      </c>
      <c r="K167" s="58" t="str">
        <f t="shared" si="50"/>
        <v>0</v>
      </c>
      <c r="L167" s="58" t="str">
        <f t="shared" si="53"/>
        <v>0</v>
      </c>
      <c r="M167" s="58" t="str">
        <f t="shared" si="56"/>
        <v>0</v>
      </c>
      <c r="N167" s="58">
        <v>0</v>
      </c>
      <c r="O167" s="3">
        <f t="shared" si="51"/>
        <v>1.9780092592592592E-2</v>
      </c>
    </row>
    <row r="168" spans="1:16" x14ac:dyDescent="0.35">
      <c r="A168">
        <v>1710000</v>
      </c>
      <c r="B168" s="59">
        <v>-0.20526715000000001</v>
      </c>
      <c r="C168" s="3">
        <f t="shared" si="46"/>
        <v>1.9791666666666666E-2</v>
      </c>
      <c r="D168" s="59">
        <v>-2.0526715000000002</v>
      </c>
      <c r="E168" s="56" t="e">
        <f t="shared" si="47"/>
        <v>#N/A</v>
      </c>
      <c r="F168" s="58" t="e">
        <f t="shared" si="48"/>
        <v>#N/A</v>
      </c>
      <c r="G168" s="58" t="e">
        <f t="shared" si="55"/>
        <v>#N/A</v>
      </c>
      <c r="H168" s="58" t="e">
        <f t="shared" si="52"/>
        <v>#N/A</v>
      </c>
      <c r="I168" s="61" t="e">
        <v>#N/A</v>
      </c>
      <c r="J168" s="58" t="str">
        <f t="shared" si="49"/>
        <v>0</v>
      </c>
      <c r="K168" s="58" t="str">
        <f t="shared" si="50"/>
        <v>0</v>
      </c>
      <c r="L168" s="58" t="str">
        <f t="shared" si="53"/>
        <v>0</v>
      </c>
      <c r="M168" s="58" t="str">
        <f t="shared" si="56"/>
        <v>0</v>
      </c>
      <c r="N168" s="58">
        <v>0</v>
      </c>
      <c r="O168" s="3">
        <f t="shared" si="51"/>
        <v>1.9791666666666666E-2</v>
      </c>
    </row>
    <row r="169" spans="1:16" x14ac:dyDescent="0.35">
      <c r="A169">
        <v>1711000</v>
      </c>
      <c r="B169" s="59">
        <v>-0.14323068999999999</v>
      </c>
      <c r="C169" s="3">
        <f t="shared" si="46"/>
        <v>1.9803240740740739E-2</v>
      </c>
      <c r="D169" s="59">
        <v>-1.4323068999999999</v>
      </c>
      <c r="E169" s="56" t="e">
        <f t="shared" si="47"/>
        <v>#N/A</v>
      </c>
      <c r="F169" s="58" t="e">
        <f t="shared" si="48"/>
        <v>#N/A</v>
      </c>
      <c r="G169" s="58" t="e">
        <f t="shared" si="55"/>
        <v>#N/A</v>
      </c>
      <c r="H169" s="58" t="e">
        <f t="shared" si="52"/>
        <v>#N/A</v>
      </c>
      <c r="I169" s="61" t="e">
        <v>#N/A</v>
      </c>
      <c r="J169" s="58" t="str">
        <f t="shared" si="49"/>
        <v>0</v>
      </c>
      <c r="K169" s="58" t="str">
        <f t="shared" si="50"/>
        <v>0</v>
      </c>
      <c r="L169" s="58" t="str">
        <f t="shared" si="53"/>
        <v>0</v>
      </c>
      <c r="M169" s="58" t="str">
        <f t="shared" si="56"/>
        <v>0</v>
      </c>
      <c r="N169" s="58">
        <v>0</v>
      </c>
      <c r="O169" s="3">
        <f t="shared" si="51"/>
        <v>1.9803240740740739E-2</v>
      </c>
    </row>
    <row r="170" spans="1:16" x14ac:dyDescent="0.35">
      <c r="A170">
        <v>1712000</v>
      </c>
      <c r="B170" s="59">
        <v>-9.8593496000000003E-2</v>
      </c>
      <c r="C170" s="3">
        <f t="shared" si="46"/>
        <v>1.9814814814814816E-2</v>
      </c>
      <c r="D170" s="59">
        <v>-0.98593496000000003</v>
      </c>
      <c r="E170" s="56" t="e">
        <f t="shared" si="47"/>
        <v>#N/A</v>
      </c>
      <c r="F170" s="58" t="e">
        <f t="shared" si="48"/>
        <v>#N/A</v>
      </c>
      <c r="G170" s="58" t="e">
        <f t="shared" si="55"/>
        <v>#N/A</v>
      </c>
      <c r="H170" s="58" t="e">
        <f t="shared" si="52"/>
        <v>#N/A</v>
      </c>
      <c r="I170" s="61" t="e">
        <v>#N/A</v>
      </c>
      <c r="J170" s="58" t="str">
        <f t="shared" si="49"/>
        <v>0</v>
      </c>
      <c r="K170" s="58" t="str">
        <f t="shared" si="50"/>
        <v>0</v>
      </c>
      <c r="L170" s="58" t="str">
        <f t="shared" si="53"/>
        <v>0</v>
      </c>
      <c r="M170" s="58" t="str">
        <f t="shared" si="56"/>
        <v>0</v>
      </c>
      <c r="N170" s="58">
        <v>0</v>
      </c>
      <c r="O170" s="3">
        <f t="shared" si="51"/>
        <v>1.9814814814814816E-2</v>
      </c>
    </row>
    <row r="171" spans="1:16" x14ac:dyDescent="0.35">
      <c r="A171">
        <v>1713000</v>
      </c>
      <c r="B171" s="59">
        <v>-8.0436480000000005E-2</v>
      </c>
      <c r="C171" s="3">
        <f t="shared" si="46"/>
        <v>1.982638888888889E-2</v>
      </c>
      <c r="D171" s="59">
        <v>-0.8043648000000001</v>
      </c>
      <c r="E171" s="56" t="e">
        <f t="shared" si="47"/>
        <v>#N/A</v>
      </c>
      <c r="F171" s="58" t="e">
        <f t="shared" si="48"/>
        <v>#N/A</v>
      </c>
      <c r="G171" s="58" t="e">
        <f t="shared" si="55"/>
        <v>#N/A</v>
      </c>
      <c r="H171" s="58">
        <f t="shared" si="52"/>
        <v>-0.8043648000000001</v>
      </c>
      <c r="I171" s="61" t="e">
        <v>#N/A</v>
      </c>
      <c r="J171" s="58" t="str">
        <f t="shared" si="49"/>
        <v>0</v>
      </c>
      <c r="K171" s="58" t="str">
        <f t="shared" si="50"/>
        <v>0</v>
      </c>
      <c r="L171" s="58" t="str">
        <f t="shared" si="53"/>
        <v>0</v>
      </c>
      <c r="M171" s="58">
        <f t="shared" si="56"/>
        <v>-0.8043648000000001</v>
      </c>
      <c r="N171" s="58">
        <v>0</v>
      </c>
      <c r="O171" s="3">
        <f t="shared" si="51"/>
        <v>1.982638888888889E-2</v>
      </c>
    </row>
    <row r="172" spans="1:16" x14ac:dyDescent="0.35">
      <c r="A172">
        <v>1714000</v>
      </c>
      <c r="B172" s="59">
        <v>-0.29454153999999999</v>
      </c>
      <c r="C172" s="3">
        <f t="shared" si="46"/>
        <v>1.9837962962962963E-2</v>
      </c>
      <c r="D172" s="59">
        <v>-2.9454153999999999</v>
      </c>
      <c r="E172" s="56" t="e">
        <f t="shared" si="47"/>
        <v>#N/A</v>
      </c>
      <c r="F172" s="58" t="e">
        <f t="shared" si="48"/>
        <v>#N/A</v>
      </c>
      <c r="G172" s="58" t="e">
        <f t="shared" si="55"/>
        <v>#N/A</v>
      </c>
      <c r="H172" s="58" t="e">
        <f t="shared" si="52"/>
        <v>#N/A</v>
      </c>
      <c r="I172" s="61" t="e">
        <v>#N/A</v>
      </c>
      <c r="J172" s="58" t="str">
        <f t="shared" si="49"/>
        <v>0</v>
      </c>
      <c r="K172" s="58" t="str">
        <f t="shared" si="50"/>
        <v>0</v>
      </c>
      <c r="L172" s="58" t="str">
        <f t="shared" si="53"/>
        <v>0</v>
      </c>
      <c r="M172" s="58" t="str">
        <f t="shared" si="56"/>
        <v>0</v>
      </c>
      <c r="N172" s="58">
        <v>0</v>
      </c>
      <c r="O172" s="3">
        <f t="shared" si="51"/>
        <v>1.9837962962962963E-2</v>
      </c>
    </row>
    <row r="173" spans="1:16" x14ac:dyDescent="0.35">
      <c r="A173">
        <v>1715000</v>
      </c>
      <c r="B173" s="59">
        <v>-0.51318585999999999</v>
      </c>
      <c r="C173" s="3">
        <f t="shared" si="46"/>
        <v>1.9849537037037037E-2</v>
      </c>
      <c r="D173" s="59">
        <v>-5.1318586000000002</v>
      </c>
      <c r="E173" s="56" t="e">
        <f t="shared" si="47"/>
        <v>#N/A</v>
      </c>
      <c r="F173" s="58" t="e">
        <f t="shared" si="48"/>
        <v>#N/A</v>
      </c>
      <c r="G173" s="58" t="e">
        <f>IF(AND(D173&lt;=D170, D173&lt;=D171, D173&lt;=D172, D173&lt;=D174, D173&lt;=D175, D173&lt;=D176),D173,NA())</f>
        <v>#N/A</v>
      </c>
      <c r="H173" s="58" t="e">
        <f t="shared" si="52"/>
        <v>#N/A</v>
      </c>
      <c r="I173" s="61" t="e">
        <v>#N/A</v>
      </c>
      <c r="J173" s="58" t="str">
        <f t="shared" si="49"/>
        <v>0</v>
      </c>
      <c r="K173" s="58" t="str">
        <f t="shared" si="50"/>
        <v>0</v>
      </c>
      <c r="L173" s="58" t="str">
        <f t="shared" si="53"/>
        <v>0</v>
      </c>
      <c r="M173" s="58" t="str">
        <f t="shared" si="56"/>
        <v>0</v>
      </c>
      <c r="N173" s="58">
        <v>0</v>
      </c>
      <c r="O173" s="3">
        <f t="shared" si="51"/>
        <v>1.9849537037037037E-2</v>
      </c>
    </row>
    <row r="174" spans="1:16" x14ac:dyDescent="0.35">
      <c r="A174">
        <v>1716000</v>
      </c>
      <c r="B174" s="59">
        <v>-0.60321559999999996</v>
      </c>
      <c r="C174" s="3">
        <f t="shared" si="46"/>
        <v>1.9861111111111111E-2</v>
      </c>
      <c r="D174" s="59">
        <v>-6.0321559999999996</v>
      </c>
      <c r="E174" s="56" t="e">
        <f t="shared" si="47"/>
        <v>#N/A</v>
      </c>
      <c r="F174" s="58" t="e">
        <f t="shared" si="48"/>
        <v>#N/A</v>
      </c>
      <c r="G174" s="58" t="e">
        <f t="shared" ref="G174:G184" si="57">IF(AND(D174&lt;=D171, D174&lt;=D172, D174&lt;=D173, D174&lt;=D175, D174&lt;=D176, D174&lt;=D177),D174,NA())</f>
        <v>#N/A</v>
      </c>
      <c r="H174" s="58" t="e">
        <f t="shared" si="52"/>
        <v>#N/A</v>
      </c>
      <c r="I174" s="61" t="e">
        <v>#N/A</v>
      </c>
      <c r="J174" s="58" t="str">
        <f t="shared" si="49"/>
        <v>0</v>
      </c>
      <c r="K174" s="58" t="str">
        <f t="shared" si="50"/>
        <v>0</v>
      </c>
      <c r="L174" s="58" t="str">
        <f t="shared" si="53"/>
        <v>0</v>
      </c>
      <c r="M174" s="58" t="str">
        <f t="shared" si="56"/>
        <v>0</v>
      </c>
      <c r="N174" s="58">
        <v>0</v>
      </c>
      <c r="O174" s="3">
        <f t="shared" si="51"/>
        <v>1.9861111111111111E-2</v>
      </c>
    </row>
    <row r="175" spans="1:16" x14ac:dyDescent="0.35">
      <c r="A175">
        <v>1717000</v>
      </c>
      <c r="B175" s="59">
        <v>-0.61305182999999996</v>
      </c>
      <c r="C175" s="3">
        <f t="shared" si="46"/>
        <v>1.9872685185185184E-2</v>
      </c>
      <c r="D175" s="59">
        <v>-6.1305182999999994</v>
      </c>
      <c r="E175" s="56" t="e">
        <f t="shared" si="47"/>
        <v>#N/A</v>
      </c>
      <c r="F175" s="58" t="e">
        <f t="shared" si="48"/>
        <v>#N/A</v>
      </c>
      <c r="G175" s="58" t="e">
        <f t="shared" si="57"/>
        <v>#N/A</v>
      </c>
      <c r="H175" s="58" t="e">
        <f t="shared" si="52"/>
        <v>#N/A</v>
      </c>
      <c r="I175" s="61" t="e">
        <v>#N/A</v>
      </c>
      <c r="J175" s="58" t="str">
        <f t="shared" si="49"/>
        <v>0</v>
      </c>
      <c r="K175" s="58" t="str">
        <f t="shared" si="50"/>
        <v>0</v>
      </c>
      <c r="L175" s="58" t="str">
        <f t="shared" si="53"/>
        <v>0</v>
      </c>
      <c r="M175" s="58" t="str">
        <f t="shared" si="56"/>
        <v>0</v>
      </c>
      <c r="N175" s="58">
        <v>0</v>
      </c>
      <c r="O175" s="3">
        <f t="shared" si="51"/>
        <v>1.9872685185185184E-2</v>
      </c>
    </row>
    <row r="176" spans="1:16" x14ac:dyDescent="0.35">
      <c r="A176">
        <v>1718000</v>
      </c>
      <c r="B176" s="59">
        <v>-0.61380714000000003</v>
      </c>
      <c r="C176" s="3">
        <f t="shared" si="46"/>
        <v>1.9884259259259258E-2</v>
      </c>
      <c r="D176" s="59">
        <v>-6.1380714000000003</v>
      </c>
      <c r="E176" s="56" t="e">
        <f t="shared" si="47"/>
        <v>#N/A</v>
      </c>
      <c r="F176" s="58" t="e">
        <f t="shared" si="48"/>
        <v>#N/A</v>
      </c>
      <c r="G176" s="58" t="e">
        <f t="shared" si="57"/>
        <v>#N/A</v>
      </c>
      <c r="H176" s="58" t="e">
        <f t="shared" si="52"/>
        <v>#N/A</v>
      </c>
      <c r="I176" s="61" t="e">
        <v>#N/A</v>
      </c>
      <c r="J176" s="58" t="str">
        <f t="shared" si="49"/>
        <v>0</v>
      </c>
      <c r="K176" s="58" t="str">
        <f t="shared" si="50"/>
        <v>0</v>
      </c>
      <c r="L176" s="58" t="str">
        <f t="shared" si="53"/>
        <v>0</v>
      </c>
      <c r="M176" s="58" t="str">
        <f t="shared" si="56"/>
        <v>0</v>
      </c>
      <c r="N176" s="58">
        <v>0</v>
      </c>
      <c r="O176" s="3">
        <f t="shared" si="51"/>
        <v>1.9884259259259258E-2</v>
      </c>
    </row>
    <row r="177" spans="1:15" x14ac:dyDescent="0.35">
      <c r="A177">
        <v>1719000</v>
      </c>
      <c r="B177" s="59">
        <v>-0.61985950000000001</v>
      </c>
      <c r="C177" s="3">
        <f t="shared" si="46"/>
        <v>1.9895833333333331E-2</v>
      </c>
      <c r="D177" s="59">
        <v>-6.1985950000000001</v>
      </c>
      <c r="E177" s="56">
        <f t="shared" si="47"/>
        <v>-6.1985950000000001</v>
      </c>
      <c r="F177" s="58" t="e">
        <f t="shared" si="48"/>
        <v>#N/A</v>
      </c>
      <c r="G177" s="58">
        <f t="shared" si="57"/>
        <v>-6.1985950000000001</v>
      </c>
      <c r="H177" s="58" t="e">
        <f t="shared" si="52"/>
        <v>#N/A</v>
      </c>
      <c r="I177" s="61" t="e">
        <v>#N/A</v>
      </c>
      <c r="J177" s="58">
        <f t="shared" si="49"/>
        <v>-6.1985950000000001</v>
      </c>
      <c r="K177" s="58" t="str">
        <f t="shared" si="50"/>
        <v>0</v>
      </c>
      <c r="L177" s="58">
        <f t="shared" si="53"/>
        <v>-6.1985950000000001</v>
      </c>
      <c r="M177" s="58" t="str">
        <f t="shared" si="56"/>
        <v>0</v>
      </c>
      <c r="N177" s="58">
        <v>0</v>
      </c>
      <c r="O177" s="3">
        <f t="shared" si="51"/>
        <v>1.9895833333333331E-2</v>
      </c>
    </row>
    <row r="178" spans="1:15" x14ac:dyDescent="0.35">
      <c r="A178">
        <v>1720000</v>
      </c>
      <c r="B178" s="59">
        <v>-0.59489479999999995</v>
      </c>
      <c r="C178" s="3">
        <f t="shared" si="46"/>
        <v>1.9907407407407408E-2</v>
      </c>
      <c r="D178" s="59">
        <v>-5.9489479999999997</v>
      </c>
      <c r="E178" s="56" t="e">
        <f t="shared" si="47"/>
        <v>#N/A</v>
      </c>
      <c r="F178" s="58" t="e">
        <f t="shared" si="48"/>
        <v>#N/A</v>
      </c>
      <c r="G178" s="58" t="e">
        <f t="shared" si="57"/>
        <v>#N/A</v>
      </c>
      <c r="H178" s="58" t="e">
        <f t="shared" si="52"/>
        <v>#N/A</v>
      </c>
      <c r="I178" s="61" t="e">
        <v>#N/A</v>
      </c>
      <c r="J178" s="58" t="str">
        <f t="shared" si="49"/>
        <v>0</v>
      </c>
      <c r="K178" s="58" t="str">
        <f t="shared" si="50"/>
        <v>0</v>
      </c>
      <c r="L178" s="58" t="str">
        <f t="shared" si="53"/>
        <v>0</v>
      </c>
      <c r="M178" s="58" t="str">
        <f t="shared" si="56"/>
        <v>0</v>
      </c>
      <c r="N178" s="58">
        <v>0</v>
      </c>
      <c r="O178" s="3">
        <f t="shared" si="51"/>
        <v>1.9907407407407408E-2</v>
      </c>
    </row>
    <row r="179" spans="1:15" x14ac:dyDescent="0.35">
      <c r="A179">
        <v>1721000</v>
      </c>
      <c r="B179" s="59">
        <v>-0.49048722</v>
      </c>
      <c r="C179" s="3">
        <f t="shared" si="46"/>
        <v>1.9918981481481482E-2</v>
      </c>
      <c r="D179" s="59">
        <v>-4.9048721999999998</v>
      </c>
      <c r="E179" s="56" t="e">
        <f t="shared" si="47"/>
        <v>#N/A</v>
      </c>
      <c r="F179" s="58" t="e">
        <f t="shared" si="48"/>
        <v>#N/A</v>
      </c>
      <c r="G179" s="58" t="e">
        <f t="shared" si="57"/>
        <v>#N/A</v>
      </c>
      <c r="H179" s="58" t="e">
        <f t="shared" si="52"/>
        <v>#N/A</v>
      </c>
      <c r="I179" s="61" t="e">
        <v>#N/A</v>
      </c>
      <c r="J179" s="58" t="str">
        <f t="shared" si="49"/>
        <v>0</v>
      </c>
      <c r="K179" s="58" t="str">
        <f t="shared" si="50"/>
        <v>0</v>
      </c>
      <c r="L179" s="58" t="str">
        <f t="shared" si="53"/>
        <v>0</v>
      </c>
      <c r="M179" s="58" t="str">
        <f t="shared" si="56"/>
        <v>0</v>
      </c>
      <c r="N179" s="58">
        <v>0</v>
      </c>
      <c r="O179" s="3">
        <f t="shared" si="51"/>
        <v>1.9918981481481482E-2</v>
      </c>
    </row>
    <row r="180" spans="1:15" x14ac:dyDescent="0.35">
      <c r="A180">
        <v>1722000</v>
      </c>
      <c r="B180" s="59">
        <v>-0.42012754000000002</v>
      </c>
      <c r="C180" s="3">
        <f t="shared" si="46"/>
        <v>1.9930555555555556E-2</v>
      </c>
      <c r="D180" s="59">
        <v>-4.2012754000000001</v>
      </c>
      <c r="E180" s="56" t="e">
        <f t="shared" si="47"/>
        <v>#N/A</v>
      </c>
      <c r="F180" s="58" t="e">
        <f t="shared" si="48"/>
        <v>#N/A</v>
      </c>
      <c r="G180" s="58" t="e">
        <f t="shared" si="57"/>
        <v>#N/A</v>
      </c>
      <c r="H180" s="58">
        <f t="shared" si="52"/>
        <v>-4.2012754000000001</v>
      </c>
      <c r="I180" s="61" t="e">
        <v>#N/A</v>
      </c>
      <c r="J180" s="58" t="str">
        <f t="shared" si="49"/>
        <v>0</v>
      </c>
      <c r="K180" s="58" t="str">
        <f t="shared" si="50"/>
        <v>0</v>
      </c>
      <c r="L180" s="58" t="str">
        <f t="shared" si="53"/>
        <v>0</v>
      </c>
      <c r="M180" s="58">
        <v>0</v>
      </c>
      <c r="N180" s="58">
        <v>0</v>
      </c>
      <c r="O180" s="3">
        <f t="shared" si="51"/>
        <v>1.9930555555555556E-2</v>
      </c>
    </row>
    <row r="181" spans="1:15" x14ac:dyDescent="0.35">
      <c r="A181">
        <v>1723000</v>
      </c>
      <c r="B181" s="59">
        <v>-0.42164063000000002</v>
      </c>
      <c r="C181" s="3">
        <f t="shared" si="46"/>
        <v>1.9942129629629629E-2</v>
      </c>
      <c r="D181" s="59">
        <v>-4.2164063000000001</v>
      </c>
      <c r="E181" s="56" t="e">
        <f t="shared" si="47"/>
        <v>#N/A</v>
      </c>
      <c r="F181" s="58" t="e">
        <f t="shared" si="48"/>
        <v>#N/A</v>
      </c>
      <c r="G181" s="58" t="e">
        <f t="shared" si="57"/>
        <v>#N/A</v>
      </c>
      <c r="H181" s="58" t="e">
        <f t="shared" si="52"/>
        <v>#N/A</v>
      </c>
      <c r="I181" s="61" t="e">
        <v>#N/A</v>
      </c>
      <c r="J181" s="58" t="str">
        <f t="shared" si="49"/>
        <v>0</v>
      </c>
      <c r="K181" s="58" t="str">
        <f t="shared" si="50"/>
        <v>0</v>
      </c>
      <c r="L181" s="58" t="str">
        <f t="shared" si="53"/>
        <v>0</v>
      </c>
      <c r="M181" s="58" t="str">
        <f t="shared" si="56"/>
        <v>0</v>
      </c>
      <c r="N181" s="58">
        <v>0</v>
      </c>
      <c r="O181" s="3">
        <f t="shared" si="51"/>
        <v>1.9942129629629629E-2</v>
      </c>
    </row>
    <row r="182" spans="1:15" x14ac:dyDescent="0.35">
      <c r="A182">
        <v>1724000</v>
      </c>
      <c r="B182" s="59">
        <v>-0.46174100000000001</v>
      </c>
      <c r="C182" s="3">
        <f t="shared" si="46"/>
        <v>1.9953703703703703E-2</v>
      </c>
      <c r="D182" s="59">
        <v>-4.6174100000000005</v>
      </c>
      <c r="E182" s="56" t="e">
        <f t="shared" si="47"/>
        <v>#N/A</v>
      </c>
      <c r="F182" s="58" t="e">
        <f t="shared" si="48"/>
        <v>#N/A</v>
      </c>
      <c r="G182" s="58" t="e">
        <f t="shared" si="57"/>
        <v>#N/A</v>
      </c>
      <c r="H182" s="58" t="e">
        <f t="shared" si="52"/>
        <v>#N/A</v>
      </c>
      <c r="I182" s="61" t="e">
        <v>#N/A</v>
      </c>
      <c r="J182" s="58" t="str">
        <f t="shared" si="49"/>
        <v>0</v>
      </c>
      <c r="K182" s="58" t="str">
        <f t="shared" si="50"/>
        <v>0</v>
      </c>
      <c r="L182" s="58" t="str">
        <f t="shared" si="53"/>
        <v>0</v>
      </c>
      <c r="M182" s="58" t="str">
        <f t="shared" si="56"/>
        <v>0</v>
      </c>
      <c r="N182" s="58">
        <v>0</v>
      </c>
      <c r="O182" s="3">
        <f t="shared" si="51"/>
        <v>1.9953703703703703E-2</v>
      </c>
    </row>
    <row r="183" spans="1:15" x14ac:dyDescent="0.35">
      <c r="A183">
        <v>1725000</v>
      </c>
      <c r="B183" s="59">
        <v>-0.45644400000000002</v>
      </c>
      <c r="C183" s="3">
        <f t="shared" si="46"/>
        <v>1.9965277777777776E-2</v>
      </c>
      <c r="D183" s="59">
        <v>-4.5644400000000003</v>
      </c>
      <c r="E183" s="56" t="e">
        <f t="shared" si="47"/>
        <v>#N/A</v>
      </c>
      <c r="F183" s="58" t="e">
        <f t="shared" si="48"/>
        <v>#N/A</v>
      </c>
      <c r="G183" s="58" t="e">
        <f t="shared" si="57"/>
        <v>#N/A</v>
      </c>
      <c r="H183" s="58" t="e">
        <f t="shared" si="52"/>
        <v>#N/A</v>
      </c>
      <c r="I183" s="61" t="e">
        <v>#N/A</v>
      </c>
      <c r="J183" s="58" t="str">
        <f t="shared" si="49"/>
        <v>0</v>
      </c>
      <c r="K183" s="58" t="str">
        <f t="shared" si="50"/>
        <v>0</v>
      </c>
      <c r="L183" s="58" t="str">
        <f t="shared" si="53"/>
        <v>0</v>
      </c>
      <c r="M183" s="58" t="str">
        <f t="shared" si="56"/>
        <v>0</v>
      </c>
      <c r="N183" s="58">
        <v>0</v>
      </c>
      <c r="O183" s="3">
        <f t="shared" si="51"/>
        <v>1.9965277777777776E-2</v>
      </c>
    </row>
    <row r="184" spans="1:15" x14ac:dyDescent="0.35">
      <c r="A184">
        <v>1726000</v>
      </c>
      <c r="B184" s="59">
        <v>-0.43450549999999999</v>
      </c>
      <c r="C184" s="3">
        <f t="shared" si="46"/>
        <v>1.997685185185185E-2</v>
      </c>
      <c r="D184" s="59">
        <v>-4.3450550000000003</v>
      </c>
      <c r="E184" s="56" t="e">
        <f t="shared" si="47"/>
        <v>#N/A</v>
      </c>
      <c r="F184" s="58" t="e">
        <f t="shared" si="48"/>
        <v>#N/A</v>
      </c>
      <c r="G184" s="58" t="e">
        <f t="shared" si="57"/>
        <v>#N/A</v>
      </c>
      <c r="H184" s="58" t="e">
        <f t="shared" si="52"/>
        <v>#N/A</v>
      </c>
      <c r="I184" s="61" t="e">
        <v>#N/A</v>
      </c>
      <c r="J184" s="58" t="str">
        <f t="shared" si="49"/>
        <v>0</v>
      </c>
      <c r="K184" s="58" t="str">
        <f t="shared" si="50"/>
        <v>0</v>
      </c>
      <c r="L184" s="58" t="str">
        <f t="shared" si="53"/>
        <v>0</v>
      </c>
      <c r="M184" s="58" t="str">
        <f t="shared" si="56"/>
        <v>0</v>
      </c>
      <c r="N184" s="58">
        <v>0</v>
      </c>
      <c r="O184" s="3">
        <f t="shared" si="51"/>
        <v>1.997685185185185E-2</v>
      </c>
    </row>
    <row r="185" spans="1:15" x14ac:dyDescent="0.35">
      <c r="A185">
        <v>1727000</v>
      </c>
      <c r="B185" s="59">
        <v>-0.42920849999999999</v>
      </c>
      <c r="C185" s="3">
        <f t="shared" si="46"/>
        <v>1.9988425925925927E-2</v>
      </c>
      <c r="D185" s="59">
        <v>-4.2920850000000002</v>
      </c>
      <c r="E185" s="56" t="e">
        <f t="shared" si="47"/>
        <v>#N/A</v>
      </c>
      <c r="F185" s="58" t="e">
        <f t="shared" si="48"/>
        <v>#N/A</v>
      </c>
      <c r="G185" s="58" t="e">
        <f>IF(AND(D185&lt;=D182, D185&lt;=D183, D185&lt;=D184, D185&lt;=D186, D185&lt;=D187, D185&lt;=D188),D185,NA())</f>
        <v>#N/A</v>
      </c>
      <c r="H185" s="58" t="e">
        <f t="shared" si="52"/>
        <v>#N/A</v>
      </c>
      <c r="I185" s="61" t="e">
        <v>#N/A</v>
      </c>
      <c r="J185" s="58" t="str">
        <f t="shared" si="49"/>
        <v>0</v>
      </c>
      <c r="K185" s="58" t="str">
        <f t="shared" si="50"/>
        <v>0</v>
      </c>
      <c r="L185" s="58" t="str">
        <f t="shared" si="53"/>
        <v>0</v>
      </c>
      <c r="M185" s="58" t="str">
        <f t="shared" si="56"/>
        <v>0</v>
      </c>
      <c r="N185" s="58">
        <v>0</v>
      </c>
      <c r="O185" s="3">
        <f t="shared" si="51"/>
        <v>1.9988425925925927E-2</v>
      </c>
    </row>
    <row r="186" spans="1:15" x14ac:dyDescent="0.35">
      <c r="A186">
        <v>1728000</v>
      </c>
      <c r="B186" s="59">
        <v>-0.38835278000000001</v>
      </c>
      <c r="C186" s="3">
        <f t="shared" si="46"/>
        <v>0.02</v>
      </c>
      <c r="D186" s="59">
        <v>-3.8835278</v>
      </c>
      <c r="E186" s="56" t="e">
        <f t="shared" si="47"/>
        <v>#N/A</v>
      </c>
      <c r="F186" s="58" t="e">
        <f t="shared" si="48"/>
        <v>#N/A</v>
      </c>
      <c r="G186" s="58" t="e">
        <f t="shared" ref="G186:G192" si="58">IF(AND(D186&lt;=D183, D186&lt;=D184, D186&lt;=D185, D186&lt;=D187, D186&lt;=D188, D186&lt;=D189),D186,NA())</f>
        <v>#N/A</v>
      </c>
      <c r="H186" s="58" t="e">
        <f t="shared" si="52"/>
        <v>#N/A</v>
      </c>
      <c r="I186" s="61" t="e">
        <v>#N/A</v>
      </c>
      <c r="J186" s="58" t="str">
        <f t="shared" si="49"/>
        <v>0</v>
      </c>
      <c r="K186" s="58" t="str">
        <f t="shared" si="50"/>
        <v>0</v>
      </c>
      <c r="L186" s="58" t="str">
        <f t="shared" si="53"/>
        <v>0</v>
      </c>
      <c r="M186" s="58" t="str">
        <f t="shared" si="56"/>
        <v>0</v>
      </c>
      <c r="N186" s="58">
        <v>0</v>
      </c>
      <c r="O186" s="3">
        <f t="shared" si="51"/>
        <v>0.02</v>
      </c>
    </row>
    <row r="187" spans="1:15" x14ac:dyDescent="0.35">
      <c r="A187">
        <v>1729000</v>
      </c>
      <c r="B187" s="59">
        <v>-0.37019577999999997</v>
      </c>
      <c r="C187" s="3">
        <f t="shared" si="46"/>
        <v>2.0011574074074074E-2</v>
      </c>
      <c r="D187" s="59">
        <v>-3.7019577999999997</v>
      </c>
      <c r="E187" s="56" t="e">
        <f t="shared" si="47"/>
        <v>#N/A</v>
      </c>
      <c r="F187" s="58" t="e">
        <f t="shared" si="48"/>
        <v>#N/A</v>
      </c>
      <c r="G187" s="58" t="e">
        <f t="shared" si="58"/>
        <v>#N/A</v>
      </c>
      <c r="H187" s="58" t="e">
        <f t="shared" si="52"/>
        <v>#N/A</v>
      </c>
      <c r="I187" s="61" t="e">
        <v>#N/A</v>
      </c>
      <c r="J187" s="58" t="str">
        <f t="shared" si="49"/>
        <v>0</v>
      </c>
      <c r="K187" s="58" t="str">
        <f t="shared" si="50"/>
        <v>0</v>
      </c>
      <c r="L187" s="58" t="str">
        <f t="shared" si="53"/>
        <v>0</v>
      </c>
      <c r="M187" s="58" t="str">
        <f t="shared" si="56"/>
        <v>0</v>
      </c>
      <c r="N187" s="58">
        <v>0</v>
      </c>
      <c r="O187" s="3">
        <f t="shared" si="51"/>
        <v>2.0011574074074074E-2</v>
      </c>
    </row>
    <row r="188" spans="1:15" x14ac:dyDescent="0.35">
      <c r="A188">
        <v>1730000</v>
      </c>
      <c r="B188" s="59">
        <v>-0.36338567999999999</v>
      </c>
      <c r="C188" s="3">
        <f t="shared" si="46"/>
        <v>2.0023148148148148E-2</v>
      </c>
      <c r="D188" s="59">
        <v>-3.6338567999999998</v>
      </c>
      <c r="E188" s="56" t="e">
        <f t="shared" si="47"/>
        <v>#N/A</v>
      </c>
      <c r="F188" s="58" t="e">
        <f t="shared" si="48"/>
        <v>#N/A</v>
      </c>
      <c r="G188" s="58" t="e">
        <f t="shared" si="58"/>
        <v>#N/A</v>
      </c>
      <c r="H188" s="58" t="e">
        <f t="shared" si="52"/>
        <v>#N/A</v>
      </c>
      <c r="I188" s="61" t="e">
        <v>#N/A</v>
      </c>
      <c r="J188" s="58" t="str">
        <f t="shared" si="49"/>
        <v>0</v>
      </c>
      <c r="K188" s="58" t="str">
        <f t="shared" si="50"/>
        <v>0</v>
      </c>
      <c r="L188" s="58" t="str">
        <f t="shared" si="53"/>
        <v>0</v>
      </c>
      <c r="M188" s="58" t="str">
        <f t="shared" si="56"/>
        <v>0</v>
      </c>
      <c r="N188" s="58">
        <v>0</v>
      </c>
      <c r="O188" s="3">
        <f t="shared" si="51"/>
        <v>2.0023148148148148E-2</v>
      </c>
    </row>
    <row r="189" spans="1:15" x14ac:dyDescent="0.35">
      <c r="A189">
        <v>1731000</v>
      </c>
      <c r="B189" s="59">
        <v>-0.32934247999999999</v>
      </c>
      <c r="C189" s="3">
        <f t="shared" si="46"/>
        <v>2.0034722222222225E-2</v>
      </c>
      <c r="D189" s="59">
        <v>-3.2934247999999999</v>
      </c>
      <c r="E189" s="56" t="e">
        <f t="shared" si="47"/>
        <v>#N/A</v>
      </c>
      <c r="F189" s="58" t="e">
        <f t="shared" si="48"/>
        <v>#N/A</v>
      </c>
      <c r="G189" s="58" t="e">
        <f t="shared" si="58"/>
        <v>#N/A</v>
      </c>
      <c r="H189" s="58" t="e">
        <f t="shared" si="52"/>
        <v>#N/A</v>
      </c>
      <c r="I189" s="61" t="e">
        <v>#N/A</v>
      </c>
      <c r="J189" s="58" t="str">
        <f t="shared" si="49"/>
        <v>0</v>
      </c>
      <c r="K189" s="58" t="str">
        <f t="shared" si="50"/>
        <v>0</v>
      </c>
      <c r="L189" s="58" t="str">
        <f t="shared" si="53"/>
        <v>0</v>
      </c>
      <c r="M189" s="58" t="str">
        <f t="shared" si="56"/>
        <v>0</v>
      </c>
      <c r="N189" s="58">
        <v>0</v>
      </c>
      <c r="O189" s="3">
        <f t="shared" si="51"/>
        <v>2.0034722222222225E-2</v>
      </c>
    </row>
    <row r="190" spans="1:15" x14ac:dyDescent="0.35">
      <c r="A190">
        <v>1732000</v>
      </c>
      <c r="B190" s="59">
        <v>-0.28697613</v>
      </c>
      <c r="C190" s="3">
        <f t="shared" si="46"/>
        <v>2.0046296296296298E-2</v>
      </c>
      <c r="D190" s="59">
        <v>-2.8697613</v>
      </c>
      <c r="E190" s="56" t="e">
        <f t="shared" si="47"/>
        <v>#N/A</v>
      </c>
      <c r="F190" s="58" t="e">
        <f t="shared" si="48"/>
        <v>#N/A</v>
      </c>
      <c r="G190" s="58" t="e">
        <f t="shared" si="58"/>
        <v>#N/A</v>
      </c>
      <c r="H190" s="58" t="e">
        <f t="shared" si="52"/>
        <v>#N/A</v>
      </c>
      <c r="I190" s="61" t="e">
        <v>#N/A</v>
      </c>
      <c r="J190" s="58" t="str">
        <f t="shared" si="49"/>
        <v>0</v>
      </c>
      <c r="K190" s="58" t="str">
        <f t="shared" si="50"/>
        <v>0</v>
      </c>
      <c r="L190" s="58" t="str">
        <f t="shared" si="53"/>
        <v>0</v>
      </c>
      <c r="M190" s="58" t="str">
        <f t="shared" si="56"/>
        <v>0</v>
      </c>
      <c r="N190" s="58">
        <v>0</v>
      </c>
      <c r="O190" s="3">
        <f t="shared" si="51"/>
        <v>2.0046296296296298E-2</v>
      </c>
    </row>
    <row r="191" spans="1:15" x14ac:dyDescent="0.35">
      <c r="A191">
        <v>1733000</v>
      </c>
      <c r="B191" s="59">
        <v>-0.22266883000000001</v>
      </c>
      <c r="C191" s="3">
        <f t="shared" si="46"/>
        <v>2.0057870370370372E-2</v>
      </c>
      <c r="D191" s="59">
        <v>-2.2266883000000002</v>
      </c>
      <c r="E191" s="56" t="e">
        <f t="shared" si="47"/>
        <v>#N/A</v>
      </c>
      <c r="F191" s="58" t="e">
        <f t="shared" si="48"/>
        <v>#N/A</v>
      </c>
      <c r="G191" s="58" t="e">
        <f t="shared" si="58"/>
        <v>#N/A</v>
      </c>
      <c r="H191" s="58" t="e">
        <f t="shared" si="52"/>
        <v>#N/A</v>
      </c>
      <c r="I191" s="61" t="e">
        <v>#N/A</v>
      </c>
      <c r="J191" s="58" t="str">
        <f t="shared" si="49"/>
        <v>0</v>
      </c>
      <c r="K191" s="58" t="str">
        <f t="shared" si="50"/>
        <v>0</v>
      </c>
      <c r="L191" s="58" t="str">
        <f t="shared" si="53"/>
        <v>0</v>
      </c>
      <c r="M191" s="58" t="str">
        <f t="shared" si="56"/>
        <v>0</v>
      </c>
      <c r="N191" s="58">
        <v>0</v>
      </c>
      <c r="O191" s="3">
        <f t="shared" si="51"/>
        <v>2.0057870370370372E-2</v>
      </c>
    </row>
    <row r="192" spans="1:15" x14ac:dyDescent="0.35">
      <c r="A192">
        <v>1734000</v>
      </c>
      <c r="B192" s="59">
        <v>-0.16290078999999999</v>
      </c>
      <c r="C192" s="3">
        <f t="shared" si="46"/>
        <v>2.0069444444444442E-2</v>
      </c>
      <c r="D192" s="59">
        <v>-1.6290079</v>
      </c>
      <c r="E192" s="56" t="e">
        <f t="shared" si="47"/>
        <v>#N/A</v>
      </c>
      <c r="F192" s="58" t="e">
        <f t="shared" si="48"/>
        <v>#N/A</v>
      </c>
      <c r="G192" s="58" t="e">
        <f t="shared" si="58"/>
        <v>#N/A</v>
      </c>
      <c r="H192" s="58" t="e">
        <f t="shared" si="52"/>
        <v>#N/A</v>
      </c>
      <c r="I192" s="61" t="e">
        <v>#N/A</v>
      </c>
      <c r="J192" s="58" t="str">
        <f t="shared" si="49"/>
        <v>0</v>
      </c>
      <c r="K192" s="58" t="str">
        <f t="shared" si="50"/>
        <v>0</v>
      </c>
      <c r="L192" s="58" t="str">
        <f t="shared" si="53"/>
        <v>0</v>
      </c>
      <c r="M192" s="58" t="str">
        <f t="shared" si="56"/>
        <v>0</v>
      </c>
      <c r="N192" s="58">
        <v>0</v>
      </c>
      <c r="O192" s="3">
        <f t="shared" si="51"/>
        <v>2.0069444444444442E-2</v>
      </c>
    </row>
    <row r="193" spans="1:16" x14ac:dyDescent="0.35">
      <c r="A193">
        <v>1735000</v>
      </c>
      <c r="B193" s="59">
        <v>-0.11523741999999999</v>
      </c>
      <c r="C193" s="3">
        <f t="shared" si="46"/>
        <v>2.0081018518518519E-2</v>
      </c>
      <c r="D193" s="59">
        <v>-1.1523741999999999</v>
      </c>
      <c r="E193" s="56" t="e">
        <f t="shared" si="47"/>
        <v>#N/A</v>
      </c>
      <c r="F193" s="58" t="e">
        <f t="shared" si="48"/>
        <v>#N/A</v>
      </c>
      <c r="G193" s="58" t="e">
        <f>IF(AND(D193&lt;=D190, D193&lt;=D191, D193&lt;=D192, D193&lt;=D194, D193&lt;=D195, D193&lt;=D196),D193,NA())</f>
        <v>#N/A</v>
      </c>
      <c r="H193" s="58">
        <f t="shared" si="52"/>
        <v>-1.1523741999999999</v>
      </c>
      <c r="I193" s="61" t="e">
        <v>#N/A</v>
      </c>
      <c r="J193" s="58" t="str">
        <f t="shared" si="49"/>
        <v>0</v>
      </c>
      <c r="K193" s="58" t="str">
        <f t="shared" si="50"/>
        <v>0</v>
      </c>
      <c r="L193" s="58" t="str">
        <f t="shared" si="53"/>
        <v>0</v>
      </c>
      <c r="M193" s="58">
        <f t="shared" si="56"/>
        <v>-1.1523741999999999</v>
      </c>
      <c r="N193" s="58">
        <v>0</v>
      </c>
      <c r="O193" s="3">
        <f t="shared" si="51"/>
        <v>2.0081018518518519E-2</v>
      </c>
      <c r="P193" t="s">
        <v>102</v>
      </c>
    </row>
    <row r="194" spans="1:16" x14ac:dyDescent="0.35">
      <c r="A194">
        <v>1736000</v>
      </c>
      <c r="B194" s="59">
        <v>-0.13944677999999999</v>
      </c>
      <c r="C194" s="3">
        <f t="shared" ref="C194:C257" si="59">A194/60000/1440</f>
        <v>2.0092592592592592E-2</v>
      </c>
      <c r="D194" s="59">
        <v>-1.3944677999999999</v>
      </c>
      <c r="E194" s="56" t="e">
        <f t="shared" si="47"/>
        <v>#N/A</v>
      </c>
      <c r="F194" s="58" t="e">
        <f t="shared" si="48"/>
        <v>#N/A</v>
      </c>
      <c r="G194" s="58" t="e">
        <f t="shared" ref="G194:G203" si="60">IF(AND(D194&lt;=D191, D194&lt;=D192, D194&lt;=D193, D194&lt;=D195, D194&lt;=D196, D194&lt;=D197),D194,NA())</f>
        <v>#N/A</v>
      </c>
      <c r="H194" s="58" t="e">
        <f t="shared" si="52"/>
        <v>#N/A</v>
      </c>
      <c r="I194" s="61" t="e">
        <v>#N/A</v>
      </c>
      <c r="J194" s="58" t="str">
        <f t="shared" si="49"/>
        <v>0</v>
      </c>
      <c r="K194" s="58" t="str">
        <f t="shared" si="50"/>
        <v>0</v>
      </c>
      <c r="L194" s="58" t="str">
        <f t="shared" si="53"/>
        <v>0</v>
      </c>
      <c r="M194" s="58" t="str">
        <f t="shared" si="56"/>
        <v>0</v>
      </c>
      <c r="N194" s="58">
        <v>0</v>
      </c>
      <c r="O194" s="3">
        <f t="shared" si="51"/>
        <v>2.0092592592592592E-2</v>
      </c>
    </row>
    <row r="195" spans="1:16" x14ac:dyDescent="0.35">
      <c r="A195">
        <v>1737000</v>
      </c>
      <c r="B195" s="59">
        <v>-0.15836154</v>
      </c>
      <c r="C195" s="3">
        <f t="shared" si="59"/>
        <v>2.0104166666666666E-2</v>
      </c>
      <c r="D195" s="59">
        <v>-1.5836154</v>
      </c>
      <c r="E195" s="56" t="e">
        <f t="shared" ref="E195:E258" si="61">IF(D195=MIN($D$2:$D$412),D195,NA())</f>
        <v>#N/A</v>
      </c>
      <c r="F195" s="58" t="e">
        <f t="shared" ref="F195:F258" si="62">IF(D195=MAX($D$2:$D$412),D195,NA())</f>
        <v>#N/A</v>
      </c>
      <c r="G195" s="58" t="e">
        <f t="shared" si="60"/>
        <v>#N/A</v>
      </c>
      <c r="H195" s="58" t="e">
        <f t="shared" si="52"/>
        <v>#N/A</v>
      </c>
      <c r="I195" s="61" t="e">
        <v>#N/A</v>
      </c>
      <c r="J195" s="58" t="str">
        <f t="shared" ref="J195:J258" si="63">IF(D195=MIN($D:$D),D195,"0")</f>
        <v>0</v>
      </c>
      <c r="K195" s="58" t="str">
        <f t="shared" ref="K195:K258" si="64">IF(D195=MAX($D:$D),D195,"0")</f>
        <v>0</v>
      </c>
      <c r="L195" s="58" t="str">
        <f t="shared" si="53"/>
        <v>0</v>
      </c>
      <c r="M195" s="58" t="str">
        <f t="shared" si="56"/>
        <v>0</v>
      </c>
      <c r="N195" s="58">
        <v>0</v>
      </c>
      <c r="O195" s="3">
        <f t="shared" ref="O195:O258" si="65">$A195/60000/1440</f>
        <v>2.0104166666666666E-2</v>
      </c>
    </row>
    <row r="196" spans="1:16" x14ac:dyDescent="0.35">
      <c r="A196">
        <v>1738000</v>
      </c>
      <c r="B196" s="59">
        <v>-0.16214547000000001</v>
      </c>
      <c r="C196" s="3">
        <f t="shared" si="59"/>
        <v>2.011574074074074E-2</v>
      </c>
      <c r="D196" s="59">
        <v>-1.6214547000000001</v>
      </c>
      <c r="E196" s="56" t="e">
        <f t="shared" si="61"/>
        <v>#N/A</v>
      </c>
      <c r="F196" s="58" t="e">
        <f t="shared" si="62"/>
        <v>#N/A</v>
      </c>
      <c r="G196" s="58" t="e">
        <f t="shared" si="60"/>
        <v>#N/A</v>
      </c>
      <c r="H196" s="58" t="e">
        <f t="shared" si="52"/>
        <v>#N/A</v>
      </c>
      <c r="I196" s="61" t="e">
        <v>#N/A</v>
      </c>
      <c r="J196" s="58" t="str">
        <f t="shared" si="63"/>
        <v>0</v>
      </c>
      <c r="K196" s="58" t="str">
        <f t="shared" si="64"/>
        <v>0</v>
      </c>
      <c r="L196" s="58" t="str">
        <f t="shared" si="53"/>
        <v>0</v>
      </c>
      <c r="M196" s="58" t="str">
        <f t="shared" si="56"/>
        <v>0</v>
      </c>
      <c r="N196" s="58">
        <v>0</v>
      </c>
      <c r="O196" s="3">
        <f t="shared" si="65"/>
        <v>2.011574074074074E-2</v>
      </c>
    </row>
    <row r="197" spans="1:16" x14ac:dyDescent="0.35">
      <c r="A197">
        <v>1739000</v>
      </c>
      <c r="B197" s="59">
        <v>-0.17803163999999999</v>
      </c>
      <c r="C197" s="3">
        <f t="shared" si="59"/>
        <v>2.0127314814814817E-2</v>
      </c>
      <c r="D197" s="59">
        <v>-1.7803163999999998</v>
      </c>
      <c r="E197" s="56" t="e">
        <f t="shared" si="61"/>
        <v>#N/A</v>
      </c>
      <c r="F197" s="58" t="e">
        <f t="shared" si="62"/>
        <v>#N/A</v>
      </c>
      <c r="G197" s="58">
        <f t="shared" si="60"/>
        <v>-1.7803163999999998</v>
      </c>
      <c r="H197" s="58" t="e">
        <f t="shared" si="52"/>
        <v>#N/A</v>
      </c>
      <c r="I197" s="61" t="e">
        <v>#N/A</v>
      </c>
      <c r="J197" s="58" t="str">
        <f t="shared" si="63"/>
        <v>0</v>
      </c>
      <c r="K197" s="58" t="str">
        <f t="shared" si="64"/>
        <v>0</v>
      </c>
      <c r="L197" s="58">
        <f t="shared" si="53"/>
        <v>-1.7803163999999998</v>
      </c>
      <c r="M197" s="58" t="str">
        <f t="shared" si="56"/>
        <v>0</v>
      </c>
      <c r="N197" s="58">
        <v>0</v>
      </c>
      <c r="O197" s="3">
        <f t="shared" si="65"/>
        <v>2.0127314814814817E-2</v>
      </c>
    </row>
    <row r="198" spans="1:16" x14ac:dyDescent="0.35">
      <c r="A198">
        <v>1740000</v>
      </c>
      <c r="B198" s="59">
        <v>-0.16744004000000001</v>
      </c>
      <c r="C198" s="3">
        <f t="shared" si="59"/>
        <v>2.013888888888889E-2</v>
      </c>
      <c r="D198" s="59">
        <v>-1.6744004000000001</v>
      </c>
      <c r="E198" s="56" t="e">
        <f t="shared" si="61"/>
        <v>#N/A</v>
      </c>
      <c r="F198" s="58" t="e">
        <f t="shared" si="62"/>
        <v>#N/A</v>
      </c>
      <c r="G198" s="58" t="e">
        <f t="shared" si="60"/>
        <v>#N/A</v>
      </c>
      <c r="H198" s="58" t="e">
        <f t="shared" ref="H198:H261" si="66">IF(AND(D198&gt;=D195, D198&gt;=D196, D198&gt;=D197, D198&gt;=D199, D198&gt;=D200, D198&gt;=D201),D198,NA())</f>
        <v>#N/A</v>
      </c>
      <c r="I198" s="61" t="e">
        <v>#N/A</v>
      </c>
      <c r="J198" s="58" t="str">
        <f t="shared" si="63"/>
        <v>0</v>
      </c>
      <c r="K198" s="58" t="str">
        <f t="shared" si="64"/>
        <v>0</v>
      </c>
      <c r="L198" s="58" t="str">
        <f t="shared" ref="L198:L261" si="67">IF(AND(D198&lt;=D195, D198&lt;=D196, D198&lt;=D197, D198&lt;=D199, D198&lt;=D200, D198&lt;=D201),D198,"0")</f>
        <v>0</v>
      </c>
      <c r="M198" s="58" t="str">
        <f t="shared" si="56"/>
        <v>0</v>
      </c>
      <c r="N198" s="58">
        <v>0</v>
      </c>
      <c r="O198" s="3">
        <f t="shared" si="65"/>
        <v>2.013888888888889E-2</v>
      </c>
    </row>
    <row r="199" spans="1:16" x14ac:dyDescent="0.35">
      <c r="A199">
        <v>1741000</v>
      </c>
      <c r="B199" s="59">
        <v>-0.15684846</v>
      </c>
      <c r="C199" s="3">
        <f t="shared" si="59"/>
        <v>2.0150462962962964E-2</v>
      </c>
      <c r="D199" s="59">
        <v>-1.5684845999999999</v>
      </c>
      <c r="E199" s="56" t="e">
        <f t="shared" si="61"/>
        <v>#N/A</v>
      </c>
      <c r="F199" s="58" t="e">
        <f t="shared" si="62"/>
        <v>#N/A</v>
      </c>
      <c r="G199" s="58" t="e">
        <f t="shared" si="60"/>
        <v>#N/A</v>
      </c>
      <c r="H199" s="58" t="e">
        <f t="shared" si="66"/>
        <v>#N/A</v>
      </c>
      <c r="I199" s="61" t="e">
        <v>#N/A</v>
      </c>
      <c r="J199" s="58" t="str">
        <f t="shared" si="63"/>
        <v>0</v>
      </c>
      <c r="K199" s="58" t="str">
        <f t="shared" si="64"/>
        <v>0</v>
      </c>
      <c r="L199" s="58" t="str">
        <f t="shared" si="67"/>
        <v>0</v>
      </c>
      <c r="M199" s="58" t="str">
        <f t="shared" si="56"/>
        <v>0</v>
      </c>
      <c r="N199" s="58">
        <v>0</v>
      </c>
      <c r="O199" s="3">
        <f t="shared" si="65"/>
        <v>2.0150462962962964E-2</v>
      </c>
    </row>
    <row r="200" spans="1:16" x14ac:dyDescent="0.35">
      <c r="A200">
        <v>1742000</v>
      </c>
      <c r="B200" s="59">
        <v>-0.16517161999999999</v>
      </c>
      <c r="C200" s="3">
        <f t="shared" si="59"/>
        <v>2.0162037037037037E-2</v>
      </c>
      <c r="D200" s="59">
        <v>-1.6517161999999999</v>
      </c>
      <c r="E200" s="56" t="e">
        <f t="shared" si="61"/>
        <v>#N/A</v>
      </c>
      <c r="F200" s="58" t="e">
        <f t="shared" si="62"/>
        <v>#N/A</v>
      </c>
      <c r="G200" s="58" t="e">
        <f t="shared" si="60"/>
        <v>#N/A</v>
      </c>
      <c r="H200" s="58" t="e">
        <f t="shared" si="66"/>
        <v>#N/A</v>
      </c>
      <c r="I200" s="61" t="e">
        <v>#N/A</v>
      </c>
      <c r="J200" s="58" t="str">
        <f t="shared" si="63"/>
        <v>0</v>
      </c>
      <c r="K200" s="58" t="str">
        <f t="shared" si="64"/>
        <v>0</v>
      </c>
      <c r="L200" s="58" t="str">
        <f t="shared" si="67"/>
        <v>0</v>
      </c>
      <c r="M200" s="58" t="str">
        <f t="shared" si="56"/>
        <v>0</v>
      </c>
      <c r="N200" s="58">
        <v>0</v>
      </c>
      <c r="O200" s="3">
        <f t="shared" si="65"/>
        <v>2.0162037037037037E-2</v>
      </c>
    </row>
    <row r="201" spans="1:16" x14ac:dyDescent="0.35">
      <c r="A201">
        <v>1743000</v>
      </c>
      <c r="B201" s="59">
        <v>-0.14323068999999999</v>
      </c>
      <c r="C201" s="3">
        <f t="shared" si="59"/>
        <v>2.0173611111111111E-2</v>
      </c>
      <c r="D201" s="59">
        <v>-1.4323068999999999</v>
      </c>
      <c r="E201" s="56" t="e">
        <f t="shared" si="61"/>
        <v>#N/A</v>
      </c>
      <c r="F201" s="58" t="e">
        <f t="shared" si="62"/>
        <v>#N/A</v>
      </c>
      <c r="G201" s="58" t="e">
        <f t="shared" si="60"/>
        <v>#N/A</v>
      </c>
      <c r="H201" s="58" t="e">
        <f t="shared" si="66"/>
        <v>#N/A</v>
      </c>
      <c r="I201" s="61" t="e">
        <v>#N/A</v>
      </c>
      <c r="J201" s="58" t="str">
        <f t="shared" si="63"/>
        <v>0</v>
      </c>
      <c r="K201" s="58" t="str">
        <f t="shared" si="64"/>
        <v>0</v>
      </c>
      <c r="L201" s="58" t="str">
        <f t="shared" si="67"/>
        <v>0</v>
      </c>
      <c r="M201" s="58" t="str">
        <f t="shared" si="56"/>
        <v>0</v>
      </c>
      <c r="N201" s="58">
        <v>0</v>
      </c>
      <c r="O201" s="3">
        <f t="shared" si="65"/>
        <v>2.0173611111111111E-2</v>
      </c>
      <c r="P201" t="s">
        <v>103</v>
      </c>
    </row>
    <row r="202" spans="1:16" x14ac:dyDescent="0.35">
      <c r="A202">
        <v>1744000</v>
      </c>
      <c r="B202" s="59">
        <v>-0.13263911</v>
      </c>
      <c r="C202" s="3">
        <f t="shared" si="59"/>
        <v>2.0185185185185184E-2</v>
      </c>
      <c r="D202" s="59">
        <v>-1.3263910999999999</v>
      </c>
      <c r="E202" s="56" t="e">
        <f t="shared" si="61"/>
        <v>#N/A</v>
      </c>
      <c r="F202" s="58" t="e">
        <f t="shared" si="62"/>
        <v>#N/A</v>
      </c>
      <c r="G202" s="58" t="e">
        <f t="shared" si="60"/>
        <v>#N/A</v>
      </c>
      <c r="H202" s="58" t="e">
        <f t="shared" si="66"/>
        <v>#N/A</v>
      </c>
      <c r="I202" s="61" t="e">
        <v>#N/A</v>
      </c>
      <c r="J202" s="58" t="str">
        <f t="shared" si="63"/>
        <v>0</v>
      </c>
      <c r="K202" s="58" t="str">
        <f t="shared" si="64"/>
        <v>0</v>
      </c>
      <c r="L202" s="58" t="str">
        <f t="shared" si="67"/>
        <v>0</v>
      </c>
      <c r="M202" s="58" t="str">
        <f t="shared" si="56"/>
        <v>0</v>
      </c>
      <c r="N202" s="58">
        <v>0</v>
      </c>
      <c r="O202" s="3">
        <f t="shared" si="65"/>
        <v>2.0185185185185184E-2</v>
      </c>
    </row>
    <row r="203" spans="1:16" x14ac:dyDescent="0.35">
      <c r="A203">
        <v>1745000</v>
      </c>
      <c r="B203" s="59">
        <v>-0.14928304000000001</v>
      </c>
      <c r="C203" s="3">
        <f t="shared" si="59"/>
        <v>2.0196759259259258E-2</v>
      </c>
      <c r="D203" s="59">
        <v>-1.4928304000000001</v>
      </c>
      <c r="E203" s="56" t="e">
        <f t="shared" si="61"/>
        <v>#N/A</v>
      </c>
      <c r="F203" s="58" t="e">
        <f t="shared" si="62"/>
        <v>#N/A</v>
      </c>
      <c r="G203" s="58" t="e">
        <f t="shared" si="60"/>
        <v>#N/A</v>
      </c>
      <c r="H203" s="58" t="e">
        <f t="shared" si="66"/>
        <v>#N/A</v>
      </c>
      <c r="I203" s="61" t="e">
        <v>#N/A</v>
      </c>
      <c r="J203" s="58" t="str">
        <f t="shared" si="63"/>
        <v>0</v>
      </c>
      <c r="K203" s="58" t="str">
        <f t="shared" si="64"/>
        <v>0</v>
      </c>
      <c r="L203" s="58" t="str">
        <f t="shared" si="67"/>
        <v>0</v>
      </c>
      <c r="M203" s="58" t="str">
        <f t="shared" si="56"/>
        <v>0</v>
      </c>
      <c r="N203" s="58">
        <v>0</v>
      </c>
      <c r="O203" s="3">
        <f t="shared" si="65"/>
        <v>2.0196759259259258E-2</v>
      </c>
    </row>
    <row r="204" spans="1:16" x14ac:dyDescent="0.35">
      <c r="A204">
        <v>1746000</v>
      </c>
      <c r="B204" s="59">
        <v>-0.14171760999999999</v>
      </c>
      <c r="C204" s="3">
        <f t="shared" si="59"/>
        <v>2.0208333333333335E-2</v>
      </c>
      <c r="D204" s="59">
        <v>-1.4171760999999998</v>
      </c>
      <c r="E204" s="56" t="e">
        <f t="shared" si="61"/>
        <v>#N/A</v>
      </c>
      <c r="F204" s="58" t="e">
        <f t="shared" si="62"/>
        <v>#N/A</v>
      </c>
      <c r="G204" s="58" t="e">
        <f>IF(AND(D204&lt;=D201, D204&lt;=D202, D204&lt;=D203, D204&lt;=D205, D204&lt;=D206, D204&lt;=D207),D204,NA())</f>
        <v>#N/A</v>
      </c>
      <c r="H204" s="58" t="e">
        <f t="shared" si="66"/>
        <v>#N/A</v>
      </c>
      <c r="I204" s="61" t="e">
        <v>#N/A</v>
      </c>
      <c r="J204" s="58" t="str">
        <f t="shared" si="63"/>
        <v>0</v>
      </c>
      <c r="K204" s="58" t="str">
        <f t="shared" si="64"/>
        <v>0</v>
      </c>
      <c r="L204" s="58" t="str">
        <f t="shared" si="67"/>
        <v>0</v>
      </c>
      <c r="M204" s="58" t="str">
        <f t="shared" si="56"/>
        <v>0</v>
      </c>
      <c r="N204" s="58">
        <v>0</v>
      </c>
      <c r="O204" s="3">
        <f t="shared" si="65"/>
        <v>2.0208333333333335E-2</v>
      </c>
    </row>
    <row r="205" spans="1:16" x14ac:dyDescent="0.35">
      <c r="A205">
        <v>1747000</v>
      </c>
      <c r="B205" s="59">
        <v>-0.13036826000000001</v>
      </c>
      <c r="C205" s="3">
        <f t="shared" si="59"/>
        <v>2.0219907407407409E-2</v>
      </c>
      <c r="D205" s="59">
        <v>-1.3036826000000001</v>
      </c>
      <c r="E205" s="56" t="e">
        <f t="shared" si="61"/>
        <v>#N/A</v>
      </c>
      <c r="F205" s="58" t="e">
        <f t="shared" si="62"/>
        <v>#N/A</v>
      </c>
      <c r="G205" s="58" t="e">
        <f t="shared" ref="G205:G217" si="68">IF(AND(D205&lt;=D202, D205&lt;=D203, D205&lt;=D204, D205&lt;=D206, D205&lt;=D207, D205&lt;=D208),D205,NA())</f>
        <v>#N/A</v>
      </c>
      <c r="H205" s="58">
        <f t="shared" si="66"/>
        <v>-1.3036826000000001</v>
      </c>
      <c r="I205" s="61" t="e">
        <v>#N/A</v>
      </c>
      <c r="J205" s="58" t="str">
        <f t="shared" si="63"/>
        <v>0</v>
      </c>
      <c r="K205" s="58" t="str">
        <f t="shared" si="64"/>
        <v>0</v>
      </c>
      <c r="L205" s="58" t="str">
        <f t="shared" si="67"/>
        <v>0</v>
      </c>
      <c r="M205" s="58">
        <f t="shared" si="56"/>
        <v>-1.3036826000000001</v>
      </c>
      <c r="N205" s="58">
        <v>0</v>
      </c>
      <c r="O205" s="3">
        <f t="shared" si="65"/>
        <v>2.0219907407407409E-2</v>
      </c>
    </row>
    <row r="206" spans="1:16" x14ac:dyDescent="0.35">
      <c r="A206">
        <v>1748000</v>
      </c>
      <c r="B206" s="59">
        <v>-0.14928304000000001</v>
      </c>
      <c r="C206" s="3">
        <f t="shared" si="59"/>
        <v>2.0231481481481482E-2</v>
      </c>
      <c r="D206" s="59">
        <v>-1.4928304000000001</v>
      </c>
      <c r="E206" s="56" t="e">
        <f t="shared" si="61"/>
        <v>#N/A</v>
      </c>
      <c r="F206" s="58" t="e">
        <f t="shared" si="62"/>
        <v>#N/A</v>
      </c>
      <c r="G206" s="58" t="e">
        <f t="shared" si="68"/>
        <v>#N/A</v>
      </c>
      <c r="H206" s="58" t="e">
        <f t="shared" si="66"/>
        <v>#N/A</v>
      </c>
      <c r="I206" s="61" t="e">
        <v>#N/A</v>
      </c>
      <c r="J206" s="58" t="str">
        <f t="shared" si="63"/>
        <v>0</v>
      </c>
      <c r="K206" s="58" t="str">
        <f t="shared" si="64"/>
        <v>0</v>
      </c>
      <c r="L206" s="58" t="str">
        <f t="shared" si="67"/>
        <v>0</v>
      </c>
      <c r="M206" s="58" t="str">
        <f t="shared" si="56"/>
        <v>0</v>
      </c>
      <c r="N206" s="58">
        <v>0</v>
      </c>
      <c r="O206" s="3">
        <f t="shared" si="65"/>
        <v>2.0231481481481482E-2</v>
      </c>
    </row>
    <row r="207" spans="1:16" x14ac:dyDescent="0.35">
      <c r="A207">
        <v>1749000</v>
      </c>
      <c r="B207" s="59">
        <v>-0.15760378999999999</v>
      </c>
      <c r="C207" s="3">
        <f t="shared" si="59"/>
        <v>2.0243055555555556E-2</v>
      </c>
      <c r="D207" s="59">
        <v>-1.5760379</v>
      </c>
      <c r="E207" s="56" t="e">
        <f t="shared" si="61"/>
        <v>#N/A</v>
      </c>
      <c r="F207" s="58" t="e">
        <f t="shared" si="62"/>
        <v>#N/A</v>
      </c>
      <c r="G207" s="58">
        <f t="shared" si="68"/>
        <v>-1.5760379</v>
      </c>
      <c r="H207" s="58" t="e">
        <f t="shared" si="66"/>
        <v>#N/A</v>
      </c>
      <c r="I207" s="61" t="e">
        <v>#N/A</v>
      </c>
      <c r="J207" s="58" t="str">
        <f t="shared" si="63"/>
        <v>0</v>
      </c>
      <c r="K207" s="58" t="str">
        <f t="shared" si="64"/>
        <v>0</v>
      </c>
      <c r="L207" s="58">
        <f t="shared" si="67"/>
        <v>-1.5760379</v>
      </c>
      <c r="M207" s="58" t="str">
        <f t="shared" si="56"/>
        <v>0</v>
      </c>
      <c r="N207" s="58">
        <v>0</v>
      </c>
      <c r="O207" s="3">
        <f t="shared" si="65"/>
        <v>2.0243055555555556E-2</v>
      </c>
    </row>
    <row r="208" spans="1:16" x14ac:dyDescent="0.35">
      <c r="A208">
        <v>1750000</v>
      </c>
      <c r="B208" s="59">
        <v>-0.15004079000000001</v>
      </c>
      <c r="C208" s="3">
        <f t="shared" si="59"/>
        <v>2.0254629629629629E-2</v>
      </c>
      <c r="D208" s="59">
        <v>-1.5004079000000001</v>
      </c>
      <c r="E208" s="56" t="e">
        <f t="shared" si="61"/>
        <v>#N/A</v>
      </c>
      <c r="F208" s="58" t="e">
        <f t="shared" si="62"/>
        <v>#N/A</v>
      </c>
      <c r="G208" s="58" t="e">
        <f t="shared" si="68"/>
        <v>#N/A</v>
      </c>
      <c r="H208" s="58" t="e">
        <f t="shared" si="66"/>
        <v>#N/A</v>
      </c>
      <c r="I208" s="61" t="e">
        <v>#N/A</v>
      </c>
      <c r="J208" s="58" t="str">
        <f t="shared" si="63"/>
        <v>0</v>
      </c>
      <c r="K208" s="58" t="str">
        <f t="shared" si="64"/>
        <v>0</v>
      </c>
      <c r="L208" s="58" t="str">
        <f t="shared" si="67"/>
        <v>0</v>
      </c>
      <c r="M208" s="58" t="str">
        <f t="shared" si="56"/>
        <v>0</v>
      </c>
      <c r="N208" s="58">
        <v>0</v>
      </c>
      <c r="O208" s="3">
        <f t="shared" si="65"/>
        <v>2.0254629629629629E-2</v>
      </c>
    </row>
    <row r="209" spans="1:15" x14ac:dyDescent="0.35">
      <c r="A209">
        <v>1751000</v>
      </c>
      <c r="B209" s="59">
        <v>-0.14096228999999999</v>
      </c>
      <c r="C209" s="3">
        <f t="shared" si="59"/>
        <v>2.0266203703703703E-2</v>
      </c>
      <c r="D209" s="59">
        <v>-1.4096229</v>
      </c>
      <c r="E209" s="56" t="e">
        <f t="shared" si="61"/>
        <v>#N/A</v>
      </c>
      <c r="F209" s="58" t="e">
        <f t="shared" si="62"/>
        <v>#N/A</v>
      </c>
      <c r="G209" s="58" t="e">
        <f t="shared" si="68"/>
        <v>#N/A</v>
      </c>
      <c r="H209" s="58" t="e">
        <f t="shared" si="66"/>
        <v>#N/A</v>
      </c>
      <c r="I209" s="61" t="e">
        <v>#N/A</v>
      </c>
      <c r="J209" s="58" t="str">
        <f t="shared" si="63"/>
        <v>0</v>
      </c>
      <c r="K209" s="58" t="str">
        <f t="shared" si="64"/>
        <v>0</v>
      </c>
      <c r="L209" s="58" t="str">
        <f t="shared" si="67"/>
        <v>0</v>
      </c>
      <c r="M209" s="58" t="str">
        <f t="shared" si="56"/>
        <v>0</v>
      </c>
      <c r="N209" s="58">
        <v>0</v>
      </c>
      <c r="O209" s="3">
        <f t="shared" si="65"/>
        <v>2.0266203703703703E-2</v>
      </c>
    </row>
    <row r="210" spans="1:15" x14ac:dyDescent="0.35">
      <c r="A210">
        <v>1752000</v>
      </c>
      <c r="B210" s="59">
        <v>-0.13188377000000001</v>
      </c>
      <c r="C210" s="3">
        <f t="shared" si="59"/>
        <v>2.0277777777777777E-2</v>
      </c>
      <c r="D210" s="59">
        <v>-1.3188377</v>
      </c>
      <c r="E210" s="56" t="e">
        <f t="shared" si="61"/>
        <v>#N/A</v>
      </c>
      <c r="F210" s="58" t="e">
        <f t="shared" si="62"/>
        <v>#N/A</v>
      </c>
      <c r="G210" s="58" t="e">
        <f t="shared" si="68"/>
        <v>#N/A</v>
      </c>
      <c r="H210" s="58" t="e">
        <f t="shared" si="66"/>
        <v>#N/A</v>
      </c>
      <c r="I210" s="61" t="e">
        <v>#N/A</v>
      </c>
      <c r="J210" s="58" t="str">
        <f t="shared" si="63"/>
        <v>0</v>
      </c>
      <c r="K210" s="58" t="str">
        <f t="shared" si="64"/>
        <v>0</v>
      </c>
      <c r="L210" s="58" t="str">
        <f t="shared" si="67"/>
        <v>0</v>
      </c>
      <c r="M210" s="58" t="str">
        <f t="shared" si="56"/>
        <v>0</v>
      </c>
      <c r="N210" s="58">
        <v>0</v>
      </c>
      <c r="O210" s="3">
        <f t="shared" si="65"/>
        <v>2.0277777777777777E-2</v>
      </c>
    </row>
    <row r="211" spans="1:15" x14ac:dyDescent="0.35">
      <c r="A211">
        <v>1753000</v>
      </c>
      <c r="B211" s="59">
        <v>-0.13339444</v>
      </c>
      <c r="C211" s="3">
        <f t="shared" si="59"/>
        <v>2.028935185185185E-2</v>
      </c>
      <c r="D211" s="59">
        <v>-1.3339444</v>
      </c>
      <c r="E211" s="56" t="e">
        <f t="shared" si="61"/>
        <v>#N/A</v>
      </c>
      <c r="F211" s="58" t="e">
        <f t="shared" si="62"/>
        <v>#N/A</v>
      </c>
      <c r="G211" s="58" t="e">
        <f t="shared" si="68"/>
        <v>#N/A</v>
      </c>
      <c r="H211" s="58" t="e">
        <f t="shared" si="66"/>
        <v>#N/A</v>
      </c>
      <c r="I211" s="61" t="e">
        <v>#N/A</v>
      </c>
      <c r="J211" s="58" t="str">
        <f t="shared" si="63"/>
        <v>0</v>
      </c>
      <c r="K211" s="58" t="str">
        <f t="shared" si="64"/>
        <v>0</v>
      </c>
      <c r="L211" s="58" t="str">
        <f t="shared" si="67"/>
        <v>0</v>
      </c>
      <c r="M211" s="58" t="str">
        <f t="shared" si="56"/>
        <v>0</v>
      </c>
      <c r="N211" s="58">
        <v>0</v>
      </c>
      <c r="O211" s="3">
        <f t="shared" si="65"/>
        <v>2.028935185185185E-2</v>
      </c>
    </row>
    <row r="212" spans="1:15" x14ac:dyDescent="0.35">
      <c r="A212">
        <v>1754000</v>
      </c>
      <c r="B212" s="59">
        <v>-0.107672006</v>
      </c>
      <c r="C212" s="3">
        <f t="shared" si="59"/>
        <v>2.0300925925925927E-2</v>
      </c>
      <c r="D212" s="59">
        <v>-1.07672006</v>
      </c>
      <c r="E212" s="56" t="e">
        <f t="shared" si="61"/>
        <v>#N/A</v>
      </c>
      <c r="F212" s="58" t="e">
        <f t="shared" si="62"/>
        <v>#N/A</v>
      </c>
      <c r="G212" s="58" t="e">
        <f t="shared" si="68"/>
        <v>#N/A</v>
      </c>
      <c r="H212" s="58" t="e">
        <f t="shared" si="66"/>
        <v>#N/A</v>
      </c>
      <c r="I212" s="61" t="e">
        <v>#N/A</v>
      </c>
      <c r="J212" s="58" t="str">
        <f t="shared" si="63"/>
        <v>0</v>
      </c>
      <c r="K212" s="58" t="str">
        <f t="shared" si="64"/>
        <v>0</v>
      </c>
      <c r="L212" s="58" t="str">
        <f t="shared" si="67"/>
        <v>0</v>
      </c>
      <c r="M212" s="58" t="str">
        <f t="shared" si="56"/>
        <v>0</v>
      </c>
      <c r="N212" s="58" t="str">
        <v>37 Sit down</v>
      </c>
      <c r="O212" s="3">
        <f t="shared" si="65"/>
        <v>2.0300925925925927E-2</v>
      </c>
    </row>
    <row r="213" spans="1:15" x14ac:dyDescent="0.35">
      <c r="A213">
        <v>1755000</v>
      </c>
      <c r="B213" s="59">
        <v>-8.9514990000000003E-2</v>
      </c>
      <c r="C213" s="3">
        <f t="shared" si="59"/>
        <v>2.0312500000000001E-2</v>
      </c>
      <c r="D213" s="59">
        <v>-0.89514990000000005</v>
      </c>
      <c r="E213" s="56" t="e">
        <f t="shared" si="61"/>
        <v>#N/A</v>
      </c>
      <c r="F213" s="58" t="e">
        <f t="shared" si="62"/>
        <v>#N/A</v>
      </c>
      <c r="G213" s="58" t="e">
        <f t="shared" si="68"/>
        <v>#N/A</v>
      </c>
      <c r="H213" s="58" t="e">
        <f t="shared" si="66"/>
        <v>#N/A</v>
      </c>
      <c r="I213" s="61" t="e">
        <v>#N/A</v>
      </c>
      <c r="J213" s="58" t="str">
        <f t="shared" si="63"/>
        <v>0</v>
      </c>
      <c r="K213" s="58" t="str">
        <f t="shared" si="64"/>
        <v>0</v>
      </c>
      <c r="L213" s="58" t="str">
        <f t="shared" si="67"/>
        <v>0</v>
      </c>
      <c r="M213" s="58" t="str">
        <f t="shared" si="56"/>
        <v>0</v>
      </c>
      <c r="N213" s="58">
        <v>0</v>
      </c>
      <c r="O213" s="3">
        <f t="shared" si="65"/>
        <v>2.0312500000000001E-2</v>
      </c>
    </row>
    <row r="214" spans="1:15" x14ac:dyDescent="0.35">
      <c r="A214">
        <v>1756000</v>
      </c>
      <c r="B214" s="59">
        <v>-8.0436480000000005E-2</v>
      </c>
      <c r="C214" s="3">
        <f t="shared" si="59"/>
        <v>2.0324074074074074E-2</v>
      </c>
      <c r="D214" s="59">
        <v>-0.8043648000000001</v>
      </c>
      <c r="E214" s="56" t="e">
        <f t="shared" si="61"/>
        <v>#N/A</v>
      </c>
      <c r="F214" s="58" t="e">
        <f t="shared" si="62"/>
        <v>#N/A</v>
      </c>
      <c r="G214" s="58" t="e">
        <f t="shared" si="68"/>
        <v>#N/A</v>
      </c>
      <c r="H214" s="58" t="e">
        <f t="shared" si="66"/>
        <v>#N/A</v>
      </c>
      <c r="I214" s="61" t="e">
        <v>#N/A</v>
      </c>
      <c r="J214" s="58" t="str">
        <f t="shared" si="63"/>
        <v>0</v>
      </c>
      <c r="K214" s="58" t="str">
        <f t="shared" si="64"/>
        <v>0</v>
      </c>
      <c r="L214" s="58" t="str">
        <f t="shared" si="67"/>
        <v>0</v>
      </c>
      <c r="M214" s="58" t="str">
        <f t="shared" si="56"/>
        <v>0</v>
      </c>
      <c r="N214" s="58">
        <v>0</v>
      </c>
      <c r="O214" s="3">
        <f t="shared" si="65"/>
        <v>2.0324074074074074E-2</v>
      </c>
    </row>
    <row r="215" spans="1:15" x14ac:dyDescent="0.35">
      <c r="A215">
        <v>1757000</v>
      </c>
      <c r="B215" s="59">
        <v>-7.2868639999999998E-2</v>
      </c>
      <c r="C215" s="3">
        <f t="shared" si="59"/>
        <v>2.0335648148148148E-2</v>
      </c>
      <c r="D215" s="59">
        <v>-0.72868639999999996</v>
      </c>
      <c r="E215" s="56" t="e">
        <f t="shared" si="61"/>
        <v>#N/A</v>
      </c>
      <c r="F215" s="58" t="e">
        <f t="shared" si="62"/>
        <v>#N/A</v>
      </c>
      <c r="G215" s="58" t="e">
        <f t="shared" si="68"/>
        <v>#N/A</v>
      </c>
      <c r="H215" s="58" t="e">
        <f t="shared" si="66"/>
        <v>#N/A</v>
      </c>
      <c r="I215" s="61" t="e">
        <v>#N/A</v>
      </c>
      <c r="J215" s="58" t="str">
        <f t="shared" si="63"/>
        <v>0</v>
      </c>
      <c r="K215" s="58" t="str">
        <f t="shared" si="64"/>
        <v>0</v>
      </c>
      <c r="L215" s="58" t="str">
        <f t="shared" si="67"/>
        <v>0</v>
      </c>
      <c r="M215" s="58" t="str">
        <f t="shared" si="56"/>
        <v>0</v>
      </c>
      <c r="N215" s="58">
        <v>0</v>
      </c>
      <c r="O215" s="3">
        <f t="shared" si="65"/>
        <v>2.0335648148148148E-2</v>
      </c>
    </row>
    <row r="216" spans="1:15" x14ac:dyDescent="0.35">
      <c r="A216">
        <v>1758000</v>
      </c>
      <c r="B216" s="59">
        <v>-7.6652564000000006E-2</v>
      </c>
      <c r="C216" s="3">
        <f t="shared" si="59"/>
        <v>2.0347222222222221E-2</v>
      </c>
      <c r="D216" s="59">
        <v>-0.76652564000000001</v>
      </c>
      <c r="E216" s="56" t="e">
        <f t="shared" si="61"/>
        <v>#N/A</v>
      </c>
      <c r="F216" s="58" t="e">
        <f t="shared" si="62"/>
        <v>#N/A</v>
      </c>
      <c r="G216" s="58" t="e">
        <f t="shared" si="68"/>
        <v>#N/A</v>
      </c>
      <c r="H216" s="58" t="e">
        <f t="shared" si="66"/>
        <v>#N/A</v>
      </c>
      <c r="I216" s="61" t="e">
        <v>#N/A</v>
      </c>
      <c r="J216" s="58" t="str">
        <f t="shared" si="63"/>
        <v>0</v>
      </c>
      <c r="K216" s="58" t="str">
        <f t="shared" si="64"/>
        <v>0</v>
      </c>
      <c r="L216" s="58" t="str">
        <f t="shared" si="67"/>
        <v>0</v>
      </c>
      <c r="M216" s="58" t="str">
        <f t="shared" si="56"/>
        <v>0</v>
      </c>
      <c r="N216" s="58">
        <v>0</v>
      </c>
      <c r="O216" s="3">
        <f t="shared" si="65"/>
        <v>2.0347222222222221E-2</v>
      </c>
    </row>
    <row r="217" spans="1:15" x14ac:dyDescent="0.35">
      <c r="A217">
        <v>1759000</v>
      </c>
      <c r="B217" s="59">
        <v>-8.0436480000000005E-2</v>
      </c>
      <c r="C217" s="3">
        <f t="shared" si="59"/>
        <v>2.0358796296296295E-2</v>
      </c>
      <c r="D217" s="59">
        <v>-0.8043648000000001</v>
      </c>
      <c r="E217" s="56" t="e">
        <f t="shared" si="61"/>
        <v>#N/A</v>
      </c>
      <c r="F217" s="58" t="e">
        <f t="shared" si="62"/>
        <v>#N/A</v>
      </c>
      <c r="G217" s="58">
        <f t="shared" si="68"/>
        <v>-0.8043648000000001</v>
      </c>
      <c r="H217" s="58" t="e">
        <f t="shared" si="66"/>
        <v>#N/A</v>
      </c>
      <c r="I217" s="61" t="s">
        <v>63</v>
      </c>
      <c r="J217" s="58" t="str">
        <f t="shared" si="63"/>
        <v>0</v>
      </c>
      <c r="K217" s="58" t="str">
        <f t="shared" si="64"/>
        <v>0</v>
      </c>
      <c r="L217" s="58">
        <f t="shared" si="67"/>
        <v>-0.8043648000000001</v>
      </c>
      <c r="M217" s="58" t="str">
        <f t="shared" si="56"/>
        <v>0</v>
      </c>
      <c r="N217" s="58">
        <v>0</v>
      </c>
      <c r="O217" s="3">
        <f t="shared" si="65"/>
        <v>2.0358796296296295E-2</v>
      </c>
    </row>
    <row r="218" spans="1:15" x14ac:dyDescent="0.35">
      <c r="A218">
        <v>1760000</v>
      </c>
      <c r="B218" s="59">
        <v>-6.4547889999999997E-2</v>
      </c>
      <c r="C218" s="3">
        <f t="shared" si="59"/>
        <v>2.0370370370370369E-2</v>
      </c>
      <c r="D218" s="59">
        <v>-0.64547889999999997</v>
      </c>
      <c r="E218" s="56" t="e">
        <f t="shared" si="61"/>
        <v>#N/A</v>
      </c>
      <c r="F218" s="58" t="e">
        <f t="shared" si="62"/>
        <v>#N/A</v>
      </c>
      <c r="G218" s="58" t="e">
        <f>IF(AND(D218&lt;=D215, D218&lt;=D216, D218&lt;=D217, D218&lt;=D219, D218&lt;=D220, D218&lt;=D221),D218,NA())</f>
        <v>#N/A</v>
      </c>
      <c r="H218" s="58" t="e">
        <f t="shared" si="66"/>
        <v>#N/A</v>
      </c>
      <c r="I218" s="61" t="e">
        <v>#N/A</v>
      </c>
      <c r="J218" s="58" t="str">
        <f t="shared" si="63"/>
        <v>0</v>
      </c>
      <c r="K218" s="58" t="str">
        <f t="shared" si="64"/>
        <v>0</v>
      </c>
      <c r="L218" s="58" t="str">
        <f t="shared" si="67"/>
        <v>0</v>
      </c>
      <c r="M218" s="58" t="str">
        <f t="shared" si="56"/>
        <v>0</v>
      </c>
      <c r="N218" s="58">
        <v>0</v>
      </c>
      <c r="O218" s="3">
        <f t="shared" si="65"/>
        <v>2.0370370370370369E-2</v>
      </c>
    </row>
    <row r="219" spans="1:15" x14ac:dyDescent="0.35">
      <c r="A219">
        <v>1761000</v>
      </c>
      <c r="B219" s="59">
        <v>-6.3034800000000002E-2</v>
      </c>
      <c r="C219" s="3">
        <f t="shared" si="59"/>
        <v>2.0381944444444446E-2</v>
      </c>
      <c r="D219" s="59">
        <v>-0.63034800000000002</v>
      </c>
      <c r="E219" s="56" t="e">
        <f t="shared" si="61"/>
        <v>#N/A</v>
      </c>
      <c r="F219" s="58" t="e">
        <f t="shared" si="62"/>
        <v>#N/A</v>
      </c>
      <c r="G219" s="58" t="e">
        <f t="shared" ref="G219:G229" si="69">IF(AND(D219&lt;=D216, D219&lt;=D217, D219&lt;=D218, D219&lt;=D220, D219&lt;=D221, D219&lt;=D222),D219,NA())</f>
        <v>#N/A</v>
      </c>
      <c r="H219" s="58">
        <f t="shared" si="66"/>
        <v>-0.63034800000000002</v>
      </c>
      <c r="I219" s="61" t="e">
        <v>#N/A</v>
      </c>
      <c r="J219" s="58" t="str">
        <f t="shared" si="63"/>
        <v>0</v>
      </c>
      <c r="K219" s="58" t="str">
        <f t="shared" si="64"/>
        <v>0</v>
      </c>
      <c r="L219" s="58" t="str">
        <f t="shared" si="67"/>
        <v>0</v>
      </c>
      <c r="M219" s="58">
        <f t="shared" si="56"/>
        <v>-0.63034800000000002</v>
      </c>
      <c r="N219" s="58">
        <v>0</v>
      </c>
      <c r="O219" s="3">
        <f t="shared" si="65"/>
        <v>2.0381944444444446E-2</v>
      </c>
    </row>
    <row r="220" spans="1:15" x14ac:dyDescent="0.35">
      <c r="A220">
        <v>1762000</v>
      </c>
      <c r="B220" s="59">
        <v>-6.5305639999999998E-2</v>
      </c>
      <c r="C220" s="3">
        <f t="shared" si="59"/>
        <v>2.0393518518518519E-2</v>
      </c>
      <c r="D220" s="59">
        <v>-0.65305639999999998</v>
      </c>
      <c r="E220" s="56" t="e">
        <f t="shared" si="61"/>
        <v>#N/A</v>
      </c>
      <c r="F220" s="58" t="e">
        <f t="shared" si="62"/>
        <v>#N/A</v>
      </c>
      <c r="G220" s="58" t="e">
        <f t="shared" si="69"/>
        <v>#N/A</v>
      </c>
      <c r="H220" s="58" t="e">
        <f t="shared" si="66"/>
        <v>#N/A</v>
      </c>
      <c r="I220" s="61" t="e">
        <v>#N/A</v>
      </c>
      <c r="J220" s="58" t="str">
        <f t="shared" si="63"/>
        <v>0</v>
      </c>
      <c r="K220" s="58" t="str">
        <f t="shared" si="64"/>
        <v>0</v>
      </c>
      <c r="L220" s="58" t="str">
        <f t="shared" si="67"/>
        <v>0</v>
      </c>
      <c r="M220" s="58" t="str">
        <f t="shared" si="56"/>
        <v>0</v>
      </c>
      <c r="N220" s="58">
        <v>0</v>
      </c>
      <c r="O220" s="3">
        <f t="shared" si="65"/>
        <v>2.0393518518518519E-2</v>
      </c>
    </row>
    <row r="221" spans="1:15" x14ac:dyDescent="0.35">
      <c r="A221">
        <v>1763000</v>
      </c>
      <c r="B221" s="59">
        <v>-6.5305639999999998E-2</v>
      </c>
      <c r="C221" s="3">
        <f t="shared" si="59"/>
        <v>2.0405092592592593E-2</v>
      </c>
      <c r="D221" s="59">
        <v>-0.65305639999999998</v>
      </c>
      <c r="E221" s="56" t="e">
        <f t="shared" si="61"/>
        <v>#N/A</v>
      </c>
      <c r="F221" s="58" t="e">
        <f t="shared" si="62"/>
        <v>#N/A</v>
      </c>
      <c r="G221" s="58" t="e">
        <f t="shared" si="69"/>
        <v>#N/A</v>
      </c>
      <c r="H221" s="58" t="e">
        <f t="shared" si="66"/>
        <v>#N/A</v>
      </c>
      <c r="I221" s="61" t="e">
        <v>#N/A</v>
      </c>
      <c r="J221" s="58" t="str">
        <f t="shared" si="63"/>
        <v>0</v>
      </c>
      <c r="K221" s="58" t="str">
        <f t="shared" si="64"/>
        <v>0</v>
      </c>
      <c r="L221" s="58" t="str">
        <f t="shared" si="67"/>
        <v>0</v>
      </c>
      <c r="M221" s="58" t="str">
        <f t="shared" si="56"/>
        <v>0</v>
      </c>
      <c r="N221" s="58">
        <v>0</v>
      </c>
      <c r="O221" s="3">
        <f t="shared" si="65"/>
        <v>2.0405092592592593E-2</v>
      </c>
    </row>
    <row r="222" spans="1:15" x14ac:dyDescent="0.35">
      <c r="A222">
        <v>1764000</v>
      </c>
      <c r="B222" s="59">
        <v>-7.211331E-2</v>
      </c>
      <c r="C222" s="3">
        <f t="shared" si="59"/>
        <v>2.0416666666666666E-2</v>
      </c>
      <c r="D222" s="59">
        <v>-0.72113309999999997</v>
      </c>
      <c r="E222" s="56" t="e">
        <f t="shared" si="61"/>
        <v>#N/A</v>
      </c>
      <c r="F222" s="58" t="e">
        <f t="shared" si="62"/>
        <v>#N/A</v>
      </c>
      <c r="G222" s="58" t="e">
        <f t="shared" si="69"/>
        <v>#N/A</v>
      </c>
      <c r="H222" s="58" t="e">
        <f t="shared" si="66"/>
        <v>#N/A</v>
      </c>
      <c r="I222" s="61" t="e">
        <v>#N/A</v>
      </c>
      <c r="J222" s="58" t="str">
        <f t="shared" si="63"/>
        <v>0</v>
      </c>
      <c r="K222" s="58" t="str">
        <f t="shared" si="64"/>
        <v>0</v>
      </c>
      <c r="L222" s="58" t="str">
        <f t="shared" si="67"/>
        <v>0</v>
      </c>
      <c r="M222" s="58" t="str">
        <f t="shared" si="56"/>
        <v>0</v>
      </c>
      <c r="N222" s="58">
        <v>0</v>
      </c>
      <c r="O222" s="3">
        <f t="shared" si="65"/>
        <v>2.0416666666666666E-2</v>
      </c>
    </row>
    <row r="223" spans="1:15" x14ac:dyDescent="0.35">
      <c r="A223">
        <v>1765000</v>
      </c>
      <c r="B223" s="59">
        <v>-6.9087140000000005E-2</v>
      </c>
      <c r="C223" s="3">
        <f t="shared" si="59"/>
        <v>2.042824074074074E-2</v>
      </c>
      <c r="D223" s="59">
        <v>-0.69087140000000002</v>
      </c>
      <c r="E223" s="56" t="e">
        <f t="shared" si="61"/>
        <v>#N/A</v>
      </c>
      <c r="F223" s="58" t="e">
        <f t="shared" si="62"/>
        <v>#N/A</v>
      </c>
      <c r="G223" s="58" t="e">
        <f t="shared" si="69"/>
        <v>#N/A</v>
      </c>
      <c r="H223" s="58" t="e">
        <f t="shared" si="66"/>
        <v>#N/A</v>
      </c>
      <c r="I223" s="61" t="e">
        <v>#N/A</v>
      </c>
      <c r="J223" s="58" t="str">
        <f t="shared" si="63"/>
        <v>0</v>
      </c>
      <c r="K223" s="58" t="str">
        <f t="shared" si="64"/>
        <v>0</v>
      </c>
      <c r="L223" s="58" t="str">
        <f t="shared" si="67"/>
        <v>0</v>
      </c>
      <c r="M223" s="58" t="str">
        <f t="shared" si="56"/>
        <v>0</v>
      </c>
      <c r="N223" s="58">
        <v>0</v>
      </c>
      <c r="O223" s="3">
        <f t="shared" si="65"/>
        <v>2.042824074074074E-2</v>
      </c>
    </row>
    <row r="224" spans="1:15" x14ac:dyDescent="0.35">
      <c r="A224">
        <v>1766000</v>
      </c>
      <c r="B224" s="59">
        <v>-6.6816299999999995E-2</v>
      </c>
      <c r="C224" s="3">
        <f t="shared" si="59"/>
        <v>2.0439814814814813E-2</v>
      </c>
      <c r="D224" s="59">
        <v>-0.66816299999999995</v>
      </c>
      <c r="E224" s="56" t="e">
        <f t="shared" si="61"/>
        <v>#N/A</v>
      </c>
      <c r="F224" s="58" t="e">
        <f t="shared" si="62"/>
        <v>#N/A</v>
      </c>
      <c r="G224" s="58" t="e">
        <f t="shared" si="69"/>
        <v>#N/A</v>
      </c>
      <c r="H224" s="58" t="e">
        <f t="shared" si="66"/>
        <v>#N/A</v>
      </c>
      <c r="I224" s="61" t="e">
        <v>#N/A</v>
      </c>
      <c r="J224" s="58" t="str">
        <f t="shared" si="63"/>
        <v>0</v>
      </c>
      <c r="K224" s="58" t="str">
        <f t="shared" si="64"/>
        <v>0</v>
      </c>
      <c r="L224" s="58" t="str">
        <f t="shared" si="67"/>
        <v>0</v>
      </c>
      <c r="M224" s="58" t="str">
        <f t="shared" si="56"/>
        <v>0</v>
      </c>
      <c r="N224" s="58">
        <v>0</v>
      </c>
      <c r="O224" s="3">
        <f t="shared" si="65"/>
        <v>2.0439814814814813E-2</v>
      </c>
    </row>
    <row r="225" spans="1:16" x14ac:dyDescent="0.35">
      <c r="A225">
        <v>1767000</v>
      </c>
      <c r="B225" s="59">
        <v>-8.5731070000000006E-2</v>
      </c>
      <c r="C225" s="3">
        <f t="shared" si="59"/>
        <v>2.0451388888888887E-2</v>
      </c>
      <c r="D225" s="59">
        <v>-0.85731070000000009</v>
      </c>
      <c r="E225" s="56" t="e">
        <f t="shared" si="61"/>
        <v>#N/A</v>
      </c>
      <c r="F225" s="58" t="e">
        <f t="shared" si="62"/>
        <v>#N/A</v>
      </c>
      <c r="G225" s="58" t="e">
        <f t="shared" si="69"/>
        <v>#N/A</v>
      </c>
      <c r="H225" s="58" t="e">
        <f t="shared" si="66"/>
        <v>#N/A</v>
      </c>
      <c r="I225" s="61" t="e">
        <v>#N/A</v>
      </c>
      <c r="J225" s="58" t="str">
        <f t="shared" si="63"/>
        <v>0</v>
      </c>
      <c r="K225" s="58" t="str">
        <f t="shared" si="64"/>
        <v>0</v>
      </c>
      <c r="L225" s="58" t="str">
        <f t="shared" si="67"/>
        <v>0</v>
      </c>
      <c r="M225" s="58" t="str">
        <f t="shared" si="56"/>
        <v>0</v>
      </c>
      <c r="N225" s="58">
        <v>0</v>
      </c>
      <c r="O225" s="3">
        <f t="shared" si="65"/>
        <v>2.0451388888888887E-2</v>
      </c>
    </row>
    <row r="226" spans="1:16" x14ac:dyDescent="0.35">
      <c r="A226">
        <v>1768000</v>
      </c>
      <c r="B226" s="59">
        <v>-4.1851625000000003E-2</v>
      </c>
      <c r="C226" s="3">
        <f t="shared" si="59"/>
        <v>2.0462962962962961E-2</v>
      </c>
      <c r="D226" s="59">
        <v>-0.41851625000000003</v>
      </c>
      <c r="E226" s="56" t="e">
        <f t="shared" si="61"/>
        <v>#N/A</v>
      </c>
      <c r="F226" s="58" t="e">
        <f t="shared" si="62"/>
        <v>#N/A</v>
      </c>
      <c r="G226" s="58" t="e">
        <f t="shared" si="69"/>
        <v>#N/A</v>
      </c>
      <c r="H226" s="58">
        <f t="shared" si="66"/>
        <v>-0.41851625000000003</v>
      </c>
      <c r="I226" s="61" t="e">
        <v>#N/A</v>
      </c>
      <c r="J226" s="58" t="str">
        <f t="shared" si="63"/>
        <v>0</v>
      </c>
      <c r="K226" s="58" t="str">
        <f t="shared" si="64"/>
        <v>0</v>
      </c>
      <c r="L226" s="58" t="str">
        <f t="shared" si="67"/>
        <v>0</v>
      </c>
      <c r="M226" s="58">
        <f t="shared" si="56"/>
        <v>-0.41851625000000003</v>
      </c>
      <c r="N226" s="58">
        <v>0</v>
      </c>
      <c r="O226" s="3">
        <f t="shared" si="65"/>
        <v>2.0462962962962961E-2</v>
      </c>
    </row>
    <row r="227" spans="1:16" x14ac:dyDescent="0.35">
      <c r="A227">
        <v>1769000</v>
      </c>
      <c r="B227" s="59">
        <v>-9.102565E-2</v>
      </c>
      <c r="C227" s="3">
        <f t="shared" si="59"/>
        <v>2.0474537037037038E-2</v>
      </c>
      <c r="D227" s="59">
        <v>-0.91025650000000002</v>
      </c>
      <c r="E227" s="56" t="e">
        <f t="shared" si="61"/>
        <v>#N/A</v>
      </c>
      <c r="F227" s="58" t="e">
        <f t="shared" si="62"/>
        <v>#N/A</v>
      </c>
      <c r="G227" s="58" t="e">
        <f t="shared" si="69"/>
        <v>#N/A</v>
      </c>
      <c r="H227" s="58" t="e">
        <f t="shared" si="66"/>
        <v>#N/A</v>
      </c>
      <c r="I227" s="61" t="e">
        <v>#N/A</v>
      </c>
      <c r="J227" s="58" t="str">
        <f t="shared" si="63"/>
        <v>0</v>
      </c>
      <c r="K227" s="58" t="str">
        <f t="shared" si="64"/>
        <v>0</v>
      </c>
      <c r="L227" s="58" t="str">
        <f t="shared" si="67"/>
        <v>0</v>
      </c>
      <c r="M227" s="58" t="str">
        <f t="shared" si="56"/>
        <v>0</v>
      </c>
      <c r="N227" s="58">
        <v>0</v>
      </c>
      <c r="O227" s="3">
        <f t="shared" si="65"/>
        <v>2.0474537037037038E-2</v>
      </c>
      <c r="P227" t="s">
        <v>104</v>
      </c>
    </row>
    <row r="228" spans="1:16" x14ac:dyDescent="0.35">
      <c r="A228">
        <v>1770000</v>
      </c>
      <c r="B228" s="59">
        <v>-0.16290078999999999</v>
      </c>
      <c r="C228" s="3">
        <f t="shared" si="59"/>
        <v>2.0486111111111111E-2</v>
      </c>
      <c r="D228" s="59">
        <v>-1.6290079</v>
      </c>
      <c r="E228" s="56" t="e">
        <f t="shared" si="61"/>
        <v>#N/A</v>
      </c>
      <c r="F228" s="58" t="e">
        <f t="shared" si="62"/>
        <v>#N/A</v>
      </c>
      <c r="G228" s="58" t="e">
        <f t="shared" si="69"/>
        <v>#N/A</v>
      </c>
      <c r="H228" s="58" t="e">
        <f t="shared" si="66"/>
        <v>#N/A</v>
      </c>
      <c r="I228" s="61" t="e">
        <v>#N/A</v>
      </c>
      <c r="J228" s="58" t="str">
        <f t="shared" si="63"/>
        <v>0</v>
      </c>
      <c r="K228" s="58" t="str">
        <f t="shared" si="64"/>
        <v>0</v>
      </c>
      <c r="L228" s="58" t="str">
        <f t="shared" si="67"/>
        <v>0</v>
      </c>
      <c r="M228" s="58" t="str">
        <f t="shared" ref="M228:M291" si="70">IF(AND(D228&gt;=D225, D228&gt;=D226, D228&gt;=D227, D228&gt;=D229, D228&gt;=D230, D228&gt;=D231),D228,"0")</f>
        <v>0</v>
      </c>
      <c r="N228" s="58">
        <v>0</v>
      </c>
      <c r="O228" s="3">
        <f t="shared" si="65"/>
        <v>2.0486111111111111E-2</v>
      </c>
    </row>
    <row r="229" spans="1:16" x14ac:dyDescent="0.35">
      <c r="A229">
        <v>1771000</v>
      </c>
      <c r="B229" s="59">
        <v>-0.22417949000000001</v>
      </c>
      <c r="C229" s="3">
        <f t="shared" si="59"/>
        <v>2.0497685185185185E-2</v>
      </c>
      <c r="D229" s="59">
        <v>-2.2417948999999999</v>
      </c>
      <c r="E229" s="56" t="e">
        <f t="shared" si="61"/>
        <v>#N/A</v>
      </c>
      <c r="F229" s="58" t="e">
        <f t="shared" si="62"/>
        <v>#N/A</v>
      </c>
      <c r="G229" s="58" t="e">
        <f t="shared" si="69"/>
        <v>#N/A</v>
      </c>
      <c r="H229" s="58" t="e">
        <f t="shared" si="66"/>
        <v>#N/A</v>
      </c>
      <c r="I229" s="61" t="e">
        <v>#N/A</v>
      </c>
      <c r="J229" s="58" t="str">
        <f t="shared" si="63"/>
        <v>0</v>
      </c>
      <c r="K229" s="58" t="str">
        <f t="shared" si="64"/>
        <v>0</v>
      </c>
      <c r="L229" s="58" t="str">
        <f t="shared" si="67"/>
        <v>0</v>
      </c>
      <c r="M229" s="58" t="str">
        <f t="shared" si="70"/>
        <v>0</v>
      </c>
      <c r="N229" s="58">
        <v>0</v>
      </c>
      <c r="O229" s="3">
        <f t="shared" si="65"/>
        <v>2.0497685185185185E-2</v>
      </c>
    </row>
    <row r="230" spans="1:16" x14ac:dyDescent="0.35">
      <c r="A230">
        <v>1772000</v>
      </c>
      <c r="B230" s="59">
        <v>-0.29000229999999999</v>
      </c>
      <c r="C230" s="3">
        <f t="shared" si="59"/>
        <v>2.0509259259259262E-2</v>
      </c>
      <c r="D230" s="59">
        <v>-2.900023</v>
      </c>
      <c r="E230" s="56" t="e">
        <f t="shared" si="61"/>
        <v>#N/A</v>
      </c>
      <c r="F230" s="58" t="e">
        <f t="shared" si="62"/>
        <v>#N/A</v>
      </c>
      <c r="G230" s="58" t="e">
        <f>IF(AND(D230&lt;=D227, D230&lt;=D228, D230&lt;=D229, D230&lt;=D231, D230&lt;=D232, D230&lt;=D233),D230,NA())</f>
        <v>#N/A</v>
      </c>
      <c r="H230" s="58" t="e">
        <f t="shared" si="66"/>
        <v>#N/A</v>
      </c>
      <c r="I230" s="61" t="e">
        <v>#N/A</v>
      </c>
      <c r="J230" s="58" t="str">
        <f t="shared" si="63"/>
        <v>0</v>
      </c>
      <c r="K230" s="58" t="str">
        <f t="shared" si="64"/>
        <v>0</v>
      </c>
      <c r="L230" s="58" t="str">
        <f t="shared" si="67"/>
        <v>0</v>
      </c>
      <c r="M230" s="58" t="str">
        <f t="shared" si="70"/>
        <v>0</v>
      </c>
      <c r="N230" s="58">
        <v>0</v>
      </c>
      <c r="O230" s="3">
        <f t="shared" si="65"/>
        <v>2.0509259259259262E-2</v>
      </c>
    </row>
    <row r="231" spans="1:16" x14ac:dyDescent="0.35">
      <c r="A231">
        <v>1773000</v>
      </c>
      <c r="B231" s="59">
        <v>-0.35582268</v>
      </c>
      <c r="C231" s="3">
        <f t="shared" si="59"/>
        <v>2.0520833333333335E-2</v>
      </c>
      <c r="D231" s="59">
        <v>-3.5582267999999999</v>
      </c>
      <c r="E231" s="56" t="e">
        <f t="shared" si="61"/>
        <v>#N/A</v>
      </c>
      <c r="F231" s="58" t="e">
        <f t="shared" si="62"/>
        <v>#N/A</v>
      </c>
      <c r="G231" s="58" t="e">
        <f t="shared" ref="G231:G244" si="71">IF(AND(D231&lt;=D228, D231&lt;=D229, D231&lt;=D230, D231&lt;=D232, D231&lt;=D233, D231&lt;=D234),D231,NA())</f>
        <v>#N/A</v>
      </c>
      <c r="H231" s="58" t="e">
        <f t="shared" si="66"/>
        <v>#N/A</v>
      </c>
      <c r="I231" s="61" t="e">
        <v>#N/A</v>
      </c>
      <c r="J231" s="58" t="str">
        <f t="shared" si="63"/>
        <v>0</v>
      </c>
      <c r="K231" s="58" t="str">
        <f t="shared" si="64"/>
        <v>0</v>
      </c>
      <c r="L231" s="58" t="str">
        <f t="shared" si="67"/>
        <v>0</v>
      </c>
      <c r="M231" s="58" t="str">
        <f t="shared" si="70"/>
        <v>0</v>
      </c>
      <c r="N231" s="58">
        <v>0</v>
      </c>
      <c r="O231" s="3">
        <f t="shared" si="65"/>
        <v>2.0520833333333335E-2</v>
      </c>
    </row>
    <row r="232" spans="1:16" x14ac:dyDescent="0.35">
      <c r="A232">
        <v>1774000</v>
      </c>
      <c r="B232" s="59">
        <v>-0.40953593999999999</v>
      </c>
      <c r="C232" s="3">
        <f t="shared" si="59"/>
        <v>2.0532407407407409E-2</v>
      </c>
      <c r="D232" s="59">
        <v>-4.0953593999999995</v>
      </c>
      <c r="E232" s="56" t="e">
        <f t="shared" si="61"/>
        <v>#N/A</v>
      </c>
      <c r="F232" s="58" t="e">
        <f t="shared" si="62"/>
        <v>#N/A</v>
      </c>
      <c r="G232" s="58" t="e">
        <f t="shared" si="71"/>
        <v>#N/A</v>
      </c>
      <c r="H232" s="58" t="e">
        <f t="shared" si="66"/>
        <v>#N/A</v>
      </c>
      <c r="I232" s="61" t="e">
        <v>#N/A</v>
      </c>
      <c r="J232" s="58" t="str">
        <f t="shared" si="63"/>
        <v>0</v>
      </c>
      <c r="K232" s="58" t="str">
        <f t="shared" si="64"/>
        <v>0</v>
      </c>
      <c r="L232" s="58" t="str">
        <f t="shared" si="67"/>
        <v>0</v>
      </c>
      <c r="M232" s="58" t="str">
        <f t="shared" si="70"/>
        <v>0</v>
      </c>
      <c r="N232" s="58">
        <v>0</v>
      </c>
      <c r="O232" s="3">
        <f t="shared" si="65"/>
        <v>2.0532407407407409E-2</v>
      </c>
    </row>
    <row r="233" spans="1:16" x14ac:dyDescent="0.35">
      <c r="A233">
        <v>1775000</v>
      </c>
      <c r="B233" s="59">
        <v>-0.43677389999999999</v>
      </c>
      <c r="C233" s="3">
        <f t="shared" si="59"/>
        <v>2.0543981481481479E-2</v>
      </c>
      <c r="D233" s="59">
        <v>-4.3677390000000003</v>
      </c>
      <c r="E233" s="56" t="e">
        <f t="shared" si="61"/>
        <v>#N/A</v>
      </c>
      <c r="F233" s="58" t="e">
        <f t="shared" si="62"/>
        <v>#N/A</v>
      </c>
      <c r="G233" s="58" t="e">
        <f t="shared" si="71"/>
        <v>#N/A</v>
      </c>
      <c r="H233" s="58" t="e">
        <f t="shared" si="66"/>
        <v>#N/A</v>
      </c>
      <c r="I233" s="61" t="e">
        <v>#N/A</v>
      </c>
      <c r="J233" s="58" t="str">
        <f t="shared" si="63"/>
        <v>0</v>
      </c>
      <c r="K233" s="58" t="str">
        <f t="shared" si="64"/>
        <v>0</v>
      </c>
      <c r="L233" s="58" t="str">
        <f t="shared" si="67"/>
        <v>0</v>
      </c>
      <c r="M233" s="58" t="str">
        <f t="shared" si="70"/>
        <v>0</v>
      </c>
      <c r="N233" s="58">
        <v>0</v>
      </c>
      <c r="O233" s="3">
        <f t="shared" si="65"/>
        <v>2.0543981481481479E-2</v>
      </c>
    </row>
    <row r="234" spans="1:16" x14ac:dyDescent="0.35">
      <c r="A234">
        <v>1776000</v>
      </c>
      <c r="B234" s="59">
        <v>-0.46627784</v>
      </c>
      <c r="C234" s="3">
        <f t="shared" si="59"/>
        <v>2.0555555555555556E-2</v>
      </c>
      <c r="D234" s="59">
        <v>-4.6627783999999997</v>
      </c>
      <c r="E234" s="56" t="e">
        <f t="shared" si="61"/>
        <v>#N/A</v>
      </c>
      <c r="F234" s="58" t="e">
        <f t="shared" si="62"/>
        <v>#N/A</v>
      </c>
      <c r="G234" s="58" t="e">
        <f t="shared" si="71"/>
        <v>#N/A</v>
      </c>
      <c r="H234" s="58" t="e">
        <f t="shared" si="66"/>
        <v>#N/A</v>
      </c>
      <c r="I234" s="61" t="s">
        <v>64</v>
      </c>
      <c r="J234" s="58" t="str">
        <f t="shared" si="63"/>
        <v>0</v>
      </c>
      <c r="K234" s="58" t="str">
        <f t="shared" si="64"/>
        <v>0</v>
      </c>
      <c r="L234" s="58" t="str">
        <f t="shared" si="67"/>
        <v>0</v>
      </c>
      <c r="M234" s="58" t="str">
        <f t="shared" si="70"/>
        <v>0</v>
      </c>
      <c r="N234" s="58">
        <v>0</v>
      </c>
      <c r="O234" s="3">
        <f t="shared" si="65"/>
        <v>2.0555555555555556E-2</v>
      </c>
    </row>
    <row r="235" spans="1:16" x14ac:dyDescent="0.35">
      <c r="A235">
        <v>1777000</v>
      </c>
      <c r="B235" s="59">
        <v>-0.48443483999999998</v>
      </c>
      <c r="C235" s="3">
        <f t="shared" si="59"/>
        <v>2.056712962962963E-2</v>
      </c>
      <c r="D235" s="59">
        <v>-4.8443483999999994</v>
      </c>
      <c r="E235" s="56" t="e">
        <f t="shared" si="61"/>
        <v>#N/A</v>
      </c>
      <c r="F235" s="58" t="e">
        <f t="shared" si="62"/>
        <v>#N/A</v>
      </c>
      <c r="G235" s="58" t="e">
        <f t="shared" si="71"/>
        <v>#N/A</v>
      </c>
      <c r="H235" s="58" t="e">
        <f t="shared" si="66"/>
        <v>#N/A</v>
      </c>
      <c r="I235" s="61" t="e">
        <v>#N/A</v>
      </c>
      <c r="J235" s="58" t="str">
        <f t="shared" si="63"/>
        <v>0</v>
      </c>
      <c r="K235" s="58" t="str">
        <f t="shared" si="64"/>
        <v>0</v>
      </c>
      <c r="L235" s="58" t="str">
        <f t="shared" si="67"/>
        <v>0</v>
      </c>
      <c r="M235" s="58" t="str">
        <f t="shared" si="70"/>
        <v>0</v>
      </c>
      <c r="N235" s="58">
        <v>0</v>
      </c>
      <c r="O235" s="3">
        <f t="shared" si="65"/>
        <v>2.056712962962963E-2</v>
      </c>
    </row>
    <row r="236" spans="1:16" x14ac:dyDescent="0.35">
      <c r="A236">
        <v>1778000</v>
      </c>
      <c r="B236" s="59">
        <v>-0.48973185000000002</v>
      </c>
      <c r="C236" s="3">
        <f t="shared" si="59"/>
        <v>2.0578703703703703E-2</v>
      </c>
      <c r="D236" s="59">
        <v>-4.8973184999999999</v>
      </c>
      <c r="E236" s="56" t="e">
        <f t="shared" si="61"/>
        <v>#N/A</v>
      </c>
      <c r="F236" s="58" t="e">
        <f t="shared" si="62"/>
        <v>#N/A</v>
      </c>
      <c r="G236" s="58" t="e">
        <f t="shared" si="71"/>
        <v>#N/A</v>
      </c>
      <c r="H236" s="58" t="e">
        <f t="shared" si="66"/>
        <v>#N/A</v>
      </c>
      <c r="I236" s="61" t="e">
        <v>#N/A</v>
      </c>
      <c r="J236" s="58" t="str">
        <f t="shared" si="63"/>
        <v>0</v>
      </c>
      <c r="K236" s="58" t="str">
        <f t="shared" si="64"/>
        <v>0</v>
      </c>
      <c r="L236" s="58" t="str">
        <f t="shared" si="67"/>
        <v>0</v>
      </c>
      <c r="M236" s="58" t="str">
        <f t="shared" si="70"/>
        <v>0</v>
      </c>
      <c r="N236" s="58">
        <v>0</v>
      </c>
      <c r="O236" s="3">
        <f t="shared" si="65"/>
        <v>2.0578703703703703E-2</v>
      </c>
    </row>
    <row r="237" spans="1:16" x14ac:dyDescent="0.35">
      <c r="A237">
        <v>1779000</v>
      </c>
      <c r="B237" s="59">
        <v>-0.49805506999999999</v>
      </c>
      <c r="C237" s="3">
        <f t="shared" si="59"/>
        <v>2.0590277777777777E-2</v>
      </c>
      <c r="D237" s="59">
        <v>-4.9805507000000002</v>
      </c>
      <c r="E237" s="56" t="e">
        <f t="shared" si="61"/>
        <v>#N/A</v>
      </c>
      <c r="F237" s="58" t="e">
        <f t="shared" si="62"/>
        <v>#N/A</v>
      </c>
      <c r="G237" s="58" t="e">
        <f t="shared" si="71"/>
        <v>#N/A</v>
      </c>
      <c r="H237" s="58" t="e">
        <f t="shared" si="66"/>
        <v>#N/A</v>
      </c>
      <c r="I237" s="61" t="e">
        <v>#N/A</v>
      </c>
      <c r="J237" s="58" t="str">
        <f t="shared" si="63"/>
        <v>0</v>
      </c>
      <c r="K237" s="58" t="str">
        <f t="shared" si="64"/>
        <v>0</v>
      </c>
      <c r="L237" s="58" t="str">
        <f t="shared" si="67"/>
        <v>0</v>
      </c>
      <c r="M237" s="58" t="str">
        <f t="shared" si="70"/>
        <v>0</v>
      </c>
      <c r="N237" s="58" t="str">
        <v>38 Walk</v>
      </c>
      <c r="O237" s="3">
        <f t="shared" si="65"/>
        <v>2.0590277777777777E-2</v>
      </c>
    </row>
    <row r="238" spans="1:16" x14ac:dyDescent="0.35">
      <c r="A238">
        <v>1780000</v>
      </c>
      <c r="B238" s="59">
        <v>-0.52831673999999995</v>
      </c>
      <c r="C238" s="3">
        <f t="shared" si="59"/>
        <v>2.0601851851851854E-2</v>
      </c>
      <c r="D238" s="59">
        <v>-5.2831674</v>
      </c>
      <c r="E238" s="56" t="e">
        <f t="shared" si="61"/>
        <v>#N/A</v>
      </c>
      <c r="F238" s="58" t="e">
        <f t="shared" si="62"/>
        <v>#N/A</v>
      </c>
      <c r="G238" s="58" t="e">
        <f t="shared" si="71"/>
        <v>#N/A</v>
      </c>
      <c r="H238" s="58" t="e">
        <f t="shared" si="66"/>
        <v>#N/A</v>
      </c>
      <c r="I238" s="61" t="e">
        <v>#N/A</v>
      </c>
      <c r="J238" s="58" t="str">
        <f t="shared" si="63"/>
        <v>0</v>
      </c>
      <c r="K238" s="58" t="str">
        <f t="shared" si="64"/>
        <v>0</v>
      </c>
      <c r="L238" s="58" t="str">
        <f t="shared" si="67"/>
        <v>0</v>
      </c>
      <c r="M238" s="58" t="str">
        <f t="shared" si="70"/>
        <v>0</v>
      </c>
      <c r="N238" s="58">
        <v>0</v>
      </c>
      <c r="O238" s="3">
        <f t="shared" si="65"/>
        <v>2.0601851851851854E-2</v>
      </c>
    </row>
    <row r="239" spans="1:16" x14ac:dyDescent="0.35">
      <c r="A239">
        <v>1781000</v>
      </c>
      <c r="B239" s="59">
        <v>-0.53815055000000001</v>
      </c>
      <c r="C239" s="3">
        <f t="shared" si="59"/>
        <v>2.0613425925925927E-2</v>
      </c>
      <c r="D239" s="59">
        <v>-5.3815055000000003</v>
      </c>
      <c r="E239" s="56" t="e">
        <f t="shared" si="61"/>
        <v>#N/A</v>
      </c>
      <c r="F239" s="58" t="e">
        <f t="shared" si="62"/>
        <v>#N/A</v>
      </c>
      <c r="G239" s="58" t="e">
        <f t="shared" si="71"/>
        <v>#N/A</v>
      </c>
      <c r="H239" s="58" t="e">
        <f t="shared" si="66"/>
        <v>#N/A</v>
      </c>
      <c r="I239" s="61" t="e">
        <v>#N/A</v>
      </c>
      <c r="J239" s="58" t="str">
        <f t="shared" si="63"/>
        <v>0</v>
      </c>
      <c r="K239" s="58" t="str">
        <f t="shared" si="64"/>
        <v>0</v>
      </c>
      <c r="L239" s="58" t="str">
        <f t="shared" si="67"/>
        <v>0</v>
      </c>
      <c r="M239" s="58" t="str">
        <f t="shared" si="70"/>
        <v>0</v>
      </c>
      <c r="N239" s="58">
        <v>0</v>
      </c>
      <c r="O239" s="3">
        <f t="shared" si="65"/>
        <v>2.0613425925925927E-2</v>
      </c>
    </row>
    <row r="240" spans="1:16" x14ac:dyDescent="0.35">
      <c r="A240">
        <v>1782000</v>
      </c>
      <c r="B240" s="59">
        <v>-0.55403674000000003</v>
      </c>
      <c r="C240" s="3">
        <f t="shared" si="59"/>
        <v>2.0625000000000001E-2</v>
      </c>
      <c r="D240" s="59">
        <v>-5.5403674000000001</v>
      </c>
      <c r="E240" s="56" t="e">
        <f t="shared" si="61"/>
        <v>#N/A</v>
      </c>
      <c r="F240" s="58" t="e">
        <f t="shared" si="62"/>
        <v>#N/A</v>
      </c>
      <c r="G240" s="58" t="e">
        <f t="shared" si="71"/>
        <v>#N/A</v>
      </c>
      <c r="H240" s="58" t="e">
        <f t="shared" si="66"/>
        <v>#N/A</v>
      </c>
      <c r="I240" s="61" t="e">
        <v>#N/A</v>
      </c>
      <c r="J240" s="58" t="str">
        <f t="shared" si="63"/>
        <v>0</v>
      </c>
      <c r="K240" s="58" t="str">
        <f t="shared" si="64"/>
        <v>0</v>
      </c>
      <c r="L240" s="58" t="str">
        <f t="shared" si="67"/>
        <v>0</v>
      </c>
      <c r="M240" s="58" t="str">
        <f t="shared" si="70"/>
        <v>0</v>
      </c>
      <c r="N240" s="58">
        <v>0</v>
      </c>
      <c r="O240" s="3">
        <f t="shared" si="65"/>
        <v>2.0625000000000001E-2</v>
      </c>
    </row>
    <row r="241" spans="1:16" x14ac:dyDescent="0.35">
      <c r="A241">
        <v>1783000</v>
      </c>
      <c r="B241" s="59">
        <v>-0.56235986999999998</v>
      </c>
      <c r="C241" s="3">
        <f t="shared" si="59"/>
        <v>2.0636574074074075E-2</v>
      </c>
      <c r="D241" s="59">
        <v>-5.6235986999999996</v>
      </c>
      <c r="E241" s="56" t="e">
        <f t="shared" si="61"/>
        <v>#N/A</v>
      </c>
      <c r="F241" s="58" t="e">
        <f t="shared" si="62"/>
        <v>#N/A</v>
      </c>
      <c r="G241" s="58">
        <f t="shared" si="71"/>
        <v>-5.6235986999999996</v>
      </c>
      <c r="H241" s="58" t="e">
        <f t="shared" si="66"/>
        <v>#N/A</v>
      </c>
      <c r="I241" s="61" t="e">
        <v>#N/A</v>
      </c>
      <c r="J241" s="58" t="str">
        <f t="shared" si="63"/>
        <v>0</v>
      </c>
      <c r="K241" s="58" t="str">
        <f t="shared" si="64"/>
        <v>0</v>
      </c>
      <c r="L241" s="58">
        <f t="shared" si="67"/>
        <v>-5.6235986999999996</v>
      </c>
      <c r="M241" s="58" t="str">
        <f t="shared" si="70"/>
        <v>0</v>
      </c>
      <c r="N241" s="58">
        <v>0</v>
      </c>
      <c r="O241" s="3">
        <f t="shared" si="65"/>
        <v>2.0636574074074075E-2</v>
      </c>
    </row>
    <row r="242" spans="1:16" x14ac:dyDescent="0.35">
      <c r="A242">
        <v>1784000</v>
      </c>
      <c r="B242" s="59">
        <v>-0.52982735999999997</v>
      </c>
      <c r="C242" s="3">
        <f t="shared" si="59"/>
        <v>2.0648148148148148E-2</v>
      </c>
      <c r="D242" s="59">
        <v>-5.2982735999999999</v>
      </c>
      <c r="E242" s="56" t="e">
        <f t="shared" si="61"/>
        <v>#N/A</v>
      </c>
      <c r="F242" s="58" t="e">
        <f t="shared" si="62"/>
        <v>#N/A</v>
      </c>
      <c r="G242" s="58" t="e">
        <f t="shared" si="71"/>
        <v>#N/A</v>
      </c>
      <c r="H242" s="58" t="e">
        <f t="shared" si="66"/>
        <v>#N/A</v>
      </c>
      <c r="I242" s="61" t="e">
        <v>#N/A</v>
      </c>
      <c r="J242" s="58" t="str">
        <f t="shared" si="63"/>
        <v>0</v>
      </c>
      <c r="K242" s="58" t="str">
        <f t="shared" si="64"/>
        <v>0</v>
      </c>
      <c r="L242" s="58" t="str">
        <f t="shared" si="67"/>
        <v>0</v>
      </c>
      <c r="M242" s="58" t="str">
        <f t="shared" si="70"/>
        <v>0</v>
      </c>
      <c r="N242" s="58">
        <v>0</v>
      </c>
      <c r="O242" s="3">
        <f t="shared" si="65"/>
        <v>2.0648148148148148E-2</v>
      </c>
    </row>
    <row r="243" spans="1:16" x14ac:dyDescent="0.35">
      <c r="A243">
        <v>1785000</v>
      </c>
      <c r="B243" s="59">
        <v>-0.52074885000000004</v>
      </c>
      <c r="C243" s="3">
        <f t="shared" si="59"/>
        <v>2.0659722222222222E-2</v>
      </c>
      <c r="D243" s="59">
        <v>-5.2074885000000002</v>
      </c>
      <c r="E243" s="56" t="e">
        <f t="shared" si="61"/>
        <v>#N/A</v>
      </c>
      <c r="F243" s="58" t="e">
        <f t="shared" si="62"/>
        <v>#N/A</v>
      </c>
      <c r="G243" s="58" t="e">
        <f t="shared" si="71"/>
        <v>#N/A</v>
      </c>
      <c r="H243" s="58" t="e">
        <f t="shared" si="66"/>
        <v>#N/A</v>
      </c>
      <c r="I243" s="61" t="e">
        <v>#N/A</v>
      </c>
      <c r="J243" s="58" t="str">
        <f t="shared" si="63"/>
        <v>0</v>
      </c>
      <c r="K243" s="58" t="str">
        <f t="shared" si="64"/>
        <v>0</v>
      </c>
      <c r="L243" s="58" t="str">
        <f t="shared" si="67"/>
        <v>0</v>
      </c>
      <c r="M243" s="58" t="str">
        <f t="shared" si="70"/>
        <v>0</v>
      </c>
      <c r="N243" s="58">
        <v>0</v>
      </c>
      <c r="O243" s="3">
        <f t="shared" si="65"/>
        <v>2.0659722222222222E-2</v>
      </c>
    </row>
    <row r="244" spans="1:16" x14ac:dyDescent="0.35">
      <c r="A244">
        <v>1786000</v>
      </c>
      <c r="B244" s="59">
        <v>-0.52604585999999998</v>
      </c>
      <c r="C244" s="3">
        <f t="shared" si="59"/>
        <v>2.0671296296296295E-2</v>
      </c>
      <c r="D244" s="59">
        <v>-5.2604585999999998</v>
      </c>
      <c r="E244" s="56" t="e">
        <f t="shared" si="61"/>
        <v>#N/A</v>
      </c>
      <c r="F244" s="58" t="e">
        <f t="shared" si="62"/>
        <v>#N/A</v>
      </c>
      <c r="G244" s="58" t="e">
        <f t="shared" si="71"/>
        <v>#N/A</v>
      </c>
      <c r="H244" s="58" t="e">
        <f t="shared" si="66"/>
        <v>#N/A</v>
      </c>
      <c r="I244" s="61" t="e">
        <v>#N/A</v>
      </c>
      <c r="J244" s="58" t="str">
        <f t="shared" si="63"/>
        <v>0</v>
      </c>
      <c r="K244" s="58" t="str">
        <f t="shared" si="64"/>
        <v>0</v>
      </c>
      <c r="L244" s="58" t="str">
        <f t="shared" si="67"/>
        <v>0</v>
      </c>
      <c r="M244" s="58" t="str">
        <f t="shared" si="70"/>
        <v>0</v>
      </c>
      <c r="N244" s="58">
        <v>0</v>
      </c>
      <c r="O244" s="3">
        <f t="shared" si="65"/>
        <v>2.0671296296296295E-2</v>
      </c>
    </row>
    <row r="245" spans="1:16" x14ac:dyDescent="0.35">
      <c r="A245">
        <v>1787000</v>
      </c>
      <c r="B245" s="59">
        <v>-0.52831673999999995</v>
      </c>
      <c r="C245" s="3">
        <f t="shared" si="59"/>
        <v>2.0682870370370372E-2</v>
      </c>
      <c r="D245" s="59">
        <v>-5.2831674</v>
      </c>
      <c r="E245" s="56" t="e">
        <f t="shared" si="61"/>
        <v>#N/A</v>
      </c>
      <c r="F245" s="58" t="e">
        <f t="shared" si="62"/>
        <v>#N/A</v>
      </c>
      <c r="G245" s="58" t="e">
        <f>IF(AND(D245&lt;=D242, D245&lt;=D243, D245&lt;=D244, D245&lt;=D246, D245&lt;=D247, D245&lt;=D248),D245,NA())</f>
        <v>#N/A</v>
      </c>
      <c r="H245" s="58" t="e">
        <f t="shared" si="66"/>
        <v>#N/A</v>
      </c>
      <c r="I245" s="61" t="e">
        <v>#N/A</v>
      </c>
      <c r="J245" s="58" t="str">
        <f t="shared" si="63"/>
        <v>0</v>
      </c>
      <c r="K245" s="58" t="str">
        <f t="shared" si="64"/>
        <v>0</v>
      </c>
      <c r="L245" s="58" t="str">
        <f t="shared" si="67"/>
        <v>0</v>
      </c>
      <c r="M245" s="58" t="str">
        <f t="shared" si="70"/>
        <v>0</v>
      </c>
      <c r="N245" s="58">
        <v>0</v>
      </c>
      <c r="O245" s="3">
        <f t="shared" si="65"/>
        <v>2.0682870370370372E-2</v>
      </c>
    </row>
    <row r="246" spans="1:16" x14ac:dyDescent="0.35">
      <c r="A246">
        <v>1788000</v>
      </c>
      <c r="B246" s="59">
        <v>-0.50561803999999999</v>
      </c>
      <c r="C246" s="3">
        <f t="shared" si="59"/>
        <v>2.0694444444444446E-2</v>
      </c>
      <c r="D246" s="59">
        <v>-5.0561803999999997</v>
      </c>
      <c r="E246" s="56" t="e">
        <f t="shared" si="61"/>
        <v>#N/A</v>
      </c>
      <c r="F246" s="58" t="e">
        <f t="shared" si="62"/>
        <v>#N/A</v>
      </c>
      <c r="G246" s="58" t="e">
        <f t="shared" ref="G246:G302" si="72">IF(AND(D246&lt;=D243, D246&lt;=D244, D246&lt;=D245, D246&lt;=D247, D246&lt;=D248, D246&lt;=D249),D246,NA())</f>
        <v>#N/A</v>
      </c>
      <c r="H246" s="58" t="e">
        <f t="shared" si="66"/>
        <v>#N/A</v>
      </c>
      <c r="I246" s="61" t="e">
        <v>#N/A</v>
      </c>
      <c r="J246" s="58" t="str">
        <f t="shared" si="63"/>
        <v>0</v>
      </c>
      <c r="K246" s="58" t="str">
        <f t="shared" si="64"/>
        <v>0</v>
      </c>
      <c r="L246" s="58" t="str">
        <f t="shared" si="67"/>
        <v>0</v>
      </c>
      <c r="M246" s="61">
        <v>0</v>
      </c>
      <c r="N246" s="61">
        <v>0</v>
      </c>
      <c r="O246" s="3">
        <f t="shared" si="65"/>
        <v>2.0694444444444446E-2</v>
      </c>
    </row>
    <row r="247" spans="1:16" x14ac:dyDescent="0.35">
      <c r="A247">
        <v>1789000</v>
      </c>
      <c r="B247" s="59">
        <v>-0.50032339999999997</v>
      </c>
      <c r="C247" s="3">
        <f t="shared" si="59"/>
        <v>2.0706018518518519E-2</v>
      </c>
      <c r="D247" s="59">
        <v>-5.003234</v>
      </c>
      <c r="E247" s="56" t="e">
        <f t="shared" si="61"/>
        <v>#N/A</v>
      </c>
      <c r="F247" s="58" t="e">
        <f t="shared" si="62"/>
        <v>#N/A</v>
      </c>
      <c r="G247" s="58" t="e">
        <f t="shared" si="72"/>
        <v>#N/A</v>
      </c>
      <c r="H247" s="58" t="e">
        <f t="shared" si="66"/>
        <v>#N/A</v>
      </c>
      <c r="I247" s="61" t="e">
        <v>#N/A</v>
      </c>
      <c r="J247" s="58" t="str">
        <f t="shared" si="63"/>
        <v>0</v>
      </c>
      <c r="K247" s="58" t="str">
        <f t="shared" si="64"/>
        <v>0</v>
      </c>
      <c r="L247" s="58" t="str">
        <f t="shared" si="67"/>
        <v>0</v>
      </c>
      <c r="M247" s="58" t="str">
        <f t="shared" si="70"/>
        <v>0</v>
      </c>
      <c r="N247" s="58">
        <v>0</v>
      </c>
      <c r="O247" s="3">
        <f t="shared" si="65"/>
        <v>2.0706018518518519E-2</v>
      </c>
    </row>
    <row r="248" spans="1:16" x14ac:dyDescent="0.35">
      <c r="A248">
        <v>1790000</v>
      </c>
      <c r="B248" s="59">
        <v>-0.49124494000000002</v>
      </c>
      <c r="C248" s="3">
        <f t="shared" si="59"/>
        <v>2.0717592592592593E-2</v>
      </c>
      <c r="D248" s="59">
        <v>-4.9124493999999999</v>
      </c>
      <c r="E248" s="56" t="e">
        <f t="shared" si="61"/>
        <v>#N/A</v>
      </c>
      <c r="F248" s="58" t="e">
        <f t="shared" si="62"/>
        <v>#N/A</v>
      </c>
      <c r="G248" s="58" t="e">
        <f t="shared" si="72"/>
        <v>#N/A</v>
      </c>
      <c r="H248" s="58" t="e">
        <f t="shared" si="66"/>
        <v>#N/A</v>
      </c>
      <c r="I248" s="61" t="e">
        <v>#N/A</v>
      </c>
      <c r="J248" s="58" t="str">
        <f t="shared" si="63"/>
        <v>0</v>
      </c>
      <c r="K248" s="58" t="str">
        <f t="shared" si="64"/>
        <v>0</v>
      </c>
      <c r="L248" s="58" t="str">
        <f t="shared" si="67"/>
        <v>0</v>
      </c>
      <c r="M248" s="58" t="str">
        <f t="shared" si="70"/>
        <v>0</v>
      </c>
      <c r="N248" s="58">
        <v>0</v>
      </c>
      <c r="O248" s="3">
        <f t="shared" si="65"/>
        <v>2.0717592592592593E-2</v>
      </c>
    </row>
    <row r="249" spans="1:16" x14ac:dyDescent="0.35">
      <c r="A249">
        <v>1791000</v>
      </c>
      <c r="B249" s="59">
        <v>-0.46098325000000001</v>
      </c>
      <c r="C249" s="3">
        <f t="shared" si="59"/>
        <v>2.0729166666666667E-2</v>
      </c>
      <c r="D249" s="59">
        <v>-4.6098325000000004</v>
      </c>
      <c r="E249" s="56" t="e">
        <f t="shared" si="61"/>
        <v>#N/A</v>
      </c>
      <c r="F249" s="58" t="e">
        <f t="shared" si="62"/>
        <v>#N/A</v>
      </c>
      <c r="G249" s="58" t="e">
        <f t="shared" si="72"/>
        <v>#N/A</v>
      </c>
      <c r="H249" s="58" t="e">
        <f t="shared" si="66"/>
        <v>#N/A</v>
      </c>
      <c r="I249" s="61" t="e">
        <v>#N/A</v>
      </c>
      <c r="J249" s="58" t="str">
        <f t="shared" si="63"/>
        <v>0</v>
      </c>
      <c r="K249" s="58" t="str">
        <f t="shared" si="64"/>
        <v>0</v>
      </c>
      <c r="L249" s="58" t="str">
        <f t="shared" si="67"/>
        <v>0</v>
      </c>
      <c r="M249" s="58" t="str">
        <f t="shared" si="70"/>
        <v>0</v>
      </c>
      <c r="N249" s="58">
        <v>0</v>
      </c>
      <c r="O249" s="3">
        <f t="shared" si="65"/>
        <v>2.0729166666666667E-2</v>
      </c>
    </row>
    <row r="250" spans="1:16" x14ac:dyDescent="0.35">
      <c r="A250">
        <v>1792000</v>
      </c>
      <c r="B250" s="59">
        <v>-0.44812083000000003</v>
      </c>
      <c r="C250" s="3">
        <f t="shared" si="59"/>
        <v>2.074074074074074E-2</v>
      </c>
      <c r="D250" s="59">
        <v>-4.4812083000000005</v>
      </c>
      <c r="E250" s="56" t="e">
        <f t="shared" si="61"/>
        <v>#N/A</v>
      </c>
      <c r="F250" s="58" t="e">
        <f t="shared" si="62"/>
        <v>#N/A</v>
      </c>
      <c r="G250" s="58" t="e">
        <f t="shared" si="72"/>
        <v>#N/A</v>
      </c>
      <c r="H250" s="58" t="e">
        <f t="shared" si="66"/>
        <v>#N/A</v>
      </c>
      <c r="I250" s="61" t="e">
        <v>#N/A</v>
      </c>
      <c r="J250" s="58" t="str">
        <f t="shared" si="63"/>
        <v>0</v>
      </c>
      <c r="K250" s="58" t="str">
        <f t="shared" si="64"/>
        <v>0</v>
      </c>
      <c r="L250" s="58" t="str">
        <f t="shared" si="67"/>
        <v>0</v>
      </c>
      <c r="M250" s="58" t="str">
        <f t="shared" si="70"/>
        <v>0</v>
      </c>
      <c r="N250" s="58">
        <v>0</v>
      </c>
      <c r="O250" s="3">
        <f t="shared" si="65"/>
        <v>2.074074074074074E-2</v>
      </c>
    </row>
    <row r="251" spans="1:16" x14ac:dyDescent="0.35">
      <c r="A251">
        <v>1793000</v>
      </c>
      <c r="B251" s="59">
        <v>-0.42239840000000001</v>
      </c>
      <c r="C251" s="3">
        <f t="shared" si="59"/>
        <v>2.0752314814814814E-2</v>
      </c>
      <c r="D251" s="59">
        <v>-4.2239839999999997</v>
      </c>
      <c r="E251" s="56" t="e">
        <f t="shared" si="61"/>
        <v>#N/A</v>
      </c>
      <c r="F251" s="58" t="e">
        <f t="shared" si="62"/>
        <v>#N/A</v>
      </c>
      <c r="G251" s="58" t="e">
        <f t="shared" si="72"/>
        <v>#N/A</v>
      </c>
      <c r="H251" s="58" t="e">
        <f t="shared" si="66"/>
        <v>#N/A</v>
      </c>
      <c r="I251" s="61" t="e">
        <v>#N/A</v>
      </c>
      <c r="J251" s="58" t="str">
        <f t="shared" si="63"/>
        <v>0</v>
      </c>
      <c r="K251" s="58" t="str">
        <f t="shared" si="64"/>
        <v>0</v>
      </c>
      <c r="L251" s="58" t="str">
        <f t="shared" si="67"/>
        <v>0</v>
      </c>
      <c r="M251" s="58" t="str">
        <f t="shared" si="70"/>
        <v>0</v>
      </c>
      <c r="N251" s="58">
        <v>0</v>
      </c>
      <c r="O251" s="3">
        <f t="shared" si="65"/>
        <v>2.0752314814814814E-2</v>
      </c>
    </row>
    <row r="252" spans="1:16" x14ac:dyDescent="0.35">
      <c r="A252">
        <v>1794000</v>
      </c>
      <c r="B252" s="59">
        <v>-0.39894437999999999</v>
      </c>
      <c r="C252" s="3">
        <f t="shared" si="59"/>
        <v>2.0763888888888887E-2</v>
      </c>
      <c r="D252" s="59">
        <v>-3.9894438000000001</v>
      </c>
      <c r="E252" s="56" t="e">
        <f t="shared" si="61"/>
        <v>#N/A</v>
      </c>
      <c r="F252" s="58" t="e">
        <f t="shared" si="62"/>
        <v>#N/A</v>
      </c>
      <c r="G252" s="58" t="e">
        <f t="shared" si="72"/>
        <v>#N/A</v>
      </c>
      <c r="H252" s="58" t="e">
        <f t="shared" si="66"/>
        <v>#N/A</v>
      </c>
      <c r="I252" s="61" t="e">
        <v>#N/A</v>
      </c>
      <c r="J252" s="58" t="str">
        <f t="shared" si="63"/>
        <v>0</v>
      </c>
      <c r="K252" s="58" t="str">
        <f t="shared" si="64"/>
        <v>0</v>
      </c>
      <c r="L252" s="58" t="str">
        <f t="shared" si="67"/>
        <v>0</v>
      </c>
      <c r="M252" s="58" t="str">
        <f t="shared" si="70"/>
        <v>0</v>
      </c>
      <c r="N252" s="58">
        <v>0</v>
      </c>
      <c r="O252" s="3">
        <f t="shared" si="65"/>
        <v>2.0763888888888887E-2</v>
      </c>
    </row>
    <row r="253" spans="1:16" x14ac:dyDescent="0.35">
      <c r="A253">
        <v>1795000</v>
      </c>
      <c r="B253" s="59">
        <v>-0.36641182999999999</v>
      </c>
      <c r="C253" s="3">
        <f t="shared" si="59"/>
        <v>2.0775462962962964E-2</v>
      </c>
      <c r="D253" s="59">
        <v>-3.6641183000000002</v>
      </c>
      <c r="E253" s="56" t="e">
        <f t="shared" si="61"/>
        <v>#N/A</v>
      </c>
      <c r="F253" s="58" t="e">
        <f t="shared" si="62"/>
        <v>#N/A</v>
      </c>
      <c r="G253" s="58" t="e">
        <f t="shared" si="72"/>
        <v>#N/A</v>
      </c>
      <c r="H253" s="58" t="e">
        <f t="shared" si="66"/>
        <v>#N/A</v>
      </c>
      <c r="I253" s="61" t="e">
        <v>#N/A</v>
      </c>
      <c r="J253" s="58" t="str">
        <f t="shared" si="63"/>
        <v>0</v>
      </c>
      <c r="K253" s="58" t="str">
        <f t="shared" si="64"/>
        <v>0</v>
      </c>
      <c r="L253" s="58" t="str">
        <f t="shared" si="67"/>
        <v>0</v>
      </c>
      <c r="M253" s="58" t="str">
        <f t="shared" si="70"/>
        <v>0</v>
      </c>
      <c r="N253" s="58">
        <v>0</v>
      </c>
      <c r="O253" s="3">
        <f t="shared" si="65"/>
        <v>2.0775462962962964E-2</v>
      </c>
    </row>
    <row r="254" spans="1:16" x14ac:dyDescent="0.35">
      <c r="A254">
        <v>1796000</v>
      </c>
      <c r="B254" s="59">
        <v>-0.34674418000000001</v>
      </c>
      <c r="C254" s="3">
        <f t="shared" si="59"/>
        <v>2.0787037037037038E-2</v>
      </c>
      <c r="D254" s="59">
        <v>-3.4674418</v>
      </c>
      <c r="E254" s="56" t="e">
        <f t="shared" si="61"/>
        <v>#N/A</v>
      </c>
      <c r="F254" s="58" t="e">
        <f t="shared" si="62"/>
        <v>#N/A</v>
      </c>
      <c r="G254" s="58" t="e">
        <f t="shared" si="72"/>
        <v>#N/A</v>
      </c>
      <c r="H254" s="58" t="e">
        <f t="shared" si="66"/>
        <v>#N/A</v>
      </c>
      <c r="I254" s="61" t="e">
        <v>#N/A</v>
      </c>
      <c r="J254" s="58" t="str">
        <f t="shared" si="63"/>
        <v>0</v>
      </c>
      <c r="K254" s="58" t="str">
        <f t="shared" si="64"/>
        <v>0</v>
      </c>
      <c r="L254" s="58" t="str">
        <f t="shared" si="67"/>
        <v>0</v>
      </c>
      <c r="M254" s="58" t="str">
        <f t="shared" si="70"/>
        <v>0</v>
      </c>
      <c r="N254" s="58">
        <v>0</v>
      </c>
      <c r="O254" s="3">
        <f t="shared" si="65"/>
        <v>2.0787037037037038E-2</v>
      </c>
    </row>
    <row r="255" spans="1:16" x14ac:dyDescent="0.35">
      <c r="A255">
        <v>1797000</v>
      </c>
      <c r="B255" s="59">
        <v>-0.32858714</v>
      </c>
      <c r="C255" s="3">
        <f t="shared" si="59"/>
        <v>2.0798611111111111E-2</v>
      </c>
      <c r="D255" s="59">
        <v>-3.2858714</v>
      </c>
      <c r="E255" s="56" t="e">
        <f t="shared" si="61"/>
        <v>#N/A</v>
      </c>
      <c r="F255" s="58" t="e">
        <f t="shared" si="62"/>
        <v>#N/A</v>
      </c>
      <c r="G255" s="58" t="e">
        <f t="shared" si="72"/>
        <v>#N/A</v>
      </c>
      <c r="H255" s="58" t="e">
        <f t="shared" si="66"/>
        <v>#N/A</v>
      </c>
      <c r="I255" s="61" t="e">
        <v>#N/A</v>
      </c>
      <c r="J255" s="58" t="str">
        <f t="shared" si="63"/>
        <v>0</v>
      </c>
      <c r="K255" s="58" t="str">
        <f t="shared" si="64"/>
        <v>0</v>
      </c>
      <c r="L255" s="58" t="str">
        <f t="shared" si="67"/>
        <v>0</v>
      </c>
      <c r="M255" s="58" t="str">
        <f t="shared" si="70"/>
        <v>0</v>
      </c>
      <c r="N255" s="58">
        <v>0</v>
      </c>
      <c r="O255" s="3">
        <f t="shared" si="65"/>
        <v>2.0798611111111111E-2</v>
      </c>
      <c r="P255" t="s">
        <v>105</v>
      </c>
    </row>
    <row r="256" spans="1:16" x14ac:dyDescent="0.35">
      <c r="A256">
        <v>1798000</v>
      </c>
      <c r="B256" s="59">
        <v>-0.32782939999999999</v>
      </c>
      <c r="C256" s="3">
        <f t="shared" si="59"/>
        <v>2.0810185185185185E-2</v>
      </c>
      <c r="D256" s="59">
        <v>-3.2782939999999998</v>
      </c>
      <c r="E256" s="56" t="e">
        <f t="shared" si="61"/>
        <v>#N/A</v>
      </c>
      <c r="F256" s="58" t="e">
        <f t="shared" si="62"/>
        <v>#N/A</v>
      </c>
      <c r="G256" s="58" t="e">
        <f t="shared" si="72"/>
        <v>#N/A</v>
      </c>
      <c r="H256" s="58">
        <f t="shared" si="66"/>
        <v>-3.2782939999999998</v>
      </c>
      <c r="I256" s="61" t="e">
        <v>#N/A</v>
      </c>
      <c r="J256" s="58" t="str">
        <f t="shared" si="63"/>
        <v>0</v>
      </c>
      <c r="K256" s="58" t="str">
        <f t="shared" si="64"/>
        <v>0</v>
      </c>
      <c r="L256" s="58" t="str">
        <f t="shared" si="67"/>
        <v>0</v>
      </c>
      <c r="M256" s="58">
        <f t="shared" si="70"/>
        <v>-3.2782939999999998</v>
      </c>
      <c r="N256" s="58">
        <v>0</v>
      </c>
      <c r="O256" s="3">
        <f t="shared" si="65"/>
        <v>2.0810185185185185E-2</v>
      </c>
    </row>
    <row r="257" spans="1:15" x14ac:dyDescent="0.35">
      <c r="A257">
        <v>1799000</v>
      </c>
      <c r="B257" s="59">
        <v>-0.33463949999999998</v>
      </c>
      <c r="C257" s="3">
        <f t="shared" si="59"/>
        <v>2.0821759259259259E-2</v>
      </c>
      <c r="D257" s="59">
        <v>-3.3463949999999998</v>
      </c>
      <c r="E257" s="56" t="e">
        <f t="shared" si="61"/>
        <v>#N/A</v>
      </c>
      <c r="F257" s="58" t="e">
        <f t="shared" si="62"/>
        <v>#N/A</v>
      </c>
      <c r="G257" s="58" t="e">
        <f t="shared" si="72"/>
        <v>#N/A</v>
      </c>
      <c r="H257" s="58" t="e">
        <f t="shared" si="66"/>
        <v>#N/A</v>
      </c>
      <c r="I257" s="61" t="e">
        <v>#N/A</v>
      </c>
      <c r="J257" s="58" t="str">
        <f t="shared" si="63"/>
        <v>0</v>
      </c>
      <c r="K257" s="58" t="str">
        <f t="shared" si="64"/>
        <v>0</v>
      </c>
      <c r="L257" s="58" t="str">
        <f t="shared" si="67"/>
        <v>0</v>
      </c>
      <c r="M257" s="58" t="str">
        <f t="shared" si="70"/>
        <v>0</v>
      </c>
      <c r="N257" s="58">
        <v>0</v>
      </c>
      <c r="O257" s="3">
        <f t="shared" si="65"/>
        <v>2.0821759259259259E-2</v>
      </c>
    </row>
    <row r="258" spans="1:15" x14ac:dyDescent="0.35">
      <c r="A258">
        <v>1800000</v>
      </c>
      <c r="B258" s="59">
        <v>-0.33539482999999998</v>
      </c>
      <c r="C258" s="3">
        <f t="shared" ref="C258:C302" si="73">A258/60000/1440</f>
        <v>2.0833333333333332E-2</v>
      </c>
      <c r="D258" s="59">
        <v>-3.3539482999999999</v>
      </c>
      <c r="E258" s="56" t="e">
        <f t="shared" si="61"/>
        <v>#N/A</v>
      </c>
      <c r="F258" s="58" t="e">
        <f t="shared" si="62"/>
        <v>#N/A</v>
      </c>
      <c r="G258" s="58" t="e">
        <f t="shared" si="72"/>
        <v>#N/A</v>
      </c>
      <c r="H258" s="58" t="e">
        <f t="shared" si="66"/>
        <v>#N/A</v>
      </c>
      <c r="I258" s="61" t="e">
        <v>#N/A</v>
      </c>
      <c r="J258" s="58" t="str">
        <f t="shared" si="63"/>
        <v>0</v>
      </c>
      <c r="K258" s="58" t="str">
        <f t="shared" si="64"/>
        <v>0</v>
      </c>
      <c r="L258" s="58" t="str">
        <f t="shared" si="67"/>
        <v>0</v>
      </c>
      <c r="M258" s="58" t="str">
        <f t="shared" si="70"/>
        <v>0</v>
      </c>
      <c r="N258" s="58">
        <v>0</v>
      </c>
      <c r="O258" s="3">
        <f t="shared" si="65"/>
        <v>2.0833333333333332E-2</v>
      </c>
    </row>
    <row r="259" spans="1:15" x14ac:dyDescent="0.35">
      <c r="A259">
        <v>1801000</v>
      </c>
      <c r="B259" s="59">
        <v>-0.33690792000000003</v>
      </c>
      <c r="C259" s="3">
        <f t="shared" si="73"/>
        <v>2.0844907407407406E-2</v>
      </c>
      <c r="D259" s="59">
        <v>-3.3690792000000003</v>
      </c>
      <c r="E259" s="56" t="e">
        <f t="shared" ref="E259:E302" si="74">IF(D259=MIN($D$2:$D$412),D259,NA())</f>
        <v>#N/A</v>
      </c>
      <c r="F259" s="58" t="e">
        <f t="shared" ref="F259:F302" si="75">IF(D259=MAX($D$2:$D$412),D259,NA())</f>
        <v>#N/A</v>
      </c>
      <c r="G259" s="58">
        <f t="shared" si="72"/>
        <v>-3.3690792000000003</v>
      </c>
      <c r="H259" s="58" t="e">
        <f t="shared" si="66"/>
        <v>#N/A</v>
      </c>
      <c r="I259" s="61" t="e">
        <v>#N/A</v>
      </c>
      <c r="J259" s="58" t="str">
        <f t="shared" ref="J259:J302" si="76">IF(D259=MIN($D:$D),D259,"0")</f>
        <v>0</v>
      </c>
      <c r="K259" s="58" t="str">
        <f t="shared" ref="K259:K302" si="77">IF(D259=MAX($D:$D),D259,"0")</f>
        <v>0</v>
      </c>
      <c r="L259" s="58">
        <f t="shared" si="67"/>
        <v>-3.3690792000000003</v>
      </c>
      <c r="M259" s="58" t="str">
        <f t="shared" si="70"/>
        <v>0</v>
      </c>
      <c r="N259" s="58">
        <v>0</v>
      </c>
      <c r="O259" s="3">
        <f t="shared" ref="O259:O302" si="78">$A259/60000/1440</f>
        <v>2.0844907407407406E-2</v>
      </c>
    </row>
    <row r="260" spans="1:15" x14ac:dyDescent="0.35">
      <c r="A260">
        <v>1802000</v>
      </c>
      <c r="B260" s="59">
        <v>-0.31043014000000002</v>
      </c>
      <c r="C260" s="3">
        <f t="shared" si="73"/>
        <v>2.0856481481481483E-2</v>
      </c>
      <c r="D260" s="59">
        <v>-3.1043014000000002</v>
      </c>
      <c r="E260" s="56" t="e">
        <f t="shared" si="74"/>
        <v>#N/A</v>
      </c>
      <c r="F260" s="58" t="e">
        <f t="shared" si="75"/>
        <v>#N/A</v>
      </c>
      <c r="G260" s="58" t="e">
        <f t="shared" si="72"/>
        <v>#N/A</v>
      </c>
      <c r="H260" s="58" t="e">
        <f t="shared" si="66"/>
        <v>#N/A</v>
      </c>
      <c r="I260" s="61" t="e">
        <v>#N/A</v>
      </c>
      <c r="J260" s="58" t="str">
        <f t="shared" si="76"/>
        <v>0</v>
      </c>
      <c r="K260" s="58" t="str">
        <f t="shared" si="77"/>
        <v>0</v>
      </c>
      <c r="L260" s="58" t="str">
        <f t="shared" si="67"/>
        <v>0</v>
      </c>
      <c r="M260" s="58" t="str">
        <f t="shared" si="70"/>
        <v>0</v>
      </c>
      <c r="N260" s="58">
        <v>0</v>
      </c>
      <c r="O260" s="3">
        <f t="shared" si="78"/>
        <v>2.0856481481481483E-2</v>
      </c>
    </row>
    <row r="261" spans="1:15" x14ac:dyDescent="0.35">
      <c r="A261">
        <v>1803000</v>
      </c>
      <c r="B261" s="59">
        <v>-0.32101932</v>
      </c>
      <c r="C261" s="3">
        <f t="shared" si="73"/>
        <v>2.0868055555555556E-2</v>
      </c>
      <c r="D261" s="59">
        <v>-3.2101932</v>
      </c>
      <c r="E261" s="56" t="e">
        <f t="shared" si="74"/>
        <v>#N/A</v>
      </c>
      <c r="F261" s="58" t="e">
        <f t="shared" si="75"/>
        <v>#N/A</v>
      </c>
      <c r="G261" s="58" t="e">
        <f t="shared" si="72"/>
        <v>#N/A</v>
      </c>
      <c r="H261" s="58" t="e">
        <f t="shared" si="66"/>
        <v>#N/A</v>
      </c>
      <c r="I261" s="61" t="e">
        <v>#N/A</v>
      </c>
      <c r="J261" s="58" t="str">
        <f t="shared" si="76"/>
        <v>0</v>
      </c>
      <c r="K261" s="58" t="str">
        <f t="shared" si="77"/>
        <v>0</v>
      </c>
      <c r="L261" s="58" t="str">
        <f t="shared" si="67"/>
        <v>0</v>
      </c>
      <c r="M261" s="58" t="str">
        <f t="shared" si="70"/>
        <v>0</v>
      </c>
      <c r="N261" s="58">
        <v>0</v>
      </c>
      <c r="O261" s="3">
        <f t="shared" si="78"/>
        <v>2.0868055555555556E-2</v>
      </c>
    </row>
    <row r="262" spans="1:15" x14ac:dyDescent="0.35">
      <c r="A262">
        <v>1804000</v>
      </c>
      <c r="B262" s="59">
        <v>-0.28924697999999999</v>
      </c>
      <c r="C262" s="3">
        <f t="shared" si="73"/>
        <v>2.087962962962963E-2</v>
      </c>
      <c r="D262" s="59">
        <v>-2.8924697999999998</v>
      </c>
      <c r="E262" s="56" t="e">
        <f t="shared" si="74"/>
        <v>#N/A</v>
      </c>
      <c r="F262" s="58" t="e">
        <f t="shared" si="75"/>
        <v>#N/A</v>
      </c>
      <c r="G262" s="58" t="e">
        <f t="shared" si="72"/>
        <v>#N/A</v>
      </c>
      <c r="H262" s="58" t="e">
        <f t="shared" ref="H262:H302" si="79">IF(AND(D262&gt;=D259, D262&gt;=D260, D262&gt;=D261, D262&gt;=D263, D262&gt;=D264, D262&gt;=D265),D262,NA())</f>
        <v>#N/A</v>
      </c>
      <c r="I262" s="61" t="e">
        <v>#N/A</v>
      </c>
      <c r="J262" s="58" t="str">
        <f t="shared" si="76"/>
        <v>0</v>
      </c>
      <c r="K262" s="58" t="str">
        <f t="shared" si="77"/>
        <v>0</v>
      </c>
      <c r="L262" s="58" t="str">
        <f t="shared" ref="L262:L302" si="80">IF(AND(D262&lt;=D259, D262&lt;=D260, D262&lt;=D261, D262&lt;=D263, D262&lt;=D264, D262&lt;=D265),D262,"0")</f>
        <v>0</v>
      </c>
      <c r="M262" s="58" t="str">
        <f t="shared" si="70"/>
        <v>0</v>
      </c>
      <c r="N262" s="58">
        <v>0</v>
      </c>
      <c r="O262" s="3">
        <f t="shared" si="78"/>
        <v>2.087962962962963E-2</v>
      </c>
    </row>
    <row r="263" spans="1:15" x14ac:dyDescent="0.35">
      <c r="A263">
        <v>1805000</v>
      </c>
      <c r="B263" s="59">
        <v>-6.6060974999999994E-2</v>
      </c>
      <c r="C263" s="3">
        <f t="shared" si="73"/>
        <v>2.0891203703703703E-2</v>
      </c>
      <c r="D263" s="59">
        <v>-0.66060974999999988</v>
      </c>
      <c r="E263" s="56" t="e">
        <f t="shared" si="74"/>
        <v>#N/A</v>
      </c>
      <c r="F263" s="58" t="e">
        <f t="shared" si="75"/>
        <v>#N/A</v>
      </c>
      <c r="G263" s="58" t="e">
        <f t="shared" si="72"/>
        <v>#N/A</v>
      </c>
      <c r="H263" s="58" t="e">
        <f t="shared" si="79"/>
        <v>#N/A</v>
      </c>
      <c r="I263" s="61" t="e">
        <v>#N/A</v>
      </c>
      <c r="J263" s="58" t="str">
        <f t="shared" si="76"/>
        <v>0</v>
      </c>
      <c r="K263" s="58" t="str">
        <f t="shared" si="77"/>
        <v>0</v>
      </c>
      <c r="L263" s="58" t="str">
        <f t="shared" si="80"/>
        <v>0</v>
      </c>
      <c r="M263" s="58" t="str">
        <f t="shared" si="70"/>
        <v>0</v>
      </c>
      <c r="N263" s="58">
        <v>0</v>
      </c>
      <c r="O263" s="3">
        <f t="shared" si="78"/>
        <v>2.0891203703703703E-2</v>
      </c>
    </row>
    <row r="264" spans="1:15" x14ac:dyDescent="0.35">
      <c r="A264">
        <v>1806000</v>
      </c>
      <c r="B264" s="59">
        <v>0.1124854</v>
      </c>
      <c r="C264" s="3">
        <f t="shared" si="73"/>
        <v>2.0902777777777777E-2</v>
      </c>
      <c r="D264" s="59">
        <v>1.124854</v>
      </c>
      <c r="E264" s="56" t="e">
        <f t="shared" si="74"/>
        <v>#N/A</v>
      </c>
      <c r="F264" s="58" t="e">
        <f t="shared" si="75"/>
        <v>#N/A</v>
      </c>
      <c r="G264" s="58" t="e">
        <f t="shared" si="72"/>
        <v>#N/A</v>
      </c>
      <c r="H264" s="58" t="e">
        <f t="shared" si="79"/>
        <v>#N/A</v>
      </c>
      <c r="I264" s="61" t="e">
        <v>#N/A</v>
      </c>
      <c r="J264" s="58" t="str">
        <f t="shared" si="76"/>
        <v>0</v>
      </c>
      <c r="K264" s="58" t="str">
        <f t="shared" si="77"/>
        <v>0</v>
      </c>
      <c r="L264" s="58" t="str">
        <f t="shared" si="80"/>
        <v>0</v>
      </c>
      <c r="M264" s="58" t="str">
        <f t="shared" si="70"/>
        <v>0</v>
      </c>
      <c r="N264" s="58">
        <v>0</v>
      </c>
      <c r="O264" s="3">
        <f t="shared" si="78"/>
        <v>2.0902777777777777E-2</v>
      </c>
    </row>
    <row r="265" spans="1:15" x14ac:dyDescent="0.35">
      <c r="A265">
        <v>1807000</v>
      </c>
      <c r="B265" s="59">
        <v>0.21915904999999999</v>
      </c>
      <c r="C265" s="3">
        <f t="shared" si="73"/>
        <v>2.0914351851851851E-2</v>
      </c>
      <c r="D265" s="59">
        <v>2.1915904999999998</v>
      </c>
      <c r="E265" s="56" t="e">
        <f t="shared" si="74"/>
        <v>#N/A</v>
      </c>
      <c r="F265" s="58" t="e">
        <f t="shared" si="75"/>
        <v>#N/A</v>
      </c>
      <c r="G265" s="58" t="e">
        <f t="shared" si="72"/>
        <v>#N/A</v>
      </c>
      <c r="H265" s="58" t="e">
        <f t="shared" si="79"/>
        <v>#N/A</v>
      </c>
      <c r="I265" s="61" t="e">
        <v>#N/A</v>
      </c>
      <c r="J265" s="58" t="str">
        <f t="shared" si="76"/>
        <v>0</v>
      </c>
      <c r="K265" s="58" t="str">
        <f t="shared" si="77"/>
        <v>0</v>
      </c>
      <c r="L265" s="58" t="str">
        <f t="shared" si="80"/>
        <v>0</v>
      </c>
      <c r="M265" s="58" t="str">
        <f t="shared" si="70"/>
        <v>0</v>
      </c>
      <c r="N265" s="58">
        <v>0</v>
      </c>
      <c r="O265" s="3">
        <f t="shared" si="78"/>
        <v>2.0914351851851851E-2</v>
      </c>
    </row>
    <row r="266" spans="1:15" x14ac:dyDescent="0.35">
      <c r="A266">
        <v>1808000</v>
      </c>
      <c r="B266" s="59">
        <v>0.25774390000000003</v>
      </c>
      <c r="C266" s="3">
        <f t="shared" si="73"/>
        <v>2.0925925925925924E-2</v>
      </c>
      <c r="D266" s="59">
        <v>2.577439</v>
      </c>
      <c r="E266" s="56" t="e">
        <f t="shared" si="74"/>
        <v>#N/A</v>
      </c>
      <c r="F266" s="58" t="e">
        <f t="shared" si="75"/>
        <v>#N/A</v>
      </c>
      <c r="G266" s="58" t="e">
        <f t="shared" si="72"/>
        <v>#N/A</v>
      </c>
      <c r="H266" s="58">
        <f t="shared" si="79"/>
        <v>2.577439</v>
      </c>
      <c r="I266" s="61" t="e">
        <v>#N/A</v>
      </c>
      <c r="J266" s="58" t="str">
        <f t="shared" si="76"/>
        <v>0</v>
      </c>
      <c r="K266" s="58" t="str">
        <f t="shared" si="77"/>
        <v>0</v>
      </c>
      <c r="L266" s="58" t="str">
        <f t="shared" si="80"/>
        <v>0</v>
      </c>
      <c r="M266" s="58">
        <f t="shared" si="70"/>
        <v>2.577439</v>
      </c>
      <c r="N266" s="58">
        <v>0</v>
      </c>
      <c r="O266" s="3">
        <f t="shared" si="78"/>
        <v>2.0925925925925924E-2</v>
      </c>
    </row>
    <row r="267" spans="1:15" x14ac:dyDescent="0.35">
      <c r="A267">
        <v>1809000</v>
      </c>
      <c r="B267" s="59">
        <v>0.24942075</v>
      </c>
      <c r="C267" s="3">
        <f t="shared" si="73"/>
        <v>2.0937499999999998E-2</v>
      </c>
      <c r="D267" s="59">
        <v>2.4942074999999999</v>
      </c>
      <c r="E267" s="56" t="e">
        <f t="shared" si="74"/>
        <v>#N/A</v>
      </c>
      <c r="F267" s="58" t="e">
        <f t="shared" si="75"/>
        <v>#N/A</v>
      </c>
      <c r="G267" s="58" t="e">
        <f t="shared" si="72"/>
        <v>#N/A</v>
      </c>
      <c r="H267" s="58" t="e">
        <f t="shared" si="79"/>
        <v>#N/A</v>
      </c>
      <c r="I267" s="61" t="e">
        <v>#N/A</v>
      </c>
      <c r="J267" s="58" t="str">
        <f t="shared" si="76"/>
        <v>0</v>
      </c>
      <c r="K267" s="58" t="str">
        <f t="shared" si="77"/>
        <v>0</v>
      </c>
      <c r="L267" s="58" t="str">
        <f t="shared" si="80"/>
        <v>0</v>
      </c>
      <c r="M267" s="58" t="str">
        <f t="shared" si="70"/>
        <v>0</v>
      </c>
      <c r="N267" s="58">
        <v>0</v>
      </c>
      <c r="O267" s="3">
        <f t="shared" si="78"/>
        <v>2.0937499999999998E-2</v>
      </c>
    </row>
    <row r="268" spans="1:15" x14ac:dyDescent="0.35">
      <c r="A268">
        <v>1810000</v>
      </c>
      <c r="B268" s="59">
        <v>0.22823757</v>
      </c>
      <c r="C268" s="3">
        <f t="shared" si="73"/>
        <v>2.0949074074074075E-2</v>
      </c>
      <c r="D268" s="59">
        <v>2.2823757000000002</v>
      </c>
      <c r="E268" s="56" t="e">
        <f t="shared" si="74"/>
        <v>#N/A</v>
      </c>
      <c r="F268" s="58" t="e">
        <f t="shared" si="75"/>
        <v>#N/A</v>
      </c>
      <c r="G268" s="58" t="e">
        <f t="shared" si="72"/>
        <v>#N/A</v>
      </c>
      <c r="H268" s="58" t="e">
        <f t="shared" si="79"/>
        <v>#N/A</v>
      </c>
      <c r="I268" s="61" t="e">
        <v>#N/A</v>
      </c>
      <c r="J268" s="58" t="str">
        <f t="shared" si="76"/>
        <v>0</v>
      </c>
      <c r="K268" s="58" t="str">
        <f t="shared" si="77"/>
        <v>0</v>
      </c>
      <c r="L268" s="58" t="str">
        <f t="shared" si="80"/>
        <v>0</v>
      </c>
      <c r="M268" s="58" t="str">
        <f t="shared" si="70"/>
        <v>0</v>
      </c>
      <c r="N268" s="58">
        <v>0</v>
      </c>
      <c r="O268" s="3">
        <f t="shared" si="78"/>
        <v>2.0949074074074075E-2</v>
      </c>
    </row>
    <row r="269" spans="1:15" x14ac:dyDescent="0.35">
      <c r="A269">
        <v>1811000</v>
      </c>
      <c r="B269" s="59">
        <v>0.19797345999999999</v>
      </c>
      <c r="C269" s="3">
        <f t="shared" si="73"/>
        <v>2.0960648148148148E-2</v>
      </c>
      <c r="D269" s="59">
        <v>1.9797346</v>
      </c>
      <c r="E269" s="56" t="e">
        <f t="shared" si="74"/>
        <v>#N/A</v>
      </c>
      <c r="F269" s="58" t="e">
        <f t="shared" si="75"/>
        <v>#N/A</v>
      </c>
      <c r="G269" s="58" t="e">
        <f t="shared" si="72"/>
        <v>#N/A</v>
      </c>
      <c r="H269" s="58" t="e">
        <f t="shared" si="79"/>
        <v>#N/A</v>
      </c>
      <c r="I269" s="61" t="e">
        <v>#N/A</v>
      </c>
      <c r="J269" s="58" t="str">
        <f t="shared" si="76"/>
        <v>0</v>
      </c>
      <c r="K269" s="58" t="str">
        <f t="shared" si="77"/>
        <v>0</v>
      </c>
      <c r="L269" s="58" t="str">
        <f t="shared" si="80"/>
        <v>0</v>
      </c>
      <c r="M269" s="58" t="str">
        <f t="shared" si="70"/>
        <v>0</v>
      </c>
      <c r="N269" s="58">
        <v>0</v>
      </c>
      <c r="O269" s="3">
        <f t="shared" si="78"/>
        <v>2.0960648148148148E-2</v>
      </c>
    </row>
    <row r="270" spans="1:15" x14ac:dyDescent="0.35">
      <c r="A270">
        <v>1812000</v>
      </c>
      <c r="B270" s="59">
        <v>0.18662654000000001</v>
      </c>
      <c r="C270" s="3">
        <f t="shared" si="73"/>
        <v>2.0972222222222222E-2</v>
      </c>
      <c r="D270" s="59">
        <v>1.8662654000000001</v>
      </c>
      <c r="E270" s="56" t="e">
        <f t="shared" si="74"/>
        <v>#N/A</v>
      </c>
      <c r="F270" s="58" t="e">
        <f t="shared" si="75"/>
        <v>#N/A</v>
      </c>
      <c r="G270" s="58" t="e">
        <f t="shared" si="72"/>
        <v>#N/A</v>
      </c>
      <c r="H270" s="58" t="e">
        <f t="shared" si="79"/>
        <v>#N/A</v>
      </c>
      <c r="I270" s="61" t="e">
        <v>#N/A</v>
      </c>
      <c r="J270" s="58" t="str">
        <f t="shared" si="76"/>
        <v>0</v>
      </c>
      <c r="K270" s="58" t="str">
        <f t="shared" si="77"/>
        <v>0</v>
      </c>
      <c r="L270" s="58" t="str">
        <f t="shared" si="80"/>
        <v>0</v>
      </c>
      <c r="M270" s="58" t="str">
        <f t="shared" si="70"/>
        <v>0</v>
      </c>
      <c r="N270" s="58">
        <v>0</v>
      </c>
      <c r="O270" s="3">
        <f t="shared" si="78"/>
        <v>2.0972222222222222E-2</v>
      </c>
    </row>
    <row r="271" spans="1:15" x14ac:dyDescent="0.35">
      <c r="A271">
        <v>1813000</v>
      </c>
      <c r="B271" s="59">
        <v>0.17452186</v>
      </c>
      <c r="C271" s="3">
        <f t="shared" si="73"/>
        <v>2.0983796296296296E-2</v>
      </c>
      <c r="D271" s="59">
        <v>1.7452186000000001</v>
      </c>
      <c r="E271" s="56" t="e">
        <f t="shared" si="74"/>
        <v>#N/A</v>
      </c>
      <c r="F271" s="58" t="e">
        <f t="shared" si="75"/>
        <v>#N/A</v>
      </c>
      <c r="G271" s="58">
        <f t="shared" si="72"/>
        <v>1.7452186000000001</v>
      </c>
      <c r="H271" s="58" t="e">
        <f t="shared" si="79"/>
        <v>#N/A</v>
      </c>
      <c r="I271" s="61" t="e">
        <v>#N/A</v>
      </c>
      <c r="J271" s="58" t="str">
        <f t="shared" si="76"/>
        <v>0</v>
      </c>
      <c r="K271" s="58" t="str">
        <f t="shared" si="77"/>
        <v>0</v>
      </c>
      <c r="L271" s="58">
        <f t="shared" si="80"/>
        <v>1.7452186000000001</v>
      </c>
      <c r="M271" s="58" t="str">
        <f t="shared" si="70"/>
        <v>0</v>
      </c>
      <c r="N271" s="58">
        <v>0</v>
      </c>
      <c r="O271" s="3">
        <f t="shared" si="78"/>
        <v>2.0983796296296296E-2</v>
      </c>
    </row>
    <row r="272" spans="1:15" x14ac:dyDescent="0.35">
      <c r="A272">
        <v>1814000</v>
      </c>
      <c r="B272" s="59">
        <v>0.18208727</v>
      </c>
      <c r="C272" s="3">
        <f t="shared" si="73"/>
        <v>2.0995370370370373E-2</v>
      </c>
      <c r="D272" s="59">
        <v>1.8208727</v>
      </c>
      <c r="E272" s="56" t="e">
        <f t="shared" si="74"/>
        <v>#N/A</v>
      </c>
      <c r="F272" s="58" t="e">
        <f t="shared" si="75"/>
        <v>#N/A</v>
      </c>
      <c r="G272" s="58" t="e">
        <f t="shared" si="72"/>
        <v>#N/A</v>
      </c>
      <c r="H272" s="58" t="e">
        <f t="shared" si="79"/>
        <v>#N/A</v>
      </c>
      <c r="I272" s="61" t="e">
        <v>#N/A</v>
      </c>
      <c r="J272" s="58" t="str">
        <f t="shared" si="76"/>
        <v>0</v>
      </c>
      <c r="K272" s="58" t="str">
        <f t="shared" si="77"/>
        <v>0</v>
      </c>
      <c r="L272" s="58" t="str">
        <f t="shared" si="80"/>
        <v>0</v>
      </c>
      <c r="M272" s="58" t="str">
        <f t="shared" si="70"/>
        <v>0</v>
      </c>
      <c r="N272" s="58">
        <v>0</v>
      </c>
      <c r="O272" s="3">
        <f t="shared" si="78"/>
        <v>2.0995370370370373E-2</v>
      </c>
    </row>
    <row r="273" spans="1:15" x14ac:dyDescent="0.35">
      <c r="A273">
        <v>1815000</v>
      </c>
      <c r="B273" s="59">
        <v>0.20705196000000001</v>
      </c>
      <c r="C273" s="3">
        <f t="shared" si="73"/>
        <v>2.1006944444444446E-2</v>
      </c>
      <c r="D273" s="59">
        <v>2.0705195999999999</v>
      </c>
      <c r="E273" s="56" t="e">
        <f t="shared" si="74"/>
        <v>#N/A</v>
      </c>
      <c r="F273" s="58" t="e">
        <f t="shared" si="75"/>
        <v>#N/A</v>
      </c>
      <c r="G273" s="58" t="e">
        <f t="shared" si="72"/>
        <v>#N/A</v>
      </c>
      <c r="H273" s="58" t="e">
        <f t="shared" si="79"/>
        <v>#N/A</v>
      </c>
      <c r="I273" s="61" t="e">
        <v>#N/A</v>
      </c>
      <c r="J273" s="58" t="str">
        <f t="shared" si="76"/>
        <v>0</v>
      </c>
      <c r="K273" s="58" t="str">
        <f t="shared" si="77"/>
        <v>0</v>
      </c>
      <c r="L273" s="58" t="str">
        <f t="shared" si="80"/>
        <v>0</v>
      </c>
      <c r="M273" s="58" t="str">
        <f t="shared" si="70"/>
        <v>0</v>
      </c>
      <c r="N273" s="58">
        <v>0</v>
      </c>
      <c r="O273" s="3">
        <f t="shared" si="78"/>
        <v>2.1006944444444446E-2</v>
      </c>
    </row>
    <row r="274" spans="1:15" x14ac:dyDescent="0.35">
      <c r="A274">
        <v>1816000</v>
      </c>
      <c r="B274" s="59">
        <v>0.20856988000000001</v>
      </c>
      <c r="C274" s="3">
        <f t="shared" si="73"/>
        <v>2.1018518518518516E-2</v>
      </c>
      <c r="D274" s="59">
        <v>2.0856988000000003</v>
      </c>
      <c r="E274" s="56" t="e">
        <f t="shared" si="74"/>
        <v>#N/A</v>
      </c>
      <c r="F274" s="58" t="e">
        <f t="shared" si="75"/>
        <v>#N/A</v>
      </c>
      <c r="G274" s="58" t="e">
        <f t="shared" si="72"/>
        <v>#N/A</v>
      </c>
      <c r="H274" s="58">
        <f t="shared" si="79"/>
        <v>2.0856988000000003</v>
      </c>
      <c r="I274" s="61" t="e">
        <v>#N/A</v>
      </c>
      <c r="J274" s="58" t="str">
        <f t="shared" si="76"/>
        <v>0</v>
      </c>
      <c r="K274" s="58" t="str">
        <f t="shared" si="77"/>
        <v>0</v>
      </c>
      <c r="L274" s="58" t="str">
        <f t="shared" si="80"/>
        <v>0</v>
      </c>
      <c r="M274" s="58">
        <f t="shared" si="70"/>
        <v>2.0856988000000003</v>
      </c>
      <c r="N274" s="58">
        <v>0</v>
      </c>
      <c r="O274" s="3">
        <f t="shared" si="78"/>
        <v>2.1018518518518516E-2</v>
      </c>
    </row>
    <row r="275" spans="1:15" x14ac:dyDescent="0.35">
      <c r="A275">
        <v>1817000</v>
      </c>
      <c r="B275" s="59">
        <v>0.18284260999999999</v>
      </c>
      <c r="C275" s="3">
        <f t="shared" si="73"/>
        <v>2.1030092592592593E-2</v>
      </c>
      <c r="D275" s="59">
        <v>1.8284260999999999</v>
      </c>
      <c r="E275" s="56" t="e">
        <f t="shared" si="74"/>
        <v>#N/A</v>
      </c>
      <c r="F275" s="58" t="e">
        <f t="shared" si="75"/>
        <v>#N/A</v>
      </c>
      <c r="G275" s="58" t="e">
        <f t="shared" si="72"/>
        <v>#N/A</v>
      </c>
      <c r="H275" s="58" t="e">
        <f t="shared" si="79"/>
        <v>#N/A</v>
      </c>
      <c r="I275" s="61" t="e">
        <v>#N/A</v>
      </c>
      <c r="J275" s="58" t="str">
        <f t="shared" si="76"/>
        <v>0</v>
      </c>
      <c r="K275" s="58" t="str">
        <f t="shared" si="77"/>
        <v>0</v>
      </c>
      <c r="L275" s="58" t="str">
        <f t="shared" si="80"/>
        <v>0</v>
      </c>
      <c r="M275" s="58" t="str">
        <f t="shared" si="70"/>
        <v>0</v>
      </c>
      <c r="N275" s="58">
        <v>0</v>
      </c>
      <c r="O275" s="3">
        <f t="shared" si="78"/>
        <v>2.1030092592592593E-2</v>
      </c>
    </row>
    <row r="276" spans="1:15" x14ac:dyDescent="0.35">
      <c r="A276">
        <v>1818000</v>
      </c>
      <c r="B276" s="59">
        <v>0.18208727</v>
      </c>
      <c r="C276" s="3">
        <f t="shared" si="73"/>
        <v>2.1041666666666667E-2</v>
      </c>
      <c r="D276" s="59">
        <v>1.8208727</v>
      </c>
      <c r="E276" s="56" t="e">
        <f t="shared" si="74"/>
        <v>#N/A</v>
      </c>
      <c r="F276" s="58" t="e">
        <f t="shared" si="75"/>
        <v>#N/A</v>
      </c>
      <c r="G276" s="58">
        <f t="shared" si="72"/>
        <v>1.8208727</v>
      </c>
      <c r="H276" s="58" t="e">
        <f t="shared" si="79"/>
        <v>#N/A</v>
      </c>
      <c r="I276" s="61" t="e">
        <v>#N/A</v>
      </c>
      <c r="J276" s="58" t="str">
        <f t="shared" si="76"/>
        <v>0</v>
      </c>
      <c r="K276" s="58" t="str">
        <f t="shared" si="77"/>
        <v>0</v>
      </c>
      <c r="L276" s="58">
        <f t="shared" si="80"/>
        <v>1.8208727</v>
      </c>
      <c r="M276" s="58" t="str">
        <f t="shared" si="70"/>
        <v>0</v>
      </c>
      <c r="N276" s="58" t="str">
        <v>39 Turn</v>
      </c>
      <c r="O276" s="3">
        <f t="shared" si="78"/>
        <v>2.1041666666666667E-2</v>
      </c>
    </row>
    <row r="277" spans="1:15" x14ac:dyDescent="0.35">
      <c r="A277">
        <v>1819000</v>
      </c>
      <c r="B277" s="59">
        <v>0.19419195</v>
      </c>
      <c r="C277" s="3">
        <f t="shared" si="73"/>
        <v>2.105324074074074E-2</v>
      </c>
      <c r="D277" s="59">
        <v>1.9419195</v>
      </c>
      <c r="E277" s="56" t="e">
        <f t="shared" si="74"/>
        <v>#N/A</v>
      </c>
      <c r="F277" s="58" t="e">
        <f t="shared" si="75"/>
        <v>#N/A</v>
      </c>
      <c r="G277" s="58" t="e">
        <f t="shared" si="72"/>
        <v>#N/A</v>
      </c>
      <c r="H277" s="58" t="e">
        <f t="shared" si="79"/>
        <v>#N/A</v>
      </c>
      <c r="I277" s="61" t="e">
        <v>#N/A</v>
      </c>
      <c r="J277" s="58" t="str">
        <f t="shared" si="76"/>
        <v>0</v>
      </c>
      <c r="K277" s="58" t="str">
        <f t="shared" si="77"/>
        <v>0</v>
      </c>
      <c r="L277" s="58" t="str">
        <f t="shared" si="80"/>
        <v>0</v>
      </c>
      <c r="M277" s="58" t="str">
        <f t="shared" si="70"/>
        <v>0</v>
      </c>
      <c r="N277" s="58">
        <v>0</v>
      </c>
      <c r="O277" s="3">
        <f t="shared" si="78"/>
        <v>2.105324074074074E-2</v>
      </c>
    </row>
    <row r="278" spans="1:15" x14ac:dyDescent="0.35">
      <c r="A278">
        <v>1820000</v>
      </c>
      <c r="B278" s="59">
        <v>0.21689064999999999</v>
      </c>
      <c r="C278" s="3">
        <f t="shared" si="73"/>
        <v>2.1064814814814814E-2</v>
      </c>
      <c r="D278" s="59">
        <v>2.1689064999999998</v>
      </c>
      <c r="E278" s="56" t="e">
        <f t="shared" si="74"/>
        <v>#N/A</v>
      </c>
      <c r="F278" s="58" t="e">
        <f t="shared" si="75"/>
        <v>#N/A</v>
      </c>
      <c r="G278" s="58" t="e">
        <f t="shared" si="72"/>
        <v>#N/A</v>
      </c>
      <c r="H278" s="58" t="e">
        <f t="shared" si="79"/>
        <v>#N/A</v>
      </c>
      <c r="I278" s="61" t="e">
        <v>#N/A</v>
      </c>
      <c r="J278" s="58" t="str">
        <f t="shared" si="76"/>
        <v>0</v>
      </c>
      <c r="K278" s="58" t="str">
        <f t="shared" si="77"/>
        <v>0</v>
      </c>
      <c r="L278" s="58" t="str">
        <f t="shared" si="80"/>
        <v>0</v>
      </c>
      <c r="M278" s="58" t="str">
        <f t="shared" si="70"/>
        <v>0</v>
      </c>
      <c r="N278" s="58">
        <v>0</v>
      </c>
      <c r="O278" s="3">
        <f t="shared" si="78"/>
        <v>2.1064814814814814E-2</v>
      </c>
    </row>
    <row r="279" spans="1:15" x14ac:dyDescent="0.35">
      <c r="A279">
        <v>1821000</v>
      </c>
      <c r="B279" s="59">
        <v>0.23656073</v>
      </c>
      <c r="C279" s="3">
        <f t="shared" si="73"/>
        <v>2.1076388888888891E-2</v>
      </c>
      <c r="D279" s="59">
        <v>2.3656072999999997</v>
      </c>
      <c r="E279" s="56" t="e">
        <f t="shared" si="74"/>
        <v>#N/A</v>
      </c>
      <c r="F279" s="58" t="e">
        <f t="shared" si="75"/>
        <v>#N/A</v>
      </c>
      <c r="G279" s="58" t="e">
        <f t="shared" si="72"/>
        <v>#N/A</v>
      </c>
      <c r="H279" s="58" t="e">
        <f t="shared" si="79"/>
        <v>#N/A</v>
      </c>
      <c r="I279" s="61" t="e">
        <v>#N/A</v>
      </c>
      <c r="J279" s="58" t="str">
        <f t="shared" si="76"/>
        <v>0</v>
      </c>
      <c r="K279" s="58" t="str">
        <f t="shared" si="77"/>
        <v>0</v>
      </c>
      <c r="L279" s="58" t="str">
        <f t="shared" si="80"/>
        <v>0</v>
      </c>
      <c r="M279" s="58" t="str">
        <f t="shared" si="70"/>
        <v>0</v>
      </c>
      <c r="N279" s="58">
        <v>0</v>
      </c>
      <c r="O279" s="3">
        <f t="shared" si="78"/>
        <v>2.1076388888888891E-2</v>
      </c>
    </row>
    <row r="280" spans="1:15" x14ac:dyDescent="0.35">
      <c r="A280">
        <v>1822000</v>
      </c>
      <c r="B280" s="59">
        <v>0.2796824</v>
      </c>
      <c r="C280" s="3">
        <f t="shared" si="73"/>
        <v>2.1087962962962965E-2</v>
      </c>
      <c r="D280" s="59">
        <v>2.796824</v>
      </c>
      <c r="E280" s="56" t="e">
        <f t="shared" si="74"/>
        <v>#N/A</v>
      </c>
      <c r="F280" s="58">
        <f t="shared" si="75"/>
        <v>2.796824</v>
      </c>
      <c r="G280" s="58" t="e">
        <f t="shared" si="72"/>
        <v>#N/A</v>
      </c>
      <c r="H280" s="58">
        <f t="shared" si="79"/>
        <v>2.796824</v>
      </c>
      <c r="I280" s="61" t="e">
        <v>#N/A</v>
      </c>
      <c r="J280" s="58" t="str">
        <f t="shared" si="76"/>
        <v>0</v>
      </c>
      <c r="K280" s="58">
        <f t="shared" si="77"/>
        <v>2.796824</v>
      </c>
      <c r="L280" s="58" t="str">
        <f t="shared" si="80"/>
        <v>0</v>
      </c>
      <c r="M280" s="58">
        <f t="shared" si="70"/>
        <v>2.796824</v>
      </c>
      <c r="N280" s="58">
        <v>0</v>
      </c>
      <c r="O280" s="3">
        <f t="shared" si="78"/>
        <v>2.1087962962962965E-2</v>
      </c>
    </row>
    <row r="281" spans="1:15" x14ac:dyDescent="0.35">
      <c r="A281">
        <v>1823000</v>
      </c>
      <c r="B281" s="59">
        <v>0.110972315</v>
      </c>
      <c r="C281" s="3">
        <f t="shared" si="73"/>
        <v>2.1099537037037038E-2</v>
      </c>
      <c r="D281" s="59">
        <v>1.10972315</v>
      </c>
      <c r="E281" s="56" t="e">
        <f t="shared" si="74"/>
        <v>#N/A</v>
      </c>
      <c r="F281" s="58" t="e">
        <f t="shared" si="75"/>
        <v>#N/A</v>
      </c>
      <c r="G281" s="58" t="e">
        <f t="shared" si="72"/>
        <v>#N/A</v>
      </c>
      <c r="H281" s="58" t="e">
        <f t="shared" si="79"/>
        <v>#N/A</v>
      </c>
      <c r="I281" s="61" t="e">
        <v>#N/A</v>
      </c>
      <c r="J281" s="58" t="str">
        <f t="shared" si="76"/>
        <v>0</v>
      </c>
      <c r="K281" s="58" t="str">
        <f t="shared" si="77"/>
        <v>0</v>
      </c>
      <c r="L281" s="58" t="str">
        <f t="shared" si="80"/>
        <v>0</v>
      </c>
      <c r="M281" s="58" t="str">
        <f t="shared" si="70"/>
        <v>0</v>
      </c>
      <c r="N281" s="58">
        <v>0</v>
      </c>
      <c r="O281" s="3">
        <f t="shared" si="78"/>
        <v>2.1099537037037038E-2</v>
      </c>
    </row>
    <row r="282" spans="1:15" x14ac:dyDescent="0.35">
      <c r="A282">
        <v>1824000</v>
      </c>
      <c r="B282" s="59">
        <v>3.5315678000000003E-2</v>
      </c>
      <c r="C282" s="3">
        <f t="shared" si="73"/>
        <v>2.1111111111111112E-2</v>
      </c>
      <c r="D282" s="59">
        <v>0.35315678000000006</v>
      </c>
      <c r="E282" s="56" t="e">
        <f t="shared" si="74"/>
        <v>#N/A</v>
      </c>
      <c r="F282" s="58" t="e">
        <f t="shared" si="75"/>
        <v>#N/A</v>
      </c>
      <c r="G282" s="58" t="e">
        <f t="shared" si="72"/>
        <v>#N/A</v>
      </c>
      <c r="H282" s="58" t="e">
        <f t="shared" si="79"/>
        <v>#N/A</v>
      </c>
      <c r="I282" s="61" t="e">
        <v>#N/A</v>
      </c>
      <c r="J282" s="58" t="str">
        <f t="shared" si="76"/>
        <v>0</v>
      </c>
      <c r="K282" s="58" t="str">
        <f t="shared" si="77"/>
        <v>0</v>
      </c>
      <c r="L282" s="58" t="str">
        <f t="shared" si="80"/>
        <v>0</v>
      </c>
      <c r="M282" s="58" t="str">
        <f t="shared" si="70"/>
        <v>0</v>
      </c>
      <c r="N282" s="58">
        <v>0</v>
      </c>
      <c r="O282" s="3">
        <f t="shared" si="78"/>
        <v>2.1111111111111112E-2</v>
      </c>
    </row>
    <row r="283" spans="1:15" x14ac:dyDescent="0.35">
      <c r="A283">
        <v>1825000</v>
      </c>
      <c r="B283" s="59">
        <v>2.0278207999999999E-3</v>
      </c>
      <c r="C283" s="3">
        <f t="shared" si="73"/>
        <v>2.1122685185185185E-2</v>
      </c>
      <c r="D283" s="59">
        <v>2.0278207999999999E-2</v>
      </c>
      <c r="E283" s="56" t="e">
        <f t="shared" si="74"/>
        <v>#N/A</v>
      </c>
      <c r="F283" s="58" t="e">
        <f t="shared" si="75"/>
        <v>#N/A</v>
      </c>
      <c r="G283" s="58">
        <f t="shared" si="72"/>
        <v>2.0278207999999999E-2</v>
      </c>
      <c r="H283" s="58" t="e">
        <f t="shared" si="79"/>
        <v>#N/A</v>
      </c>
      <c r="I283" s="61" t="e">
        <v>#N/A</v>
      </c>
      <c r="J283" s="58" t="str">
        <f t="shared" si="76"/>
        <v>0</v>
      </c>
      <c r="K283" s="58" t="str">
        <f t="shared" si="77"/>
        <v>0</v>
      </c>
      <c r="L283" s="58">
        <f t="shared" si="80"/>
        <v>2.0278207999999999E-2</v>
      </c>
      <c r="M283" s="58" t="str">
        <f t="shared" si="70"/>
        <v>0</v>
      </c>
      <c r="N283" s="58">
        <v>0</v>
      </c>
      <c r="O283" s="3">
        <f t="shared" si="78"/>
        <v>2.1122685185185185E-2</v>
      </c>
    </row>
    <row r="284" spans="1:15" x14ac:dyDescent="0.35">
      <c r="A284">
        <v>1826000</v>
      </c>
      <c r="B284" s="59">
        <v>4.1368015000000001E-2</v>
      </c>
      <c r="C284" s="3">
        <f t="shared" si="73"/>
        <v>2.1134259259259259E-2</v>
      </c>
      <c r="D284" s="59">
        <v>0.41368015000000002</v>
      </c>
      <c r="E284" s="56" t="e">
        <f t="shared" si="74"/>
        <v>#N/A</v>
      </c>
      <c r="F284" s="58" t="e">
        <f t="shared" si="75"/>
        <v>#N/A</v>
      </c>
      <c r="G284" s="58" t="e">
        <f t="shared" si="72"/>
        <v>#N/A</v>
      </c>
      <c r="H284" s="58" t="e">
        <f t="shared" si="79"/>
        <v>#N/A</v>
      </c>
      <c r="I284" s="61" t="e">
        <v>#N/A</v>
      </c>
      <c r="J284" s="58" t="str">
        <f t="shared" si="76"/>
        <v>0</v>
      </c>
      <c r="K284" s="58" t="str">
        <f t="shared" si="77"/>
        <v>0</v>
      </c>
      <c r="L284" s="58" t="str">
        <f t="shared" si="80"/>
        <v>0</v>
      </c>
      <c r="M284" s="58" t="str">
        <f t="shared" si="70"/>
        <v>0</v>
      </c>
      <c r="N284" s="58">
        <v>0</v>
      </c>
      <c r="O284" s="3">
        <f t="shared" si="78"/>
        <v>2.1134259259259259E-2</v>
      </c>
    </row>
    <row r="285" spans="1:15" x14ac:dyDescent="0.35">
      <c r="A285">
        <v>1827000</v>
      </c>
      <c r="B285" s="59">
        <v>2.3968751999999999E-2</v>
      </c>
      <c r="C285" s="3">
        <f t="shared" si="73"/>
        <v>2.1145833333333332E-2</v>
      </c>
      <c r="D285" s="59">
        <v>0.23968751999999999</v>
      </c>
      <c r="E285" s="56" t="e">
        <f t="shared" si="74"/>
        <v>#N/A</v>
      </c>
      <c r="F285" s="58" t="e">
        <f t="shared" si="75"/>
        <v>#N/A</v>
      </c>
      <c r="G285" s="58" t="e">
        <f t="shared" si="72"/>
        <v>#N/A</v>
      </c>
      <c r="H285" s="58" t="e">
        <f t="shared" si="79"/>
        <v>#N/A</v>
      </c>
      <c r="I285" s="61" t="e">
        <v>#N/A</v>
      </c>
      <c r="J285" s="58" t="str">
        <f t="shared" si="76"/>
        <v>0</v>
      </c>
      <c r="K285" s="58" t="str">
        <f t="shared" si="77"/>
        <v>0</v>
      </c>
      <c r="L285" s="58" t="str">
        <f t="shared" si="80"/>
        <v>0</v>
      </c>
      <c r="M285" s="58" t="str">
        <f t="shared" si="70"/>
        <v>0</v>
      </c>
      <c r="N285" s="58">
        <v>0</v>
      </c>
      <c r="O285" s="3">
        <f t="shared" si="78"/>
        <v>2.1145833333333332E-2</v>
      </c>
    </row>
    <row r="286" spans="1:15" x14ac:dyDescent="0.35">
      <c r="A286">
        <v>1828000</v>
      </c>
      <c r="B286" s="59">
        <v>2.3968751999999999E-2</v>
      </c>
      <c r="C286" s="3">
        <f t="shared" si="73"/>
        <v>2.1157407407407406E-2</v>
      </c>
      <c r="D286" s="59">
        <v>0.23968751999999999</v>
      </c>
      <c r="E286" s="56" t="e">
        <f t="shared" si="74"/>
        <v>#N/A</v>
      </c>
      <c r="F286" s="58" t="e">
        <f t="shared" si="75"/>
        <v>#N/A</v>
      </c>
      <c r="G286" s="58" t="e">
        <f t="shared" si="72"/>
        <v>#N/A</v>
      </c>
      <c r="H286" s="58" t="e">
        <f t="shared" si="79"/>
        <v>#N/A</v>
      </c>
      <c r="I286" s="61" t="e">
        <v>#N/A</v>
      </c>
      <c r="J286" s="58" t="str">
        <f t="shared" si="76"/>
        <v>0</v>
      </c>
      <c r="K286" s="58" t="str">
        <f t="shared" si="77"/>
        <v>0</v>
      </c>
      <c r="L286" s="58" t="str">
        <f t="shared" si="80"/>
        <v>0</v>
      </c>
      <c r="M286" s="58" t="str">
        <f t="shared" si="70"/>
        <v>0</v>
      </c>
      <c r="N286" s="58">
        <v>0</v>
      </c>
      <c r="O286" s="3">
        <f t="shared" si="78"/>
        <v>2.1157407407407406E-2</v>
      </c>
    </row>
    <row r="287" spans="1:15" x14ac:dyDescent="0.35">
      <c r="A287">
        <v>1829000</v>
      </c>
      <c r="B287" s="59">
        <v>4.3636425999999999E-2</v>
      </c>
      <c r="C287" s="3">
        <f t="shared" si="73"/>
        <v>2.1168981481481483E-2</v>
      </c>
      <c r="D287" s="59">
        <v>0.43636426</v>
      </c>
      <c r="E287" s="56" t="e">
        <f t="shared" si="74"/>
        <v>#N/A</v>
      </c>
      <c r="F287" s="58" t="e">
        <f t="shared" si="75"/>
        <v>#N/A</v>
      </c>
      <c r="G287" s="58" t="e">
        <f t="shared" si="72"/>
        <v>#N/A</v>
      </c>
      <c r="H287" s="58" t="e">
        <f t="shared" si="79"/>
        <v>#N/A</v>
      </c>
      <c r="I287" s="61" t="e">
        <v>#N/A</v>
      </c>
      <c r="J287" s="58" t="str">
        <f t="shared" si="76"/>
        <v>0</v>
      </c>
      <c r="K287" s="58" t="str">
        <f t="shared" si="77"/>
        <v>0</v>
      </c>
      <c r="L287" s="58" t="str">
        <f t="shared" si="80"/>
        <v>0</v>
      </c>
      <c r="M287" s="58" t="str">
        <f t="shared" si="70"/>
        <v>0</v>
      </c>
      <c r="N287" s="58">
        <v>0</v>
      </c>
      <c r="O287" s="3">
        <f t="shared" si="78"/>
        <v>2.1168981481481483E-2</v>
      </c>
    </row>
    <row r="288" spans="1:15" x14ac:dyDescent="0.35">
      <c r="A288">
        <v>1830000</v>
      </c>
      <c r="B288" s="59">
        <v>7.0119039999999994E-2</v>
      </c>
      <c r="C288" s="3">
        <f t="shared" si="73"/>
        <v>2.1180555555555557E-2</v>
      </c>
      <c r="D288" s="59">
        <v>0.70119039999999999</v>
      </c>
      <c r="E288" s="56" t="e">
        <f t="shared" si="74"/>
        <v>#N/A</v>
      </c>
      <c r="F288" s="58" t="e">
        <f t="shared" si="75"/>
        <v>#N/A</v>
      </c>
      <c r="G288" s="58" t="e">
        <f t="shared" si="72"/>
        <v>#N/A</v>
      </c>
      <c r="H288" s="58">
        <f t="shared" si="79"/>
        <v>0.70119039999999999</v>
      </c>
      <c r="I288" s="61" t="e">
        <v>#N/A</v>
      </c>
      <c r="J288" s="58" t="str">
        <f t="shared" si="76"/>
        <v>0</v>
      </c>
      <c r="K288" s="58" t="str">
        <f t="shared" si="77"/>
        <v>0</v>
      </c>
      <c r="L288" s="58" t="str">
        <f t="shared" si="80"/>
        <v>0</v>
      </c>
      <c r="M288" s="58">
        <f t="shared" si="70"/>
        <v>0.70119039999999999</v>
      </c>
      <c r="N288" s="58">
        <v>0</v>
      </c>
      <c r="O288" s="3">
        <f t="shared" si="78"/>
        <v>2.1180555555555557E-2</v>
      </c>
    </row>
    <row r="289" spans="1:16" x14ac:dyDescent="0.35">
      <c r="A289">
        <v>1831000</v>
      </c>
      <c r="B289" s="59">
        <v>2.7750253999999999E-2</v>
      </c>
      <c r="C289" s="3">
        <f t="shared" si="73"/>
        <v>2.119212962962963E-2</v>
      </c>
      <c r="D289" s="59">
        <v>0.27750253999999996</v>
      </c>
      <c r="E289" s="56" t="e">
        <f t="shared" si="74"/>
        <v>#N/A</v>
      </c>
      <c r="F289" s="58" t="e">
        <f t="shared" si="75"/>
        <v>#N/A</v>
      </c>
      <c r="G289" s="58" t="e">
        <f t="shared" si="72"/>
        <v>#N/A</v>
      </c>
      <c r="H289" s="58" t="e">
        <f t="shared" si="79"/>
        <v>#N/A</v>
      </c>
      <c r="I289" s="61" t="e">
        <v>#N/A</v>
      </c>
      <c r="J289" s="58" t="str">
        <f t="shared" si="76"/>
        <v>0</v>
      </c>
      <c r="K289" s="58" t="str">
        <f t="shared" si="77"/>
        <v>0</v>
      </c>
      <c r="L289" s="58" t="str">
        <f t="shared" si="80"/>
        <v>0</v>
      </c>
      <c r="M289" s="58" t="str">
        <f t="shared" si="70"/>
        <v>0</v>
      </c>
      <c r="N289" s="58">
        <v>0</v>
      </c>
      <c r="O289" s="3">
        <f t="shared" si="78"/>
        <v>2.119212962962963E-2</v>
      </c>
    </row>
    <row r="290" spans="1:16" x14ac:dyDescent="0.35">
      <c r="A290">
        <v>1832000</v>
      </c>
      <c r="B290" s="59">
        <v>1.5645579E-2</v>
      </c>
      <c r="C290" s="3">
        <f t="shared" si="73"/>
        <v>2.1203703703703704E-2</v>
      </c>
      <c r="D290" s="59">
        <v>0.15645578999999998</v>
      </c>
      <c r="E290" s="56" t="e">
        <f t="shared" si="74"/>
        <v>#N/A</v>
      </c>
      <c r="F290" s="58" t="e">
        <f t="shared" si="75"/>
        <v>#N/A</v>
      </c>
      <c r="G290" s="58">
        <f t="shared" si="72"/>
        <v>0.15645578999999998</v>
      </c>
      <c r="H290" s="58" t="e">
        <f t="shared" si="79"/>
        <v>#N/A</v>
      </c>
      <c r="I290" s="61" t="e">
        <v>#N/A</v>
      </c>
      <c r="J290" s="58" t="str">
        <f t="shared" si="76"/>
        <v>0</v>
      </c>
      <c r="K290" s="58" t="str">
        <f t="shared" si="77"/>
        <v>0</v>
      </c>
      <c r="L290" s="58">
        <f t="shared" si="80"/>
        <v>0.15645578999999998</v>
      </c>
      <c r="M290" s="58" t="str">
        <f t="shared" si="70"/>
        <v>0</v>
      </c>
      <c r="N290" s="58">
        <v>0</v>
      </c>
      <c r="O290" s="3">
        <f t="shared" si="78"/>
        <v>2.1203703703703704E-2</v>
      </c>
    </row>
    <row r="291" spans="1:16" x14ac:dyDescent="0.35">
      <c r="A291">
        <v>1833000</v>
      </c>
      <c r="B291" s="59">
        <v>3.6828760000000002E-2</v>
      </c>
      <c r="C291" s="3">
        <f t="shared" si="73"/>
        <v>2.1215277777777777E-2</v>
      </c>
      <c r="D291" s="59">
        <v>0.36828760000000005</v>
      </c>
      <c r="E291" s="56" t="e">
        <f t="shared" si="74"/>
        <v>#N/A</v>
      </c>
      <c r="F291" s="58" t="e">
        <f t="shared" si="75"/>
        <v>#N/A</v>
      </c>
      <c r="G291" s="58" t="e">
        <f t="shared" si="72"/>
        <v>#N/A</v>
      </c>
      <c r="H291" s="58" t="e">
        <f t="shared" si="79"/>
        <v>#N/A</v>
      </c>
      <c r="I291" s="61" t="e">
        <v>#N/A</v>
      </c>
      <c r="J291" s="58" t="str">
        <f t="shared" si="76"/>
        <v>0</v>
      </c>
      <c r="K291" s="58" t="str">
        <f t="shared" si="77"/>
        <v>0</v>
      </c>
      <c r="L291" s="58" t="str">
        <f t="shared" si="80"/>
        <v>0</v>
      </c>
      <c r="M291" s="58" t="str">
        <f t="shared" si="70"/>
        <v>0</v>
      </c>
      <c r="N291" s="58">
        <v>0</v>
      </c>
      <c r="O291" s="3">
        <f t="shared" si="78"/>
        <v>2.1215277777777777E-2</v>
      </c>
    </row>
    <row r="292" spans="1:16" x14ac:dyDescent="0.35">
      <c r="A292">
        <v>1834000</v>
      </c>
      <c r="B292" s="59">
        <v>9.0546890000000005E-2</v>
      </c>
      <c r="C292" s="3">
        <f t="shared" si="73"/>
        <v>2.1226851851851851E-2</v>
      </c>
      <c r="D292" s="59">
        <v>0.90546890000000002</v>
      </c>
      <c r="E292" s="56" t="e">
        <f t="shared" si="74"/>
        <v>#N/A</v>
      </c>
      <c r="F292" s="58" t="e">
        <f t="shared" si="75"/>
        <v>#N/A</v>
      </c>
      <c r="G292" s="58" t="e">
        <f t="shared" si="72"/>
        <v>#N/A</v>
      </c>
      <c r="H292" s="58">
        <f t="shared" si="79"/>
        <v>0.90546890000000002</v>
      </c>
      <c r="I292" s="61" t="e">
        <v>#N/A</v>
      </c>
      <c r="J292" s="58" t="str">
        <f t="shared" si="76"/>
        <v>0</v>
      </c>
      <c r="K292" s="58" t="str">
        <f t="shared" si="77"/>
        <v>0</v>
      </c>
      <c r="L292" s="58" t="str">
        <f t="shared" si="80"/>
        <v>0</v>
      </c>
      <c r="M292" s="58">
        <f t="shared" ref="M292:M302" si="81">IF(AND(D292&gt;=D289, D292&gt;=D290, D292&gt;=D291, D292&gt;=D293, D292&gt;=D294, D292&gt;=D295),D292,"0")</f>
        <v>0.90546890000000002</v>
      </c>
      <c r="N292" s="58">
        <v>0</v>
      </c>
      <c r="O292" s="3">
        <f t="shared" si="78"/>
        <v>2.1226851851851851E-2</v>
      </c>
    </row>
    <row r="293" spans="1:16" x14ac:dyDescent="0.35">
      <c r="A293">
        <v>1835000</v>
      </c>
      <c r="B293" s="59">
        <v>6.7848199999999997E-2</v>
      </c>
      <c r="C293" s="3">
        <f t="shared" si="73"/>
        <v>2.1238425925925924E-2</v>
      </c>
      <c r="D293" s="59">
        <v>0.67848200000000003</v>
      </c>
      <c r="E293" s="56" t="e">
        <f t="shared" si="74"/>
        <v>#N/A</v>
      </c>
      <c r="F293" s="58" t="e">
        <f t="shared" si="75"/>
        <v>#N/A</v>
      </c>
      <c r="G293" s="58" t="e">
        <f t="shared" si="72"/>
        <v>#N/A</v>
      </c>
      <c r="H293" s="58" t="e">
        <f t="shared" si="79"/>
        <v>#N/A</v>
      </c>
      <c r="I293" s="61" t="e">
        <v>#N/A</v>
      </c>
      <c r="J293" s="58" t="str">
        <f t="shared" si="76"/>
        <v>0</v>
      </c>
      <c r="K293" s="58" t="str">
        <f t="shared" si="77"/>
        <v>0</v>
      </c>
      <c r="L293" s="58" t="str">
        <f t="shared" si="80"/>
        <v>0</v>
      </c>
      <c r="M293" s="58" t="str">
        <f t="shared" si="81"/>
        <v>0</v>
      </c>
      <c r="N293" s="58">
        <v>0</v>
      </c>
      <c r="O293" s="3">
        <f t="shared" si="78"/>
        <v>2.1238425925925924E-2</v>
      </c>
    </row>
    <row r="294" spans="1:16" x14ac:dyDescent="0.35">
      <c r="A294">
        <v>1836000</v>
      </c>
      <c r="B294" s="59">
        <v>5.7259030000000002E-2</v>
      </c>
      <c r="C294" s="3">
        <f t="shared" si="73"/>
        <v>2.1250000000000002E-2</v>
      </c>
      <c r="D294" s="59">
        <v>0.5725903</v>
      </c>
      <c r="E294" s="56" t="e">
        <f t="shared" si="74"/>
        <v>#N/A</v>
      </c>
      <c r="F294" s="58" t="e">
        <f t="shared" si="75"/>
        <v>#N/A</v>
      </c>
      <c r="G294" s="58" t="e">
        <f t="shared" si="72"/>
        <v>#N/A</v>
      </c>
      <c r="H294" s="58" t="e">
        <f t="shared" si="79"/>
        <v>#N/A</v>
      </c>
      <c r="I294" s="61" t="e">
        <v>#N/A</v>
      </c>
      <c r="J294" s="58" t="str">
        <f t="shared" si="76"/>
        <v>0</v>
      </c>
      <c r="K294" s="58" t="str">
        <f t="shared" si="77"/>
        <v>0</v>
      </c>
      <c r="L294" s="58" t="str">
        <f t="shared" si="80"/>
        <v>0</v>
      </c>
      <c r="M294" s="58" t="str">
        <f t="shared" si="81"/>
        <v>0</v>
      </c>
      <c r="N294" s="58" t="str">
        <v>40 Turn</v>
      </c>
      <c r="O294" s="3">
        <f t="shared" si="78"/>
        <v>2.1250000000000002E-2</v>
      </c>
    </row>
    <row r="295" spans="1:16" x14ac:dyDescent="0.35">
      <c r="A295">
        <v>1837000</v>
      </c>
      <c r="B295" s="59">
        <v>6.3311370000000006E-2</v>
      </c>
      <c r="C295" s="3">
        <f t="shared" si="73"/>
        <v>2.1261574074074075E-2</v>
      </c>
      <c r="D295" s="59">
        <v>0.6331137</v>
      </c>
      <c r="E295" s="56" t="e">
        <f t="shared" si="74"/>
        <v>#N/A</v>
      </c>
      <c r="F295" s="58" t="e">
        <f t="shared" si="75"/>
        <v>#N/A</v>
      </c>
      <c r="G295" s="58" t="e">
        <f t="shared" si="72"/>
        <v>#N/A</v>
      </c>
      <c r="H295" s="58" t="e">
        <f t="shared" si="79"/>
        <v>#N/A</v>
      </c>
      <c r="I295" s="61" t="e">
        <v>#N/A</v>
      </c>
      <c r="J295" s="58" t="str">
        <f t="shared" si="76"/>
        <v>0</v>
      </c>
      <c r="K295" s="58" t="str">
        <f t="shared" si="77"/>
        <v>0</v>
      </c>
      <c r="L295" s="58" t="str">
        <f t="shared" si="80"/>
        <v>0</v>
      </c>
      <c r="M295" s="58" t="str">
        <f t="shared" si="81"/>
        <v>0</v>
      </c>
      <c r="N295" s="58">
        <v>0</v>
      </c>
      <c r="O295" s="3">
        <f t="shared" si="78"/>
        <v>2.1261574074074075E-2</v>
      </c>
    </row>
    <row r="296" spans="1:16" x14ac:dyDescent="0.35">
      <c r="A296">
        <v>1838000</v>
      </c>
      <c r="B296" s="59">
        <v>8.1468380000000007E-2</v>
      </c>
      <c r="C296" s="3">
        <f t="shared" si="73"/>
        <v>2.1273148148148149E-2</v>
      </c>
      <c r="D296" s="59">
        <v>0.81468380000000007</v>
      </c>
      <c r="E296" s="56" t="e">
        <f t="shared" si="74"/>
        <v>#N/A</v>
      </c>
      <c r="F296" s="58" t="e">
        <f t="shared" si="75"/>
        <v>#N/A</v>
      </c>
      <c r="G296" s="58" t="e">
        <f t="shared" si="72"/>
        <v>#N/A</v>
      </c>
      <c r="H296" s="58" t="e">
        <f t="shared" si="79"/>
        <v>#N/A</v>
      </c>
      <c r="I296" s="61" t="e">
        <v>#N/A</v>
      </c>
      <c r="J296" s="58" t="str">
        <f t="shared" si="76"/>
        <v>0</v>
      </c>
      <c r="K296" s="58" t="str">
        <f t="shared" si="77"/>
        <v>0</v>
      </c>
      <c r="L296" s="58" t="str">
        <f t="shared" si="80"/>
        <v>0</v>
      </c>
      <c r="M296" s="58" t="str">
        <f t="shared" si="81"/>
        <v>0</v>
      </c>
      <c r="N296" s="58">
        <v>0</v>
      </c>
      <c r="O296" s="3">
        <f t="shared" si="78"/>
        <v>2.1273148148148149E-2</v>
      </c>
    </row>
    <row r="297" spans="1:16" x14ac:dyDescent="0.35">
      <c r="A297">
        <v>1839000</v>
      </c>
      <c r="B297" s="59">
        <v>0.13669474000000001</v>
      </c>
      <c r="C297" s="3">
        <f t="shared" si="73"/>
        <v>2.1284722222222222E-2</v>
      </c>
      <c r="D297" s="59">
        <v>1.3669474000000001</v>
      </c>
      <c r="E297" s="56" t="e">
        <f t="shared" si="74"/>
        <v>#N/A</v>
      </c>
      <c r="F297" s="58" t="e">
        <f t="shared" si="75"/>
        <v>#N/A</v>
      </c>
      <c r="G297" s="58" t="e">
        <f t="shared" si="72"/>
        <v>#N/A</v>
      </c>
      <c r="H297" s="58" t="e">
        <f t="shared" si="79"/>
        <v>#N/A</v>
      </c>
      <c r="I297" s="61" t="e">
        <v>#N/A</v>
      </c>
      <c r="J297" s="58" t="str">
        <f t="shared" si="76"/>
        <v>0</v>
      </c>
      <c r="K297" s="58" t="str">
        <f t="shared" si="77"/>
        <v>0</v>
      </c>
      <c r="L297" s="58" t="str">
        <f t="shared" si="80"/>
        <v>0</v>
      </c>
      <c r="M297" s="58" t="str">
        <f t="shared" si="81"/>
        <v>0</v>
      </c>
      <c r="N297" s="58">
        <v>0</v>
      </c>
      <c r="O297" s="3">
        <f t="shared" si="78"/>
        <v>2.1284722222222222E-2</v>
      </c>
    </row>
    <row r="298" spans="1:16" x14ac:dyDescent="0.35">
      <c r="A298">
        <v>1840000</v>
      </c>
      <c r="B298" s="59">
        <v>0.13972092</v>
      </c>
      <c r="C298" s="3">
        <f t="shared" si="73"/>
        <v>2.1296296296296296E-2</v>
      </c>
      <c r="D298" s="59">
        <v>1.3972092</v>
      </c>
      <c r="E298" s="56" t="e">
        <f t="shared" si="74"/>
        <v>#N/A</v>
      </c>
      <c r="F298" s="58" t="e">
        <f t="shared" si="75"/>
        <v>#N/A</v>
      </c>
      <c r="G298" s="58" t="e">
        <f t="shared" si="72"/>
        <v>#N/A</v>
      </c>
      <c r="H298" s="58" t="e">
        <f t="shared" si="79"/>
        <v>#N/A</v>
      </c>
      <c r="I298" s="61" t="e">
        <v>#N/A</v>
      </c>
      <c r="J298" s="58" t="str">
        <f t="shared" si="76"/>
        <v>0</v>
      </c>
      <c r="K298" s="58" t="str">
        <f t="shared" si="77"/>
        <v>0</v>
      </c>
      <c r="L298" s="58" t="str">
        <f t="shared" si="80"/>
        <v>0</v>
      </c>
      <c r="M298" s="58" t="str">
        <f t="shared" si="81"/>
        <v>0</v>
      </c>
      <c r="N298" s="58">
        <v>0</v>
      </c>
      <c r="O298" s="3">
        <f t="shared" si="78"/>
        <v>2.1296296296296296E-2</v>
      </c>
    </row>
    <row r="299" spans="1:16" x14ac:dyDescent="0.35">
      <c r="A299">
        <v>1841000</v>
      </c>
      <c r="B299" s="59">
        <v>0.17376411</v>
      </c>
      <c r="C299" s="3">
        <f t="shared" si="73"/>
        <v>2.1307870370370369E-2</v>
      </c>
      <c r="D299" s="59">
        <v>1.7376411</v>
      </c>
      <c r="E299" s="56" t="e">
        <f t="shared" si="74"/>
        <v>#N/A</v>
      </c>
      <c r="F299" s="58" t="e">
        <f t="shared" si="75"/>
        <v>#N/A</v>
      </c>
      <c r="G299" s="58" t="e">
        <f t="shared" si="72"/>
        <v>#N/A</v>
      </c>
      <c r="H299" s="58" t="e">
        <f t="shared" si="79"/>
        <v>#N/A</v>
      </c>
      <c r="I299" s="61" t="e">
        <v>#N/A</v>
      </c>
      <c r="J299" s="58" t="str">
        <f t="shared" si="76"/>
        <v>0</v>
      </c>
      <c r="K299" s="58" t="str">
        <f t="shared" si="77"/>
        <v>0</v>
      </c>
      <c r="L299" s="58" t="str">
        <f t="shared" si="80"/>
        <v>0</v>
      </c>
      <c r="M299" s="58" t="str">
        <f t="shared" si="81"/>
        <v>0</v>
      </c>
      <c r="N299" s="58">
        <v>0</v>
      </c>
      <c r="O299" s="3">
        <f t="shared" si="78"/>
        <v>2.1307870370370369E-2</v>
      </c>
    </row>
    <row r="300" spans="1:16" x14ac:dyDescent="0.35">
      <c r="A300">
        <v>1842000</v>
      </c>
      <c r="B300" s="59">
        <v>0.20099961999999999</v>
      </c>
      <c r="C300" s="3">
        <f t="shared" si="73"/>
        <v>2.1319444444444443E-2</v>
      </c>
      <c r="D300" s="59">
        <v>2.0099961999999998</v>
      </c>
      <c r="E300" s="56" t="e">
        <f t="shared" si="74"/>
        <v>#N/A</v>
      </c>
      <c r="F300" s="58" t="e">
        <f t="shared" si="75"/>
        <v>#N/A</v>
      </c>
      <c r="G300" s="58" t="e">
        <f t="shared" si="72"/>
        <v>#N/A</v>
      </c>
      <c r="H300" s="58" t="e">
        <f t="shared" si="79"/>
        <v>#N/A</v>
      </c>
      <c r="I300" s="61" t="e">
        <v>#N/A</v>
      </c>
      <c r="J300" s="58" t="str">
        <f t="shared" si="76"/>
        <v>0</v>
      </c>
      <c r="K300" s="58" t="str">
        <f t="shared" si="77"/>
        <v>0</v>
      </c>
      <c r="L300" s="58" t="str">
        <f t="shared" si="80"/>
        <v>0</v>
      </c>
      <c r="M300" s="58" t="str">
        <f t="shared" si="81"/>
        <v>0</v>
      </c>
      <c r="N300" s="58">
        <v>0</v>
      </c>
      <c r="O300" s="3">
        <f t="shared" si="78"/>
        <v>2.1319444444444443E-2</v>
      </c>
    </row>
    <row r="301" spans="1:16" x14ac:dyDescent="0.35">
      <c r="A301">
        <v>1843000</v>
      </c>
      <c r="B301" s="59">
        <v>0.21764839999999999</v>
      </c>
      <c r="C301" s="3">
        <f t="shared" si="73"/>
        <v>2.1331018518518517E-2</v>
      </c>
      <c r="D301" s="59">
        <v>2.1764839999999999</v>
      </c>
      <c r="E301" s="56" t="e">
        <f t="shared" si="74"/>
        <v>#N/A</v>
      </c>
      <c r="F301" s="58" t="e">
        <f t="shared" si="75"/>
        <v>#N/A</v>
      </c>
      <c r="G301" s="58" t="e">
        <f t="shared" si="72"/>
        <v>#N/A</v>
      </c>
      <c r="H301" s="58">
        <f t="shared" si="79"/>
        <v>2.1764839999999999</v>
      </c>
      <c r="I301" s="61" t="e">
        <v>#N/A</v>
      </c>
      <c r="J301" s="58" t="str">
        <f t="shared" si="76"/>
        <v>0</v>
      </c>
      <c r="K301" s="58" t="str">
        <f t="shared" si="77"/>
        <v>0</v>
      </c>
      <c r="L301" s="58" t="str">
        <f t="shared" si="80"/>
        <v>0</v>
      </c>
      <c r="M301" s="58">
        <f t="shared" si="81"/>
        <v>2.1764839999999999</v>
      </c>
      <c r="N301" s="58">
        <v>0</v>
      </c>
      <c r="O301" s="3">
        <f t="shared" si="78"/>
        <v>2.1331018518518517E-2</v>
      </c>
    </row>
    <row r="302" spans="1:16" x14ac:dyDescent="0.35">
      <c r="A302">
        <v>1844000</v>
      </c>
      <c r="B302" s="59">
        <v>0.18511343999999999</v>
      </c>
      <c r="C302" s="3">
        <f t="shared" si="73"/>
        <v>2.1342592592592594E-2</v>
      </c>
      <c r="D302" s="59">
        <v>1.8511343999999998</v>
      </c>
      <c r="E302" s="56" t="e">
        <f t="shared" si="74"/>
        <v>#N/A</v>
      </c>
      <c r="F302" s="58" t="e">
        <f t="shared" si="75"/>
        <v>#N/A</v>
      </c>
      <c r="G302" s="58" t="e">
        <f t="shared" si="72"/>
        <v>#N/A</v>
      </c>
      <c r="H302" s="58" t="e">
        <f t="shared" si="79"/>
        <v>#N/A</v>
      </c>
      <c r="I302" s="61" t="e">
        <v>#N/A</v>
      </c>
      <c r="J302" s="58" t="str">
        <f t="shared" si="76"/>
        <v>0</v>
      </c>
      <c r="K302" s="58" t="str">
        <f t="shared" si="77"/>
        <v>0</v>
      </c>
      <c r="L302" s="58" t="str">
        <f t="shared" si="80"/>
        <v>0</v>
      </c>
      <c r="M302" s="58" t="str">
        <f t="shared" si="81"/>
        <v>0</v>
      </c>
      <c r="N302" s="58">
        <v>0</v>
      </c>
      <c r="O302" s="3">
        <f t="shared" si="78"/>
        <v>2.1342592592592594E-2</v>
      </c>
    </row>
    <row r="303" spans="1:16" x14ac:dyDescent="0.35">
      <c r="C303" s="3"/>
      <c r="E303" s="56"/>
      <c r="F303" s="58"/>
      <c r="G303" s="58"/>
      <c r="H303" s="58"/>
      <c r="I303" s="61"/>
      <c r="J303" s="58"/>
      <c r="K303" s="58"/>
      <c r="L303" s="58"/>
      <c r="M303" s="58"/>
      <c r="N303" s="58">
        <v>0</v>
      </c>
      <c r="O303" s="3"/>
    </row>
    <row r="304" spans="1:16" x14ac:dyDescent="0.35">
      <c r="C304" s="3"/>
      <c r="E304" s="56"/>
      <c r="F304" s="58"/>
      <c r="G304" s="58"/>
      <c r="H304" s="58"/>
      <c r="I304" s="61"/>
      <c r="J304" s="58"/>
      <c r="K304" s="58"/>
      <c r="L304" s="58"/>
      <c r="M304" s="58"/>
      <c r="N304" s="58">
        <v>0</v>
      </c>
      <c r="O304" s="3"/>
      <c r="P304" s="3"/>
    </row>
    <row r="305" spans="3:16" x14ac:dyDescent="0.35">
      <c r="C305" s="3"/>
      <c r="E305" s="56"/>
      <c r="F305" s="58"/>
      <c r="G305" s="58"/>
      <c r="H305" s="58"/>
      <c r="I305" s="61"/>
      <c r="J305" s="58"/>
      <c r="K305" s="58"/>
      <c r="L305" s="58"/>
      <c r="M305" s="58"/>
      <c r="N305" s="58">
        <v>0</v>
      </c>
      <c r="O305" s="3"/>
      <c r="P305" s="3"/>
    </row>
    <row r="306" spans="3:16" x14ac:dyDescent="0.35">
      <c r="C306" s="3"/>
      <c r="E306" s="56"/>
      <c r="F306" s="58"/>
      <c r="G306" s="58"/>
      <c r="H306" s="58"/>
      <c r="I306" s="61"/>
      <c r="J306" s="58"/>
      <c r="K306" s="58"/>
      <c r="L306" s="58"/>
      <c r="M306" s="58"/>
      <c r="N306" s="58">
        <v>0</v>
      </c>
      <c r="O306" s="3"/>
      <c r="P306" s="3"/>
    </row>
    <row r="307" spans="3:16" x14ac:dyDescent="0.35">
      <c r="C307" s="3"/>
      <c r="E307" s="56"/>
      <c r="F307" s="58"/>
      <c r="G307" s="58"/>
      <c r="H307" s="58"/>
      <c r="I307" s="61"/>
      <c r="J307" s="58"/>
      <c r="K307" s="58"/>
      <c r="L307" s="58"/>
      <c r="M307" s="58"/>
      <c r="N307" s="58" t="str">
        <v>41 Turn</v>
      </c>
      <c r="O307" s="3"/>
      <c r="P307" s="3"/>
    </row>
    <row r="308" spans="3:16" x14ac:dyDescent="0.35">
      <c r="C308" s="3"/>
      <c r="E308" s="56"/>
      <c r="F308" s="58"/>
      <c r="G308" s="58"/>
      <c r="H308" s="58"/>
      <c r="I308" s="61"/>
      <c r="J308" s="58"/>
      <c r="K308" s="58"/>
      <c r="L308" s="58"/>
      <c r="M308" s="58"/>
      <c r="N308" s="58">
        <v>0</v>
      </c>
      <c r="O308" s="3"/>
      <c r="P308" s="3"/>
    </row>
    <row r="309" spans="3:16" x14ac:dyDescent="0.35">
      <c r="C309" s="3"/>
      <c r="E309" s="56"/>
      <c r="F309" s="58"/>
      <c r="G309" s="58"/>
      <c r="H309" s="58"/>
      <c r="I309" s="61"/>
      <c r="J309" s="58"/>
      <c r="K309" s="58"/>
      <c r="L309" s="58"/>
      <c r="M309" s="58"/>
      <c r="N309" s="58">
        <v>0</v>
      </c>
      <c r="O309" s="3"/>
      <c r="P309" s="3"/>
    </row>
    <row r="310" spans="3:16" x14ac:dyDescent="0.35">
      <c r="C310" s="3"/>
      <c r="E310" s="56"/>
      <c r="F310" s="58"/>
      <c r="G310" s="58"/>
      <c r="H310" s="58"/>
      <c r="I310" s="61"/>
      <c r="J310" s="58"/>
      <c r="K310" s="58"/>
      <c r="L310" s="58"/>
      <c r="M310" s="58"/>
      <c r="N310" s="58">
        <v>0</v>
      </c>
      <c r="O310" s="3"/>
      <c r="P310" s="3"/>
    </row>
    <row r="311" spans="3:16" x14ac:dyDescent="0.35">
      <c r="C311" s="3"/>
      <c r="E311" s="56"/>
      <c r="F311" s="58"/>
      <c r="G311" s="58"/>
      <c r="H311" s="58"/>
      <c r="I311" s="61"/>
      <c r="J311" s="58"/>
      <c r="K311" s="58"/>
      <c r="L311" s="58"/>
      <c r="M311" s="58"/>
      <c r="N311" s="58">
        <v>0</v>
      </c>
      <c r="O311" s="3"/>
      <c r="P311" s="3"/>
    </row>
    <row r="312" spans="3:16" x14ac:dyDescent="0.35">
      <c r="C312" s="3"/>
      <c r="E312" s="56"/>
      <c r="F312" s="58"/>
      <c r="G312" s="58"/>
      <c r="H312" s="58"/>
      <c r="I312" s="61"/>
      <c r="J312" s="58"/>
      <c r="K312" s="58"/>
      <c r="L312" s="58"/>
      <c r="M312" s="58"/>
      <c r="N312" s="58">
        <v>0</v>
      </c>
      <c r="O312" s="3"/>
      <c r="P312" s="3"/>
    </row>
    <row r="313" spans="3:16" x14ac:dyDescent="0.35">
      <c r="C313" s="3"/>
      <c r="E313" s="56"/>
      <c r="F313" s="58"/>
      <c r="G313" s="58"/>
      <c r="H313" s="58"/>
      <c r="I313" s="61"/>
      <c r="J313" s="58"/>
      <c r="K313" s="58"/>
      <c r="L313" s="58"/>
      <c r="M313" s="58"/>
      <c r="N313" s="58">
        <v>0</v>
      </c>
      <c r="O313" s="3"/>
      <c r="P313" s="3"/>
    </row>
    <row r="314" spans="3:16" x14ac:dyDescent="0.35">
      <c r="C314" s="3"/>
      <c r="E314" s="56"/>
      <c r="F314" s="58"/>
      <c r="G314" s="58"/>
      <c r="H314" s="58"/>
      <c r="I314" s="61"/>
      <c r="J314" s="58"/>
      <c r="K314" s="58"/>
      <c r="L314" s="58"/>
      <c r="M314" s="58"/>
      <c r="N314" s="58">
        <v>0</v>
      </c>
      <c r="O314" s="3"/>
      <c r="P314" s="3"/>
    </row>
    <row r="315" spans="3:16" x14ac:dyDescent="0.35">
      <c r="C315" s="3"/>
      <c r="E315" s="56"/>
      <c r="F315" s="58"/>
      <c r="G315" s="58"/>
      <c r="H315" s="58"/>
      <c r="I315" s="61"/>
      <c r="J315" s="58"/>
      <c r="K315" s="58"/>
      <c r="L315" s="58"/>
      <c r="M315" s="58"/>
      <c r="N315" s="58">
        <v>0</v>
      </c>
      <c r="O315" s="3"/>
      <c r="P315" s="3"/>
    </row>
    <row r="316" spans="3:16" x14ac:dyDescent="0.35">
      <c r="C316" s="3"/>
      <c r="E316" s="56"/>
      <c r="F316" s="58"/>
      <c r="G316" s="58"/>
      <c r="H316" s="58"/>
      <c r="I316" s="61"/>
      <c r="J316" s="58"/>
      <c r="K316" s="58"/>
      <c r="L316" s="58"/>
      <c r="M316" s="58"/>
      <c r="N316" s="58">
        <v>0</v>
      </c>
      <c r="O316" s="3"/>
      <c r="P316" s="3"/>
    </row>
    <row r="317" spans="3:16" x14ac:dyDescent="0.35">
      <c r="C317" s="3"/>
      <c r="E317" s="56"/>
      <c r="F317" s="58"/>
      <c r="G317" s="58"/>
      <c r="H317" s="58"/>
      <c r="I317" s="61"/>
      <c r="J317" s="58"/>
      <c r="K317" s="58"/>
      <c r="L317" s="58"/>
      <c r="M317" s="58"/>
      <c r="N317" s="58">
        <v>0</v>
      </c>
      <c r="O317" s="3"/>
      <c r="P317" s="3"/>
    </row>
    <row r="318" spans="3:16" x14ac:dyDescent="0.35">
      <c r="C318" s="3"/>
      <c r="E318" s="56"/>
      <c r="F318" s="58"/>
      <c r="G318" s="58"/>
      <c r="H318" s="58"/>
      <c r="I318" s="61"/>
      <c r="J318" s="58"/>
      <c r="K318" s="58"/>
      <c r="L318" s="58"/>
      <c r="M318" s="58"/>
      <c r="N318" s="58">
        <v>0</v>
      </c>
      <c r="O318" s="3"/>
      <c r="P318" s="3"/>
    </row>
    <row r="319" spans="3:16" x14ac:dyDescent="0.35">
      <c r="C319" s="3"/>
      <c r="E319" s="56"/>
      <c r="F319" s="58"/>
      <c r="G319" s="58"/>
      <c r="H319" s="58"/>
      <c r="I319" s="61"/>
      <c r="J319" s="58"/>
      <c r="K319" s="58"/>
      <c r="L319" s="58"/>
      <c r="M319" s="58"/>
      <c r="N319" s="58">
        <v>0</v>
      </c>
      <c r="O319" s="3"/>
      <c r="P319" s="3"/>
    </row>
    <row r="320" spans="3:16" x14ac:dyDescent="0.35">
      <c r="C320" s="3"/>
      <c r="E320" s="56"/>
      <c r="F320" s="58"/>
      <c r="G320" s="58"/>
      <c r="H320" s="58"/>
      <c r="I320" s="61"/>
      <c r="J320" s="58"/>
      <c r="K320" s="58"/>
      <c r="L320" s="58"/>
      <c r="M320" s="58"/>
      <c r="N320" s="58">
        <v>0</v>
      </c>
      <c r="O320" s="3"/>
      <c r="P320" s="3"/>
    </row>
    <row r="321" spans="3:16" x14ac:dyDescent="0.35">
      <c r="C321" s="3"/>
      <c r="E321" s="56"/>
      <c r="F321" s="58"/>
      <c r="G321" s="58"/>
      <c r="H321" s="58"/>
      <c r="I321" s="61"/>
      <c r="J321" s="58"/>
      <c r="K321" s="58"/>
      <c r="L321" s="58"/>
      <c r="M321" s="58"/>
      <c r="N321" s="58">
        <v>0</v>
      </c>
      <c r="O321" s="3"/>
      <c r="P321" s="3"/>
    </row>
    <row r="322" spans="3:16" x14ac:dyDescent="0.35">
      <c r="C322" s="3"/>
      <c r="E322" s="56"/>
      <c r="F322" s="58"/>
      <c r="G322" s="58"/>
      <c r="H322" s="58"/>
      <c r="I322" s="61"/>
      <c r="J322" s="58"/>
      <c r="K322" s="58"/>
      <c r="L322" s="58"/>
      <c r="M322" s="58"/>
      <c r="N322" s="58">
        <v>0</v>
      </c>
      <c r="O322" s="3"/>
      <c r="P322" s="3"/>
    </row>
    <row r="323" spans="3:16" x14ac:dyDescent="0.35">
      <c r="C323" s="3"/>
      <c r="E323" s="56"/>
      <c r="F323" s="58"/>
      <c r="G323" s="58"/>
      <c r="H323" s="58"/>
      <c r="I323" s="61"/>
      <c r="J323" s="58"/>
      <c r="K323" s="58"/>
      <c r="L323" s="58"/>
      <c r="M323" s="58"/>
      <c r="N323" s="58">
        <v>0</v>
      </c>
      <c r="O323" s="3"/>
      <c r="P323" s="3"/>
    </row>
    <row r="324" spans="3:16" x14ac:dyDescent="0.35">
      <c r="C324" s="3"/>
      <c r="E324" s="56"/>
      <c r="F324" s="58"/>
      <c r="G324" s="58"/>
      <c r="H324" s="58"/>
      <c r="I324" s="61"/>
      <c r="J324" s="58"/>
      <c r="K324" s="58"/>
      <c r="L324" s="58"/>
      <c r="M324" s="58"/>
      <c r="N324" s="58">
        <v>0</v>
      </c>
      <c r="O324" s="3"/>
      <c r="P324" s="3"/>
    </row>
    <row r="325" spans="3:16" x14ac:dyDescent="0.35">
      <c r="C325" s="3"/>
      <c r="E325" s="56"/>
      <c r="F325" s="58"/>
      <c r="G325" s="58"/>
      <c r="H325" s="58"/>
      <c r="I325" s="61"/>
      <c r="J325" s="58"/>
      <c r="K325" s="58"/>
      <c r="L325" s="58"/>
      <c r="M325" s="58"/>
      <c r="N325" s="58">
        <v>0</v>
      </c>
      <c r="O325" s="3"/>
      <c r="P325" s="3"/>
    </row>
    <row r="326" spans="3:16" x14ac:dyDescent="0.35">
      <c r="C326" s="3"/>
      <c r="E326" s="56"/>
      <c r="F326" s="58"/>
      <c r="G326" s="58"/>
      <c r="H326" s="58"/>
      <c r="I326" s="61"/>
      <c r="J326" s="58"/>
      <c r="K326" s="58"/>
      <c r="L326" s="58"/>
      <c r="M326" s="58"/>
      <c r="N326" s="58">
        <v>0</v>
      </c>
      <c r="O326" s="3"/>
      <c r="P326" s="3"/>
    </row>
    <row r="327" spans="3:16" x14ac:dyDescent="0.35">
      <c r="C327" s="3"/>
      <c r="E327" s="56"/>
      <c r="F327" s="58"/>
      <c r="G327" s="58"/>
      <c r="H327" s="58"/>
      <c r="I327" s="61"/>
      <c r="J327" s="58"/>
      <c r="K327" s="58"/>
      <c r="L327" s="58"/>
      <c r="M327" s="58"/>
      <c r="N327" s="58">
        <v>0</v>
      </c>
      <c r="O327" s="3"/>
      <c r="P327" s="3"/>
    </row>
    <row r="328" spans="3:16" x14ac:dyDescent="0.35">
      <c r="C328" s="3"/>
      <c r="E328" s="56"/>
      <c r="F328" s="58"/>
      <c r="G328" s="58"/>
      <c r="H328" s="58"/>
      <c r="I328" s="61"/>
      <c r="J328" s="58"/>
      <c r="K328" s="58"/>
      <c r="L328" s="58"/>
      <c r="M328" s="58"/>
      <c r="N328" s="58" t="str">
        <v>42 Turn</v>
      </c>
      <c r="O328" s="3"/>
      <c r="P328" s="3"/>
    </row>
    <row r="329" spans="3:16" x14ac:dyDescent="0.35">
      <c r="C329" s="3"/>
      <c r="E329" s="56"/>
      <c r="F329" s="58"/>
      <c r="G329" s="58"/>
      <c r="H329" s="58"/>
      <c r="I329" s="61"/>
      <c r="J329" s="58"/>
      <c r="K329" s="58"/>
      <c r="L329" s="58"/>
      <c r="M329" s="58"/>
      <c r="N329" s="58">
        <v>0</v>
      </c>
      <c r="O329" s="3"/>
      <c r="P329" s="3"/>
    </row>
    <row r="330" spans="3:16" x14ac:dyDescent="0.35">
      <c r="C330" s="3"/>
      <c r="E330" s="56"/>
      <c r="F330" s="58"/>
      <c r="G330" s="58"/>
      <c r="H330" s="58"/>
      <c r="I330" s="61"/>
      <c r="J330" s="58"/>
      <c r="K330" s="58"/>
      <c r="L330" s="58"/>
      <c r="M330" s="58"/>
      <c r="N330" s="58">
        <v>0</v>
      </c>
      <c r="O330" s="3"/>
      <c r="P330" s="3"/>
    </row>
    <row r="331" spans="3:16" x14ac:dyDescent="0.35">
      <c r="C331" s="3"/>
      <c r="E331" s="56"/>
      <c r="F331" s="58"/>
      <c r="G331" s="58"/>
      <c r="H331" s="58"/>
      <c r="I331" s="61"/>
      <c r="J331" s="58"/>
      <c r="K331" s="58"/>
      <c r="L331" s="58"/>
      <c r="M331" s="58"/>
      <c r="N331" s="58">
        <v>0</v>
      </c>
      <c r="O331" s="3"/>
      <c r="P331" s="3"/>
    </row>
    <row r="332" spans="3:16" x14ac:dyDescent="0.35">
      <c r="C332" s="3"/>
      <c r="E332" s="56"/>
      <c r="F332" s="58"/>
      <c r="G332" s="58"/>
      <c r="H332" s="58"/>
      <c r="I332" s="61"/>
      <c r="J332" s="58"/>
      <c r="K332" s="58"/>
      <c r="L332" s="58"/>
      <c r="M332" s="58"/>
      <c r="N332" s="58">
        <v>0</v>
      </c>
      <c r="O332" s="3"/>
      <c r="P332" s="3"/>
    </row>
    <row r="333" spans="3:16" x14ac:dyDescent="0.35">
      <c r="C333" s="3"/>
      <c r="E333" s="56"/>
      <c r="F333" s="58"/>
      <c r="G333" s="58"/>
      <c r="H333" s="58"/>
      <c r="I333" s="61"/>
      <c r="J333" s="58"/>
      <c r="K333" s="58"/>
      <c r="L333" s="58"/>
      <c r="M333" s="58"/>
      <c r="N333" s="58">
        <v>0</v>
      </c>
      <c r="O333" s="3"/>
      <c r="P333" s="3"/>
    </row>
    <row r="334" spans="3:16" x14ac:dyDescent="0.35">
      <c r="C334" s="3"/>
      <c r="E334" s="56"/>
      <c r="F334" s="58"/>
      <c r="G334" s="58"/>
      <c r="H334" s="58"/>
      <c r="I334" s="61"/>
      <c r="J334" s="58"/>
      <c r="K334" s="58"/>
      <c r="L334" s="58"/>
      <c r="M334" s="58"/>
      <c r="N334" s="58">
        <v>0</v>
      </c>
      <c r="O334" s="3"/>
      <c r="P334" s="3"/>
    </row>
    <row r="335" spans="3:16" x14ac:dyDescent="0.35">
      <c r="C335" s="3"/>
      <c r="E335" s="56"/>
      <c r="F335" s="58"/>
      <c r="G335" s="58"/>
      <c r="H335" s="58"/>
      <c r="I335" s="61"/>
      <c r="J335" s="58"/>
      <c r="K335" s="58"/>
      <c r="L335" s="58"/>
      <c r="M335" s="58"/>
      <c r="N335" s="58">
        <v>0</v>
      </c>
      <c r="O335" s="3"/>
      <c r="P335" s="3"/>
    </row>
    <row r="336" spans="3:16" x14ac:dyDescent="0.35">
      <c r="C336" s="3"/>
      <c r="E336" s="56"/>
      <c r="F336" s="58"/>
      <c r="G336" s="58"/>
      <c r="H336" s="58"/>
      <c r="I336" s="61"/>
      <c r="J336" s="58"/>
      <c r="K336" s="58"/>
      <c r="L336" s="58"/>
      <c r="M336" s="58"/>
      <c r="N336" s="58">
        <v>0</v>
      </c>
      <c r="O336" s="3"/>
      <c r="P336" s="3"/>
    </row>
    <row r="337" spans="3:16" x14ac:dyDescent="0.35">
      <c r="C337" s="3"/>
      <c r="E337" s="56"/>
      <c r="F337" s="58"/>
      <c r="G337" s="58"/>
      <c r="H337" s="58"/>
      <c r="I337" s="61"/>
      <c r="J337" s="58"/>
      <c r="K337" s="58"/>
      <c r="L337" s="58"/>
      <c r="M337" s="58"/>
      <c r="N337" s="58">
        <v>0</v>
      </c>
      <c r="O337" s="3"/>
      <c r="P337" s="3"/>
    </row>
    <row r="338" spans="3:16" x14ac:dyDescent="0.35">
      <c r="C338" s="3"/>
      <c r="E338" s="56"/>
      <c r="F338" s="58"/>
      <c r="G338" s="58"/>
      <c r="H338" s="58"/>
      <c r="I338" s="61"/>
      <c r="J338" s="58"/>
      <c r="K338" s="58"/>
      <c r="L338" s="58"/>
      <c r="M338" s="58"/>
      <c r="N338" s="58">
        <v>0</v>
      </c>
      <c r="O338" s="3"/>
      <c r="P338" s="3"/>
    </row>
    <row r="339" spans="3:16" x14ac:dyDescent="0.35">
      <c r="C339" s="3"/>
      <c r="E339" s="56"/>
      <c r="F339" s="58"/>
      <c r="G339" s="58"/>
      <c r="H339" s="58"/>
      <c r="I339" s="61"/>
      <c r="J339" s="58"/>
      <c r="K339" s="58"/>
      <c r="L339" s="58"/>
      <c r="M339" s="58"/>
      <c r="N339" s="58">
        <v>0</v>
      </c>
      <c r="O339" s="3"/>
      <c r="P339" s="3"/>
    </row>
    <row r="340" spans="3:16" x14ac:dyDescent="0.35">
      <c r="C340" s="3"/>
      <c r="E340" s="56"/>
      <c r="F340" s="58"/>
      <c r="G340" s="58"/>
      <c r="H340" s="58"/>
      <c r="I340" s="61"/>
      <c r="J340" s="58"/>
      <c r="K340" s="58"/>
      <c r="L340" s="58"/>
      <c r="M340" s="58"/>
      <c r="N340" s="58">
        <v>0</v>
      </c>
      <c r="O340" s="3"/>
      <c r="P340" s="3"/>
    </row>
    <row r="341" spans="3:16" x14ac:dyDescent="0.35">
      <c r="C341" s="3"/>
      <c r="E341" s="56"/>
      <c r="F341" s="58"/>
      <c r="G341" s="58"/>
      <c r="H341" s="58"/>
      <c r="I341" s="61"/>
      <c r="J341" s="58"/>
      <c r="K341" s="58"/>
      <c r="L341" s="58"/>
      <c r="M341" s="58"/>
      <c r="N341" s="58">
        <v>0</v>
      </c>
      <c r="O341" s="3"/>
      <c r="P341" s="3"/>
    </row>
    <row r="342" spans="3:16" x14ac:dyDescent="0.35">
      <c r="C342" s="3"/>
      <c r="E342" s="56"/>
      <c r="F342" s="58"/>
      <c r="G342" s="58"/>
      <c r="H342" s="58"/>
      <c r="I342" s="61"/>
      <c r="J342" s="58"/>
      <c r="K342" s="58"/>
      <c r="L342" s="58"/>
      <c r="M342" s="58"/>
      <c r="N342" s="58">
        <v>0</v>
      </c>
      <c r="O342" s="3"/>
      <c r="P342" s="3"/>
    </row>
    <row r="343" spans="3:16" x14ac:dyDescent="0.35">
      <c r="C343" s="3"/>
      <c r="E343" s="56"/>
      <c r="F343" s="58"/>
      <c r="G343" s="58"/>
      <c r="H343" s="58"/>
      <c r="I343" s="61"/>
      <c r="J343" s="58"/>
      <c r="K343" s="58"/>
      <c r="L343" s="58"/>
      <c r="M343" s="58"/>
      <c r="N343" s="58">
        <v>0</v>
      </c>
      <c r="O343" s="3"/>
      <c r="P343" s="3"/>
    </row>
    <row r="344" spans="3:16" x14ac:dyDescent="0.35">
      <c r="C344" s="3"/>
      <c r="E344" s="56"/>
      <c r="F344" s="58"/>
      <c r="G344" s="58"/>
      <c r="H344" s="58"/>
      <c r="I344" s="61"/>
      <c r="J344" s="58"/>
      <c r="K344" s="58"/>
      <c r="L344" s="58"/>
      <c r="M344" s="58"/>
      <c r="N344" s="58">
        <v>0</v>
      </c>
      <c r="O344" s="3"/>
      <c r="P344" s="3"/>
    </row>
    <row r="345" spans="3:16" x14ac:dyDescent="0.35">
      <c r="C345" s="3"/>
      <c r="E345" s="56"/>
      <c r="F345" s="58"/>
      <c r="G345" s="58"/>
      <c r="H345" s="58"/>
      <c r="I345" s="61"/>
      <c r="J345" s="58"/>
      <c r="K345" s="58"/>
      <c r="L345" s="58"/>
      <c r="M345" s="58"/>
      <c r="N345" s="58">
        <v>0</v>
      </c>
      <c r="O345" s="3"/>
      <c r="P345" s="3"/>
    </row>
    <row r="346" spans="3:16" x14ac:dyDescent="0.35">
      <c r="C346" s="3"/>
      <c r="E346" s="56"/>
      <c r="F346" s="58"/>
      <c r="G346" s="58"/>
      <c r="H346" s="58"/>
      <c r="I346" s="61"/>
      <c r="J346" s="58"/>
      <c r="K346" s="58"/>
      <c r="L346" s="58"/>
      <c r="M346" s="58"/>
      <c r="N346" s="58">
        <v>0</v>
      </c>
      <c r="O346" s="3"/>
      <c r="P346" s="3"/>
    </row>
    <row r="347" spans="3:16" x14ac:dyDescent="0.35">
      <c r="C347" s="3"/>
      <c r="E347" s="56"/>
      <c r="F347" s="58"/>
      <c r="G347" s="58"/>
      <c r="H347" s="58"/>
      <c r="I347" s="61"/>
      <c r="J347" s="58"/>
      <c r="K347" s="58"/>
      <c r="L347" s="58"/>
      <c r="M347" s="58"/>
      <c r="N347" s="58">
        <v>0</v>
      </c>
      <c r="O347" s="3"/>
      <c r="P347" s="3"/>
    </row>
    <row r="348" spans="3:16" x14ac:dyDescent="0.35">
      <c r="C348" s="3"/>
      <c r="E348" s="56"/>
      <c r="F348" s="58"/>
      <c r="G348" s="58"/>
      <c r="H348" s="58"/>
      <c r="I348" s="61"/>
      <c r="J348" s="58"/>
      <c r="K348" s="58"/>
      <c r="L348" s="58"/>
      <c r="M348" s="58"/>
      <c r="N348" s="58">
        <v>0</v>
      </c>
      <c r="O348" s="3"/>
      <c r="P348" s="3"/>
    </row>
    <row r="349" spans="3:16" x14ac:dyDescent="0.35">
      <c r="C349" s="3"/>
      <c r="E349" s="56"/>
      <c r="F349" s="58"/>
      <c r="G349" s="58"/>
      <c r="H349" s="58"/>
      <c r="I349" s="61"/>
      <c r="J349" s="58"/>
      <c r="K349" s="58"/>
      <c r="L349" s="58"/>
      <c r="M349" s="58"/>
      <c r="N349" s="58">
        <v>0</v>
      </c>
      <c r="O349" s="3"/>
      <c r="P349" s="3"/>
    </row>
    <row r="350" spans="3:16" x14ac:dyDescent="0.35">
      <c r="C350" s="3"/>
      <c r="E350" s="56"/>
      <c r="F350" s="58"/>
      <c r="G350" s="58"/>
      <c r="H350" s="58"/>
      <c r="I350" s="61"/>
      <c r="J350" s="58"/>
      <c r="K350" s="58"/>
      <c r="L350" s="58"/>
      <c r="M350" s="58"/>
      <c r="N350" s="58">
        <v>0</v>
      </c>
      <c r="O350" s="3"/>
      <c r="P350" s="3"/>
    </row>
    <row r="351" spans="3:16" x14ac:dyDescent="0.35">
      <c r="C351" s="3"/>
      <c r="E351" s="56"/>
      <c r="F351" s="58"/>
      <c r="G351" s="58"/>
      <c r="H351" s="58"/>
      <c r="I351" s="61"/>
      <c r="J351" s="58"/>
      <c r="K351" s="58"/>
      <c r="L351" s="58"/>
      <c r="M351" s="58"/>
      <c r="N351" s="58" t="str">
        <v>43 Turn</v>
      </c>
      <c r="O351" s="3"/>
      <c r="P351" s="3"/>
    </row>
    <row r="352" spans="3:16" x14ac:dyDescent="0.35">
      <c r="C352" s="3"/>
      <c r="E352" s="56"/>
      <c r="F352" s="58"/>
      <c r="G352" s="58"/>
      <c r="H352" s="58"/>
      <c r="I352" s="61"/>
      <c r="J352" s="58"/>
      <c r="K352" s="58"/>
      <c r="L352" s="58"/>
      <c r="M352" s="58"/>
      <c r="N352" s="58">
        <v>0</v>
      </c>
      <c r="O352" s="3"/>
      <c r="P352" s="3"/>
    </row>
    <row r="353" spans="3:16" x14ac:dyDescent="0.35">
      <c r="C353" s="3"/>
      <c r="E353" s="56"/>
      <c r="F353" s="58"/>
      <c r="G353" s="58"/>
      <c r="H353" s="58"/>
      <c r="I353" s="61"/>
      <c r="J353" s="58"/>
      <c r="K353" s="58"/>
      <c r="L353" s="58"/>
      <c r="M353" s="58"/>
      <c r="N353" s="58">
        <v>0</v>
      </c>
      <c r="O353" s="3"/>
      <c r="P353" s="3"/>
    </row>
    <row r="354" spans="3:16" x14ac:dyDescent="0.35">
      <c r="C354" s="3"/>
      <c r="E354" s="56"/>
      <c r="F354" s="58"/>
      <c r="G354" s="58"/>
      <c r="H354" s="58"/>
      <c r="I354" s="61"/>
      <c r="J354" s="58"/>
      <c r="K354" s="58"/>
      <c r="L354" s="58"/>
      <c r="M354" s="58"/>
      <c r="N354" s="58">
        <v>0</v>
      </c>
      <c r="O354" s="3"/>
      <c r="P354" s="3"/>
    </row>
    <row r="355" spans="3:16" x14ac:dyDescent="0.35">
      <c r="C355" s="3"/>
      <c r="E355" s="56"/>
      <c r="F355" s="58"/>
      <c r="G355" s="58"/>
      <c r="H355" s="58"/>
      <c r="I355" s="61"/>
      <c r="J355" s="58"/>
      <c r="K355" s="58"/>
      <c r="L355" s="58"/>
      <c r="M355" s="58"/>
      <c r="N355" s="58">
        <v>0</v>
      </c>
      <c r="O355" s="3"/>
      <c r="P355" s="3"/>
    </row>
    <row r="356" spans="3:16" x14ac:dyDescent="0.35">
      <c r="C356" s="3"/>
      <c r="E356" s="56"/>
      <c r="F356" s="58"/>
      <c r="G356" s="58"/>
      <c r="H356" s="58"/>
      <c r="I356" s="61"/>
      <c r="J356" s="58"/>
      <c r="K356" s="58"/>
      <c r="L356" s="58"/>
      <c r="M356" s="58"/>
      <c r="N356" s="58">
        <v>0</v>
      </c>
      <c r="O356" s="3"/>
      <c r="P356" s="3"/>
    </row>
    <row r="357" spans="3:16" x14ac:dyDescent="0.35">
      <c r="C357" s="3"/>
      <c r="E357" s="56"/>
      <c r="F357" s="58"/>
      <c r="G357" s="58"/>
      <c r="H357" s="58"/>
      <c r="I357" s="61"/>
      <c r="J357" s="58"/>
      <c r="K357" s="58"/>
      <c r="L357" s="58"/>
      <c r="M357" s="58"/>
      <c r="N357" s="58">
        <v>0</v>
      </c>
      <c r="O357" s="3"/>
      <c r="P357" s="3"/>
    </row>
    <row r="358" spans="3:16" x14ac:dyDescent="0.35">
      <c r="C358" s="3"/>
      <c r="E358" s="56"/>
      <c r="F358" s="58"/>
      <c r="G358" s="58"/>
      <c r="H358" s="58"/>
      <c r="I358" s="61"/>
      <c r="J358" s="58"/>
      <c r="K358" s="58"/>
      <c r="L358" s="58"/>
      <c r="M358" s="58"/>
      <c r="N358" s="58">
        <v>0</v>
      </c>
      <c r="O358" s="3"/>
      <c r="P358" s="3"/>
    </row>
    <row r="359" spans="3:16" x14ac:dyDescent="0.35">
      <c r="C359" s="3"/>
      <c r="E359" s="56"/>
      <c r="F359" s="58"/>
      <c r="G359" s="58"/>
      <c r="H359" s="58"/>
      <c r="I359" s="61"/>
      <c r="J359" s="58"/>
      <c r="K359" s="58"/>
      <c r="L359" s="58"/>
      <c r="M359" s="58"/>
      <c r="N359" s="58">
        <v>0</v>
      </c>
      <c r="O359" s="3"/>
      <c r="P359" s="3"/>
    </row>
    <row r="360" spans="3:16" x14ac:dyDescent="0.35">
      <c r="C360" s="3"/>
      <c r="E360" s="56"/>
      <c r="F360" s="58"/>
      <c r="G360" s="58"/>
      <c r="H360" s="58"/>
      <c r="I360" s="61"/>
      <c r="J360" s="58"/>
      <c r="K360" s="58"/>
      <c r="L360" s="58"/>
      <c r="M360" s="58"/>
      <c r="N360" s="58">
        <v>0</v>
      </c>
      <c r="O360" s="3"/>
      <c r="P360" s="3"/>
    </row>
    <row r="361" spans="3:16" x14ac:dyDescent="0.35">
      <c r="C361" s="3"/>
      <c r="E361" s="56"/>
      <c r="F361" s="58"/>
      <c r="G361" s="58"/>
      <c r="H361" s="58"/>
      <c r="I361" s="61"/>
      <c r="J361" s="58"/>
      <c r="K361" s="58"/>
      <c r="L361" s="58"/>
      <c r="M361" s="58"/>
      <c r="N361" s="58">
        <v>0</v>
      </c>
      <c r="O361" s="3"/>
      <c r="P361" s="3"/>
    </row>
    <row r="362" spans="3:16" x14ac:dyDescent="0.35">
      <c r="C362" s="3"/>
      <c r="E362" s="56"/>
      <c r="F362" s="58"/>
      <c r="G362" s="58"/>
      <c r="H362" s="58"/>
      <c r="I362" s="61"/>
      <c r="J362" s="58"/>
      <c r="K362" s="58"/>
      <c r="L362" s="58"/>
      <c r="M362" s="58"/>
      <c r="N362" s="58">
        <v>0</v>
      </c>
      <c r="O362" s="3"/>
      <c r="P362" s="3"/>
    </row>
    <row r="363" spans="3:16" x14ac:dyDescent="0.35">
      <c r="C363" s="3"/>
      <c r="E363" s="56"/>
      <c r="F363" s="58"/>
      <c r="G363" s="58"/>
      <c r="H363" s="58"/>
      <c r="I363" s="61"/>
      <c r="J363" s="58"/>
      <c r="K363" s="58"/>
      <c r="L363" s="58"/>
      <c r="M363" s="58"/>
      <c r="N363" s="58">
        <v>0</v>
      </c>
      <c r="O363" s="3"/>
      <c r="P363" s="3"/>
    </row>
    <row r="364" spans="3:16" x14ac:dyDescent="0.35">
      <c r="C364" s="3"/>
      <c r="E364" s="56"/>
      <c r="F364" s="58"/>
      <c r="G364" s="58"/>
      <c r="H364" s="58"/>
      <c r="I364" s="61"/>
      <c r="J364" s="58"/>
      <c r="K364" s="58"/>
      <c r="L364" s="58"/>
      <c r="M364" s="58"/>
      <c r="N364" s="58">
        <v>0</v>
      </c>
      <c r="O364" s="3"/>
      <c r="P364" s="3"/>
    </row>
    <row r="365" spans="3:16" x14ac:dyDescent="0.35">
      <c r="C365" s="3"/>
      <c r="E365" s="56"/>
      <c r="F365" s="58"/>
      <c r="G365" s="58"/>
      <c r="H365" s="58"/>
      <c r="I365" s="61"/>
      <c r="J365" s="58"/>
      <c r="K365" s="58"/>
      <c r="L365" s="58"/>
      <c r="M365" s="58"/>
      <c r="N365" s="58">
        <v>0</v>
      </c>
      <c r="O365" s="3"/>
      <c r="P365" s="3"/>
    </row>
    <row r="366" spans="3:16" x14ac:dyDescent="0.35">
      <c r="C366" s="3"/>
      <c r="E366" s="56"/>
      <c r="F366" s="58"/>
      <c r="G366" s="58"/>
      <c r="H366" s="58"/>
      <c r="I366" s="61"/>
      <c r="J366" s="58"/>
      <c r="K366" s="58"/>
      <c r="L366" s="58"/>
      <c r="M366" s="58"/>
      <c r="N366" s="58">
        <v>0</v>
      </c>
      <c r="O366" s="3"/>
      <c r="P366" s="3"/>
    </row>
    <row r="367" spans="3:16" x14ac:dyDescent="0.35">
      <c r="C367" s="3"/>
      <c r="E367" s="56"/>
      <c r="F367" s="58"/>
      <c r="G367" s="58"/>
      <c r="H367" s="58"/>
      <c r="I367" s="61"/>
      <c r="J367" s="58"/>
      <c r="K367" s="58"/>
      <c r="L367" s="58"/>
      <c r="M367" s="58"/>
      <c r="N367" s="58">
        <v>0</v>
      </c>
      <c r="O367" s="3"/>
      <c r="P367" s="3"/>
    </row>
    <row r="368" spans="3:16" x14ac:dyDescent="0.35">
      <c r="C368" s="3"/>
      <c r="E368" s="56"/>
      <c r="F368" s="58"/>
      <c r="G368" s="58"/>
      <c r="H368" s="58"/>
      <c r="I368" s="61"/>
      <c r="J368" s="58"/>
      <c r="K368" s="58"/>
      <c r="L368" s="58"/>
      <c r="M368" s="58"/>
      <c r="N368" s="58">
        <v>0</v>
      </c>
      <c r="O368" s="3"/>
      <c r="P368" s="3"/>
    </row>
    <row r="369" spans="3:16" x14ac:dyDescent="0.35">
      <c r="C369" s="3"/>
      <c r="E369" s="56"/>
      <c r="F369" s="58"/>
      <c r="G369" s="58"/>
      <c r="H369" s="58"/>
      <c r="I369" s="61"/>
      <c r="J369" s="58"/>
      <c r="K369" s="58"/>
      <c r="L369" s="58"/>
      <c r="M369" s="58"/>
      <c r="N369" s="58">
        <v>0</v>
      </c>
      <c r="O369" s="3"/>
      <c r="P369" s="3"/>
    </row>
    <row r="370" spans="3:16" x14ac:dyDescent="0.35">
      <c r="C370" s="3"/>
      <c r="E370" s="56"/>
      <c r="F370" s="58"/>
      <c r="G370" s="58"/>
      <c r="H370" s="58"/>
      <c r="I370" s="61"/>
      <c r="J370" s="58"/>
      <c r="K370" s="58"/>
      <c r="L370" s="58"/>
      <c r="M370" s="58"/>
      <c r="N370" s="58">
        <v>0</v>
      </c>
      <c r="O370" s="3"/>
      <c r="P370" s="3"/>
    </row>
    <row r="371" spans="3:16" x14ac:dyDescent="0.35">
      <c r="C371" s="3"/>
      <c r="E371" s="56"/>
      <c r="F371" s="58"/>
      <c r="G371" s="58"/>
      <c r="H371" s="58"/>
      <c r="I371" s="61"/>
      <c r="J371" s="58"/>
      <c r="K371" s="58"/>
      <c r="L371" s="58"/>
      <c r="M371" s="58"/>
      <c r="N371" s="58">
        <v>0</v>
      </c>
      <c r="O371" s="3"/>
      <c r="P371" s="3"/>
    </row>
    <row r="372" spans="3:16" x14ac:dyDescent="0.35">
      <c r="C372" s="3"/>
      <c r="E372" s="56"/>
      <c r="F372" s="58"/>
      <c r="G372" s="58"/>
      <c r="H372" s="58"/>
      <c r="I372" s="61"/>
      <c r="J372" s="58"/>
      <c r="K372" s="58"/>
      <c r="L372" s="58"/>
      <c r="M372" s="58"/>
      <c r="N372" s="58">
        <v>0</v>
      </c>
      <c r="O372" s="3"/>
      <c r="P372" s="3"/>
    </row>
    <row r="373" spans="3:16" x14ac:dyDescent="0.35">
      <c r="C373" s="3"/>
      <c r="E373" s="56"/>
      <c r="F373" s="58"/>
      <c r="G373" s="58"/>
      <c r="H373" s="58"/>
      <c r="I373" s="61"/>
      <c r="J373" s="58"/>
      <c r="K373" s="58"/>
      <c r="L373" s="58"/>
      <c r="M373" s="58"/>
      <c r="N373" s="58" t="str">
        <v>44 Back</v>
      </c>
      <c r="O373" s="3"/>
      <c r="P373" s="3"/>
    </row>
    <row r="374" spans="3:16" x14ac:dyDescent="0.35">
      <c r="C374" s="3"/>
      <c r="E374" s="56"/>
      <c r="F374" s="58"/>
      <c r="G374" s="58"/>
      <c r="H374" s="58"/>
      <c r="I374" s="61"/>
      <c r="J374" s="58"/>
      <c r="K374" s="58"/>
      <c r="L374" s="58"/>
      <c r="M374" s="58"/>
      <c r="N374" s="58">
        <v>0</v>
      </c>
      <c r="O374" s="3"/>
      <c r="P374" s="3"/>
    </row>
    <row r="375" spans="3:16" x14ac:dyDescent="0.35">
      <c r="C375" s="3"/>
      <c r="E375" s="56"/>
      <c r="F375" s="58"/>
      <c r="G375" s="58"/>
      <c r="H375" s="58"/>
      <c r="I375" s="61"/>
      <c r="J375" s="58"/>
      <c r="K375" s="58"/>
      <c r="L375" s="58"/>
      <c r="M375" s="58"/>
      <c r="N375" s="58">
        <v>0</v>
      </c>
      <c r="O375" s="3"/>
      <c r="P375" s="3"/>
    </row>
    <row r="376" spans="3:16" x14ac:dyDescent="0.35">
      <c r="C376" s="3"/>
      <c r="E376" s="56"/>
      <c r="F376" s="58"/>
      <c r="G376" s="58"/>
      <c r="H376" s="58"/>
      <c r="I376" s="61"/>
      <c r="J376" s="58"/>
      <c r="K376" s="58"/>
      <c r="L376" s="58"/>
      <c r="M376" s="58"/>
      <c r="N376" s="58">
        <v>0</v>
      </c>
      <c r="O376" s="3"/>
      <c r="P376" s="3"/>
    </row>
    <row r="377" spans="3:16" x14ac:dyDescent="0.35">
      <c r="C377" s="3"/>
      <c r="E377" s="56"/>
      <c r="F377" s="58"/>
      <c r="G377" s="58"/>
      <c r="H377" s="58"/>
      <c r="I377" s="61"/>
      <c r="J377" s="58"/>
      <c r="K377" s="58"/>
      <c r="L377" s="58"/>
      <c r="M377" s="58"/>
      <c r="N377" s="58">
        <v>0</v>
      </c>
      <c r="O377" s="3"/>
      <c r="P377" s="3"/>
    </row>
    <row r="378" spans="3:16" x14ac:dyDescent="0.35">
      <c r="C378" s="3"/>
      <c r="E378" s="56"/>
      <c r="F378" s="58"/>
      <c r="G378" s="58"/>
      <c r="H378" s="58"/>
      <c r="I378" s="61"/>
      <c r="J378" s="58"/>
      <c r="K378" s="58"/>
      <c r="L378" s="58"/>
      <c r="M378" s="58"/>
      <c r="N378" s="58">
        <v>0</v>
      </c>
      <c r="O378" s="3"/>
      <c r="P378" s="3"/>
    </row>
    <row r="379" spans="3:16" x14ac:dyDescent="0.35">
      <c r="C379" s="3"/>
      <c r="E379" s="56"/>
      <c r="F379" s="58"/>
      <c r="G379" s="58"/>
      <c r="H379" s="58"/>
      <c r="I379" s="61"/>
      <c r="J379" s="58"/>
      <c r="K379" s="58"/>
      <c r="L379" s="58"/>
      <c r="M379" s="58"/>
      <c r="N379" s="58">
        <v>0</v>
      </c>
      <c r="O379" s="3"/>
      <c r="P379" s="3"/>
    </row>
    <row r="380" spans="3:16" x14ac:dyDescent="0.35">
      <c r="C380" s="3"/>
      <c r="E380" s="56"/>
      <c r="F380" s="58"/>
      <c r="G380" s="58"/>
      <c r="H380" s="58"/>
      <c r="I380" s="61"/>
      <c r="J380" s="58"/>
      <c r="K380" s="58"/>
      <c r="L380" s="58"/>
      <c r="M380" s="58"/>
      <c r="N380" s="58">
        <v>0</v>
      </c>
      <c r="O380" s="3"/>
      <c r="P380" s="3"/>
    </row>
    <row r="381" spans="3:16" x14ac:dyDescent="0.35">
      <c r="C381" s="3"/>
      <c r="E381" s="56"/>
      <c r="F381" s="58"/>
      <c r="G381" s="58"/>
      <c r="H381" s="58"/>
      <c r="I381" s="61"/>
      <c r="J381" s="58"/>
      <c r="K381" s="58"/>
      <c r="L381" s="58"/>
      <c r="M381" s="58"/>
      <c r="N381" s="58">
        <v>0</v>
      </c>
      <c r="O381" s="3"/>
      <c r="P381" s="3"/>
    </row>
    <row r="382" spans="3:16" x14ac:dyDescent="0.35">
      <c r="C382" s="3"/>
      <c r="E382" s="56"/>
      <c r="F382" s="58"/>
      <c r="G382" s="58"/>
      <c r="H382" s="58"/>
      <c r="I382" s="61"/>
      <c r="J382" s="58"/>
      <c r="K382" s="58"/>
      <c r="L382" s="58"/>
      <c r="M382" s="58"/>
      <c r="N382" s="58">
        <v>0</v>
      </c>
      <c r="O382" s="3"/>
      <c r="P382" s="3"/>
    </row>
    <row r="383" spans="3:16" x14ac:dyDescent="0.35">
      <c r="C383" s="3"/>
      <c r="E383" s="56"/>
      <c r="F383" s="58"/>
      <c r="G383" s="58"/>
      <c r="H383" s="58"/>
      <c r="I383" s="61"/>
      <c r="J383" s="58"/>
      <c r="K383" s="58"/>
      <c r="L383" s="58"/>
      <c r="M383" s="58"/>
      <c r="N383" s="58">
        <v>0</v>
      </c>
      <c r="O383" s="3"/>
      <c r="P383" s="3"/>
    </row>
    <row r="384" spans="3:16" x14ac:dyDescent="0.35">
      <c r="C384" s="3"/>
      <c r="E384" s="56"/>
      <c r="F384" s="58"/>
      <c r="G384" s="58"/>
      <c r="H384" s="58"/>
      <c r="I384" s="61"/>
      <c r="J384" s="58"/>
      <c r="K384" s="58"/>
      <c r="L384" s="58"/>
      <c r="M384" s="58"/>
      <c r="N384" s="58">
        <v>0</v>
      </c>
      <c r="O384" s="3"/>
      <c r="P384" s="3"/>
    </row>
    <row r="385" spans="3:16" x14ac:dyDescent="0.35">
      <c r="C385" s="3"/>
      <c r="E385" s="56"/>
      <c r="F385" s="58"/>
      <c r="G385" s="58"/>
      <c r="H385" s="58"/>
      <c r="I385" s="61"/>
      <c r="J385" s="58"/>
      <c r="K385" s="58"/>
      <c r="L385" s="58"/>
      <c r="M385" s="58"/>
      <c r="N385" s="58">
        <v>0</v>
      </c>
      <c r="O385" s="3"/>
      <c r="P385" s="3"/>
    </row>
    <row r="386" spans="3:16" x14ac:dyDescent="0.35">
      <c r="C386" s="3"/>
      <c r="E386" s="56"/>
      <c r="F386" s="58"/>
      <c r="G386" s="58"/>
      <c r="H386" s="58"/>
      <c r="I386" s="61"/>
      <c r="J386" s="58"/>
      <c r="K386" s="58"/>
      <c r="L386" s="58"/>
      <c r="M386" s="58"/>
      <c r="N386" s="58">
        <v>0</v>
      </c>
      <c r="O386" s="3"/>
      <c r="P386" s="3"/>
    </row>
    <row r="387" spans="3:16" x14ac:dyDescent="0.35">
      <c r="C387" s="3"/>
      <c r="E387" s="56"/>
      <c r="F387" s="58"/>
      <c r="G387" s="58"/>
      <c r="H387" s="58"/>
      <c r="I387" s="61"/>
      <c r="J387" s="58"/>
      <c r="K387" s="58"/>
      <c r="L387" s="58"/>
      <c r="M387" s="58"/>
      <c r="N387" s="58">
        <v>0</v>
      </c>
      <c r="O387" s="3"/>
      <c r="P387" s="3"/>
    </row>
    <row r="388" spans="3:16" x14ac:dyDescent="0.35">
      <c r="C388" s="3"/>
      <c r="E388" s="56"/>
      <c r="F388" s="58"/>
      <c r="G388" s="58"/>
      <c r="H388" s="58"/>
      <c r="I388" s="61"/>
      <c r="J388" s="58"/>
      <c r="K388" s="58"/>
      <c r="L388" s="58"/>
      <c r="M388" s="58"/>
      <c r="N388" s="58">
        <v>0</v>
      </c>
      <c r="O388" s="3"/>
      <c r="P388" s="3"/>
    </row>
    <row r="389" spans="3:16" x14ac:dyDescent="0.35">
      <c r="C389" s="3"/>
      <c r="E389" s="56"/>
      <c r="F389" s="58"/>
      <c r="G389" s="58"/>
      <c r="H389" s="58"/>
      <c r="I389" s="61"/>
      <c r="J389" s="58"/>
      <c r="K389" s="58"/>
      <c r="L389" s="58"/>
      <c r="M389" s="58"/>
      <c r="N389" s="58">
        <v>0</v>
      </c>
      <c r="O389" s="3"/>
      <c r="P389" s="3"/>
    </row>
    <row r="390" spans="3:16" x14ac:dyDescent="0.35">
      <c r="C390" s="3"/>
      <c r="E390" s="56"/>
      <c r="F390" s="58"/>
      <c r="G390" s="58"/>
      <c r="H390" s="58"/>
      <c r="I390" s="61"/>
      <c r="J390" s="58"/>
      <c r="K390" s="58"/>
      <c r="L390" s="58"/>
      <c r="M390" s="58"/>
      <c r="N390" s="58">
        <v>0</v>
      </c>
      <c r="O390" s="3"/>
      <c r="P390" s="3"/>
    </row>
    <row r="391" spans="3:16" x14ac:dyDescent="0.35">
      <c r="C391" s="3"/>
      <c r="E391" s="56"/>
      <c r="F391" s="58"/>
      <c r="G391" s="58"/>
      <c r="H391" s="58"/>
      <c r="I391" s="61"/>
      <c r="J391" s="58"/>
      <c r="K391" s="58"/>
      <c r="L391" s="58"/>
      <c r="M391" s="58"/>
      <c r="N391" s="58">
        <v>0</v>
      </c>
      <c r="O391" s="3"/>
      <c r="P391" s="3"/>
    </row>
    <row r="392" spans="3:16" x14ac:dyDescent="0.35">
      <c r="C392" s="3"/>
      <c r="E392" s="56"/>
      <c r="F392" s="58"/>
      <c r="G392" s="58"/>
      <c r="H392" s="58"/>
      <c r="I392" s="61"/>
      <c r="J392" s="58"/>
      <c r="K392" s="58"/>
      <c r="L392" s="58"/>
      <c r="M392" s="58"/>
      <c r="N392" s="58">
        <v>0</v>
      </c>
      <c r="O392" s="3"/>
      <c r="P392" s="3"/>
    </row>
    <row r="393" spans="3:16" x14ac:dyDescent="0.35">
      <c r="C393" s="3"/>
      <c r="E393" s="56"/>
      <c r="F393" s="58"/>
      <c r="G393" s="58"/>
      <c r="H393" s="58"/>
      <c r="I393" s="61"/>
      <c r="J393" s="58"/>
      <c r="K393" s="58"/>
      <c r="L393" s="58"/>
      <c r="M393" s="58"/>
      <c r="N393" s="58">
        <v>0</v>
      </c>
      <c r="O393" s="3"/>
      <c r="P393" s="3"/>
    </row>
    <row r="394" spans="3:16" x14ac:dyDescent="0.35">
      <c r="C394" s="3"/>
      <c r="E394" s="56"/>
      <c r="F394" s="58"/>
      <c r="G394" s="58"/>
      <c r="H394" s="58"/>
      <c r="I394" s="61"/>
      <c r="J394" s="58"/>
      <c r="K394" s="58"/>
      <c r="L394" s="58"/>
      <c r="M394" s="58"/>
      <c r="N394" s="58">
        <v>0</v>
      </c>
      <c r="O394" s="3"/>
      <c r="P394" s="3"/>
    </row>
    <row r="395" spans="3:16" x14ac:dyDescent="0.35">
      <c r="C395" s="3"/>
      <c r="E395" s="56"/>
      <c r="F395" s="58"/>
      <c r="G395" s="58"/>
      <c r="H395" s="58"/>
      <c r="I395" s="61"/>
      <c r="J395" s="58"/>
      <c r="K395" s="58"/>
      <c r="L395" s="58"/>
      <c r="M395" s="58"/>
      <c r="N395" s="58">
        <v>0</v>
      </c>
      <c r="O395" s="3"/>
      <c r="P395" s="3"/>
    </row>
    <row r="396" spans="3:16" x14ac:dyDescent="0.35">
      <c r="C396" s="3"/>
      <c r="E396" s="56"/>
      <c r="F396" s="58"/>
      <c r="G396" s="58"/>
      <c r="H396" s="58"/>
      <c r="I396" s="61"/>
      <c r="J396" s="58"/>
      <c r="K396" s="58"/>
      <c r="L396" s="58"/>
      <c r="M396" s="58"/>
      <c r="N396" s="58" t="str">
        <v>45 Right leg extension</v>
      </c>
      <c r="O396" s="3"/>
      <c r="P396" s="3"/>
    </row>
    <row r="397" spans="3:16" x14ac:dyDescent="0.35">
      <c r="C397" s="3"/>
      <c r="E397" s="56"/>
      <c r="F397" s="58"/>
      <c r="G397" s="58"/>
      <c r="H397" s="58"/>
      <c r="I397" s="61"/>
      <c r="J397" s="58"/>
      <c r="K397" s="58"/>
      <c r="L397" s="58"/>
      <c r="M397" s="58"/>
      <c r="N397" s="58">
        <v>0</v>
      </c>
      <c r="O397" s="3"/>
      <c r="P397" s="3"/>
    </row>
    <row r="398" spans="3:16" x14ac:dyDescent="0.35">
      <c r="C398" s="3"/>
      <c r="E398" s="56"/>
      <c r="F398" s="58"/>
      <c r="G398" s="58"/>
      <c r="H398" s="58"/>
      <c r="I398" s="61"/>
      <c r="J398" s="58"/>
      <c r="K398" s="58"/>
      <c r="L398" s="58"/>
      <c r="M398" s="58"/>
      <c r="N398" s="58">
        <v>0</v>
      </c>
      <c r="O398" s="3"/>
      <c r="P398" s="3"/>
    </row>
    <row r="399" spans="3:16" x14ac:dyDescent="0.35">
      <c r="C399" s="3"/>
      <c r="E399" s="56"/>
      <c r="F399" s="58"/>
      <c r="G399" s="58"/>
      <c r="H399" s="58"/>
      <c r="I399" s="61"/>
      <c r="J399" s="58"/>
      <c r="K399" s="58"/>
      <c r="L399" s="58"/>
      <c r="M399" s="58"/>
      <c r="N399" s="58">
        <v>0</v>
      </c>
      <c r="O399" s="3"/>
      <c r="P399" s="3"/>
    </row>
    <row r="400" spans="3:16" x14ac:dyDescent="0.35">
      <c r="C400" s="3"/>
      <c r="E400" s="56"/>
      <c r="F400" s="58"/>
      <c r="G400" s="58"/>
      <c r="H400" s="58"/>
      <c r="I400" s="61"/>
      <c r="J400" s="58"/>
      <c r="K400" s="58"/>
      <c r="L400" s="58"/>
      <c r="M400" s="58"/>
      <c r="N400" s="58" t="str">
        <v xml:space="preserve">46 Right leg flexion </v>
      </c>
      <c r="O400" s="3"/>
      <c r="P400" s="3"/>
    </row>
    <row r="401" spans="3:16" x14ac:dyDescent="0.35">
      <c r="C401" s="3"/>
      <c r="E401" s="56"/>
      <c r="F401" s="58"/>
      <c r="G401" s="58"/>
      <c r="H401" s="58"/>
      <c r="I401" s="61"/>
      <c r="J401" s="58"/>
      <c r="K401" s="58"/>
      <c r="L401" s="58"/>
      <c r="M401" s="58"/>
      <c r="N401" s="58">
        <v>0</v>
      </c>
      <c r="O401" s="3"/>
      <c r="P401" s="3"/>
    </row>
    <row r="402" spans="3:16" x14ac:dyDescent="0.35">
      <c r="C402" s="3"/>
      <c r="E402" s="56"/>
      <c r="F402" s="58"/>
      <c r="G402" s="58"/>
      <c r="H402" s="58"/>
      <c r="I402" s="61"/>
      <c r="J402" s="58"/>
      <c r="K402" s="58"/>
      <c r="L402" s="58"/>
      <c r="M402" s="58"/>
      <c r="N402" s="58">
        <v>0</v>
      </c>
      <c r="O402" s="3"/>
      <c r="P402" s="3"/>
    </row>
    <row r="403" spans="3:16" x14ac:dyDescent="0.35">
      <c r="C403" s="3"/>
      <c r="E403" s="56"/>
      <c r="F403" s="58"/>
      <c r="G403" s="58"/>
      <c r="H403" s="58"/>
      <c r="I403" s="61"/>
      <c r="J403" s="58"/>
      <c r="K403" s="58"/>
      <c r="L403" s="58"/>
      <c r="M403" s="58"/>
      <c r="N403" s="58">
        <v>0</v>
      </c>
      <c r="O403" s="3"/>
      <c r="P403" s="3"/>
    </row>
    <row r="404" spans="3:16" x14ac:dyDescent="0.35">
      <c r="C404" s="3"/>
      <c r="E404" s="56"/>
      <c r="F404" s="58"/>
      <c r="G404" s="58"/>
      <c r="H404" s="58"/>
      <c r="I404" s="61"/>
      <c r="J404" s="58"/>
      <c r="K404" s="58"/>
      <c r="L404" s="58"/>
      <c r="M404" s="58"/>
      <c r="N404" s="58">
        <v>0</v>
      </c>
      <c r="O404" s="3"/>
      <c r="P404" s="3"/>
    </row>
    <row r="405" spans="3:16" x14ac:dyDescent="0.35">
      <c r="C405" s="3"/>
      <c r="E405" s="56"/>
      <c r="F405" s="58"/>
      <c r="G405" s="58"/>
      <c r="H405" s="58"/>
      <c r="I405" s="61"/>
      <c r="J405" s="58"/>
      <c r="K405" s="58"/>
      <c r="L405" s="58"/>
      <c r="M405" s="58"/>
      <c r="N405" s="58">
        <v>0</v>
      </c>
      <c r="O405" s="3"/>
      <c r="P405" s="3"/>
    </row>
    <row r="406" spans="3:16" x14ac:dyDescent="0.35">
      <c r="C406" s="3"/>
      <c r="E406" s="56"/>
      <c r="F406" s="58"/>
      <c r="G406" s="58"/>
      <c r="H406" s="58"/>
      <c r="I406" s="61"/>
      <c r="J406" s="58"/>
      <c r="K406" s="58"/>
      <c r="L406" s="58"/>
      <c r="M406" s="58"/>
      <c r="N406" s="58">
        <v>0</v>
      </c>
      <c r="O406" s="3"/>
      <c r="P406" s="3"/>
    </row>
    <row r="407" spans="3:16" x14ac:dyDescent="0.35">
      <c r="C407" s="3"/>
      <c r="E407" s="56"/>
      <c r="F407" s="58"/>
      <c r="G407" s="58"/>
      <c r="H407" s="58"/>
      <c r="I407" s="61"/>
      <c r="J407" s="58"/>
      <c r="K407" s="58"/>
      <c r="L407" s="58"/>
      <c r="M407" s="58"/>
      <c r="N407" s="58">
        <v>0</v>
      </c>
      <c r="O407" s="3"/>
      <c r="P407" s="3"/>
    </row>
    <row r="408" spans="3:16" x14ac:dyDescent="0.35">
      <c r="C408" s="3"/>
      <c r="E408" s="56"/>
      <c r="F408" s="58"/>
      <c r="G408" s="58"/>
      <c r="H408" s="58"/>
      <c r="I408" s="61"/>
      <c r="J408" s="58"/>
      <c r="K408" s="58"/>
      <c r="L408" s="58"/>
      <c r="M408" s="58"/>
      <c r="N408" s="58">
        <v>0</v>
      </c>
      <c r="O408" s="3"/>
      <c r="P408" s="3"/>
    </row>
    <row r="409" spans="3:16" x14ac:dyDescent="0.35">
      <c r="C409" s="3"/>
      <c r="E409" s="56"/>
      <c r="F409" s="58"/>
      <c r="G409" s="58"/>
      <c r="H409" s="58"/>
      <c r="I409" s="61"/>
      <c r="J409" s="58"/>
      <c r="K409" s="58"/>
      <c r="L409" s="58"/>
      <c r="M409" s="58"/>
      <c r="N409" s="58">
        <v>0</v>
      </c>
      <c r="O409" s="3"/>
      <c r="P409" s="3"/>
    </row>
    <row r="410" spans="3:16" x14ac:dyDescent="0.35">
      <c r="C410" s="3"/>
      <c r="E410" s="56"/>
      <c r="F410" s="58"/>
      <c r="G410" s="58"/>
      <c r="H410" s="58"/>
      <c r="I410" s="61"/>
      <c r="J410" s="58"/>
      <c r="K410" s="58"/>
      <c r="L410" s="58"/>
      <c r="M410" s="58"/>
      <c r="N410" s="58">
        <v>0</v>
      </c>
      <c r="O410" s="3"/>
      <c r="P410" s="3"/>
    </row>
    <row r="411" spans="3:16" x14ac:dyDescent="0.35">
      <c r="C411" s="3"/>
      <c r="E411" s="56"/>
      <c r="F411" s="58"/>
      <c r="G411" s="58"/>
      <c r="H411" s="58"/>
      <c r="I411" s="61"/>
      <c r="J411" s="58"/>
      <c r="K411" s="58"/>
      <c r="L411" s="58"/>
      <c r="M411" s="58"/>
      <c r="N411" s="58">
        <v>0</v>
      </c>
      <c r="O411" s="3"/>
      <c r="P411" s="3"/>
    </row>
    <row r="412" spans="3:16" x14ac:dyDescent="0.35">
      <c r="C412" s="3"/>
      <c r="E412" s="56"/>
      <c r="F412" s="58"/>
      <c r="G412" s="58"/>
      <c r="H412" s="58"/>
      <c r="I412" s="61"/>
      <c r="J412" s="58"/>
      <c r="K412" s="58"/>
      <c r="L412" s="58"/>
      <c r="M412" s="58"/>
      <c r="N412" s="58">
        <v>0</v>
      </c>
      <c r="O412" s="3"/>
      <c r="P412" s="3"/>
    </row>
    <row r="413" spans="3:16" x14ac:dyDescent="0.35">
      <c r="N413">
        <v>0</v>
      </c>
    </row>
    <row r="414" spans="3:16" x14ac:dyDescent="0.35">
      <c r="N414">
        <v>0</v>
      </c>
    </row>
    <row r="415" spans="3:16" x14ac:dyDescent="0.35">
      <c r="N415">
        <v>0</v>
      </c>
    </row>
    <row r="416" spans="3:16" x14ac:dyDescent="0.35">
      <c r="N416">
        <v>0</v>
      </c>
    </row>
    <row r="417" spans="14:14" x14ac:dyDescent="0.35">
      <c r="N417">
        <v>0</v>
      </c>
    </row>
    <row r="418" spans="14:14" x14ac:dyDescent="0.35">
      <c r="N418">
        <v>0</v>
      </c>
    </row>
    <row r="419" spans="14:14" x14ac:dyDescent="0.35">
      <c r="N419">
        <v>0</v>
      </c>
    </row>
    <row r="420" spans="14:14" x14ac:dyDescent="0.35">
      <c r="N420">
        <v>0</v>
      </c>
    </row>
    <row r="421" spans="14:14" x14ac:dyDescent="0.35">
      <c r="N421">
        <v>0</v>
      </c>
    </row>
    <row r="422" spans="14:14" x14ac:dyDescent="0.35">
      <c r="N422">
        <v>0</v>
      </c>
    </row>
    <row r="423" spans="14:14" x14ac:dyDescent="0.35">
      <c r="N423">
        <v>0</v>
      </c>
    </row>
    <row r="424" spans="14:14" x14ac:dyDescent="0.35">
      <c r="N424">
        <v>0</v>
      </c>
    </row>
    <row r="425" spans="14:14" x14ac:dyDescent="0.35">
      <c r="N425">
        <v>0</v>
      </c>
    </row>
    <row r="426" spans="14:14" x14ac:dyDescent="0.35">
      <c r="N426">
        <v>0</v>
      </c>
    </row>
    <row r="427" spans="14:14" x14ac:dyDescent="0.35">
      <c r="N427" t="str">
        <v xml:space="preserve">47 Left leg extension </v>
      </c>
    </row>
    <row r="428" spans="14:14" x14ac:dyDescent="0.35">
      <c r="N428">
        <v>0</v>
      </c>
    </row>
    <row r="429" spans="14:14" x14ac:dyDescent="0.35">
      <c r="N429">
        <v>0</v>
      </c>
    </row>
    <row r="430" spans="14:14" x14ac:dyDescent="0.35">
      <c r="N430">
        <v>0</v>
      </c>
    </row>
    <row r="431" spans="14:14" x14ac:dyDescent="0.35">
      <c r="N431">
        <v>0</v>
      </c>
    </row>
    <row r="432" spans="14:14" x14ac:dyDescent="0.35">
      <c r="N432">
        <v>0</v>
      </c>
    </row>
    <row r="433" spans="14:14" x14ac:dyDescent="0.35">
      <c r="N433">
        <v>0</v>
      </c>
    </row>
    <row r="434" spans="14:14" x14ac:dyDescent="0.35">
      <c r="N434">
        <v>0</v>
      </c>
    </row>
    <row r="435" spans="14:14" x14ac:dyDescent="0.35">
      <c r="N435" t="str">
        <v>48 Left leg flexion</v>
      </c>
    </row>
    <row r="436" spans="14:14" x14ac:dyDescent="0.35">
      <c r="N436">
        <v>0</v>
      </c>
    </row>
    <row r="437" spans="14:14" x14ac:dyDescent="0.35">
      <c r="N437">
        <v>0</v>
      </c>
    </row>
    <row r="438" spans="14:14" x14ac:dyDescent="0.35">
      <c r="N438">
        <v>0</v>
      </c>
    </row>
    <row r="439" spans="14:14" x14ac:dyDescent="0.35">
      <c r="N439">
        <v>0</v>
      </c>
    </row>
    <row r="440" spans="14:14" x14ac:dyDescent="0.35">
      <c r="N440">
        <v>0</v>
      </c>
    </row>
    <row r="441" spans="14:14" x14ac:dyDescent="0.35">
      <c r="N441">
        <v>0</v>
      </c>
    </row>
    <row r="442" spans="14:14" x14ac:dyDescent="0.35">
      <c r="N442">
        <v>0</v>
      </c>
    </row>
    <row r="443" spans="14:14" x14ac:dyDescent="0.35">
      <c r="N443">
        <v>0</v>
      </c>
    </row>
    <row r="444" spans="14:14" x14ac:dyDescent="0.35">
      <c r="N444">
        <v>0</v>
      </c>
    </row>
    <row r="445" spans="14:14" x14ac:dyDescent="0.35">
      <c r="N445">
        <v>0</v>
      </c>
    </row>
    <row r="446" spans="14:14" x14ac:dyDescent="0.35">
      <c r="N446">
        <v>0</v>
      </c>
    </row>
    <row r="447" spans="14:14" x14ac:dyDescent="0.35">
      <c r="N447">
        <v>0</v>
      </c>
    </row>
    <row r="448" spans="14:14" x14ac:dyDescent="0.35">
      <c r="N448">
        <v>0</v>
      </c>
    </row>
    <row r="449" spans="14:14" x14ac:dyDescent="0.35">
      <c r="N449">
        <v>0</v>
      </c>
    </row>
    <row r="450" spans="14:14" x14ac:dyDescent="0.35">
      <c r="N450">
        <v>0</v>
      </c>
    </row>
    <row r="451" spans="14:14" x14ac:dyDescent="0.35">
      <c r="N451">
        <v>0</v>
      </c>
    </row>
    <row r="452" spans="14:14" x14ac:dyDescent="0.35">
      <c r="N452">
        <v>0</v>
      </c>
    </row>
    <row r="453" spans="14:14" x14ac:dyDescent="0.35">
      <c r="N453">
        <v>0</v>
      </c>
    </row>
    <row r="454" spans="14:14" x14ac:dyDescent="0.35">
      <c r="N454">
        <v>0</v>
      </c>
    </row>
    <row r="455" spans="14:14" x14ac:dyDescent="0.35">
      <c r="N455">
        <v>0</v>
      </c>
    </row>
    <row r="456" spans="14:14" x14ac:dyDescent="0.35">
      <c r="N456">
        <v>0</v>
      </c>
    </row>
    <row r="457" spans="14:14" x14ac:dyDescent="0.35">
      <c r="N457">
        <v>0</v>
      </c>
    </row>
    <row r="458" spans="14:14" x14ac:dyDescent="0.35">
      <c r="N458">
        <v>0</v>
      </c>
    </row>
    <row r="459" spans="14:14" x14ac:dyDescent="0.35">
      <c r="N459">
        <v>0</v>
      </c>
    </row>
    <row r="460" spans="14:14" x14ac:dyDescent="0.35">
      <c r="N460">
        <v>0</v>
      </c>
    </row>
    <row r="461" spans="14:14" x14ac:dyDescent="0.35">
      <c r="N461" t="str">
        <v>49 Up and go</v>
      </c>
    </row>
    <row r="462" spans="14:14" x14ac:dyDescent="0.35">
      <c r="N462">
        <v>0</v>
      </c>
    </row>
    <row r="463" spans="14:14" x14ac:dyDescent="0.35">
      <c r="N463">
        <v>0</v>
      </c>
    </row>
    <row r="464" spans="14:14" x14ac:dyDescent="0.35">
      <c r="N464">
        <v>0</v>
      </c>
    </row>
    <row r="465" spans="14:14" x14ac:dyDescent="0.35">
      <c r="N465">
        <v>0</v>
      </c>
    </row>
    <row r="466" spans="14:14" x14ac:dyDescent="0.35">
      <c r="N466">
        <v>0</v>
      </c>
    </row>
    <row r="467" spans="14:14" x14ac:dyDescent="0.35">
      <c r="N467">
        <v>0</v>
      </c>
    </row>
    <row r="468" spans="14:14" x14ac:dyDescent="0.35">
      <c r="N468">
        <v>0</v>
      </c>
    </row>
    <row r="469" spans="14:14" x14ac:dyDescent="0.35">
      <c r="N469">
        <v>0</v>
      </c>
    </row>
    <row r="470" spans="14:14" x14ac:dyDescent="0.35">
      <c r="N470">
        <v>0</v>
      </c>
    </row>
    <row r="471" spans="14:14" x14ac:dyDescent="0.35">
      <c r="N471">
        <v>0</v>
      </c>
    </row>
    <row r="472" spans="14:14" x14ac:dyDescent="0.35">
      <c r="N472">
        <v>0</v>
      </c>
    </row>
    <row r="473" spans="14:14" x14ac:dyDescent="0.35">
      <c r="N473">
        <v>0</v>
      </c>
    </row>
    <row r="474" spans="14:14" x14ac:dyDescent="0.35">
      <c r="N474">
        <v>0</v>
      </c>
    </row>
    <row r="475" spans="14:14" x14ac:dyDescent="0.35">
      <c r="N475">
        <v>0</v>
      </c>
    </row>
    <row r="476" spans="14:14" x14ac:dyDescent="0.35">
      <c r="N476">
        <v>0</v>
      </c>
    </row>
    <row r="477" spans="14:14" x14ac:dyDescent="0.35">
      <c r="N477">
        <v>0</v>
      </c>
    </row>
    <row r="478" spans="14:14" x14ac:dyDescent="0.35">
      <c r="N478">
        <v>0</v>
      </c>
    </row>
    <row r="479" spans="14:14" x14ac:dyDescent="0.35">
      <c r="N479">
        <v>0</v>
      </c>
    </row>
    <row r="480" spans="14:14" x14ac:dyDescent="0.35">
      <c r="N480">
        <v>0</v>
      </c>
    </row>
    <row r="481" spans="14:14" x14ac:dyDescent="0.35">
      <c r="N481">
        <v>0</v>
      </c>
    </row>
    <row r="482" spans="14:14" x14ac:dyDescent="0.35">
      <c r="N482">
        <v>0</v>
      </c>
    </row>
    <row r="483" spans="14:14" x14ac:dyDescent="0.35">
      <c r="N483">
        <v>0</v>
      </c>
    </row>
    <row r="484" spans="14:14" x14ac:dyDescent="0.35">
      <c r="N484">
        <v>0</v>
      </c>
    </row>
    <row r="485" spans="14:14" x14ac:dyDescent="0.35">
      <c r="N485">
        <v>0</v>
      </c>
    </row>
    <row r="486" spans="14:14" x14ac:dyDescent="0.35">
      <c r="N486">
        <v>0</v>
      </c>
    </row>
    <row r="487" spans="14:14" x14ac:dyDescent="0.35">
      <c r="N487">
        <v>0</v>
      </c>
    </row>
    <row r="488" spans="14:14" x14ac:dyDescent="0.35">
      <c r="N488">
        <v>0</v>
      </c>
    </row>
    <row r="489" spans="14:14" x14ac:dyDescent="0.35">
      <c r="N489" t="str">
        <v>50 Back</v>
      </c>
    </row>
    <row r="490" spans="14:14" x14ac:dyDescent="0.35">
      <c r="N490">
        <v>0</v>
      </c>
    </row>
    <row r="491" spans="14:14" x14ac:dyDescent="0.35">
      <c r="N491">
        <v>0</v>
      </c>
    </row>
    <row r="492" spans="14:14" x14ac:dyDescent="0.35">
      <c r="N492">
        <v>0</v>
      </c>
    </row>
    <row r="493" spans="14:14" x14ac:dyDescent="0.35">
      <c r="N493">
        <v>0</v>
      </c>
    </row>
    <row r="494" spans="14:14" x14ac:dyDescent="0.35">
      <c r="N494">
        <v>0</v>
      </c>
    </row>
    <row r="495" spans="14:14" x14ac:dyDescent="0.35">
      <c r="N495">
        <v>0</v>
      </c>
    </row>
    <row r="496" spans="14:14" x14ac:dyDescent="0.35">
      <c r="N496">
        <v>0</v>
      </c>
    </row>
    <row r="497" spans="14:14" x14ac:dyDescent="0.35">
      <c r="N497">
        <v>0</v>
      </c>
    </row>
    <row r="498" spans="14:14" x14ac:dyDescent="0.35">
      <c r="N498">
        <v>0</v>
      </c>
    </row>
    <row r="499" spans="14:14" x14ac:dyDescent="0.35">
      <c r="N499">
        <v>0</v>
      </c>
    </row>
    <row r="500" spans="14:14" x14ac:dyDescent="0.35">
      <c r="N500">
        <v>0</v>
      </c>
    </row>
    <row r="501" spans="14:14" x14ac:dyDescent="0.35">
      <c r="N501">
        <v>0</v>
      </c>
    </row>
    <row r="502" spans="14:14" x14ac:dyDescent="0.35">
      <c r="N502">
        <v>0</v>
      </c>
    </row>
    <row r="503" spans="14:14" x14ac:dyDescent="0.35">
      <c r="N503">
        <v>0</v>
      </c>
    </row>
    <row r="504" spans="14:14" x14ac:dyDescent="0.35">
      <c r="N504">
        <v>0</v>
      </c>
    </row>
    <row r="505" spans="14:14" x14ac:dyDescent="0.35">
      <c r="N505">
        <v>0</v>
      </c>
    </row>
    <row r="506" spans="14:14" x14ac:dyDescent="0.35">
      <c r="N506">
        <v>0</v>
      </c>
    </row>
    <row r="507" spans="14:14" x14ac:dyDescent="0.35">
      <c r="N507">
        <v>0</v>
      </c>
    </row>
    <row r="508" spans="14:14" x14ac:dyDescent="0.35">
      <c r="N508">
        <v>0</v>
      </c>
    </row>
    <row r="509" spans="14:14" x14ac:dyDescent="0.35">
      <c r="N509">
        <v>0</v>
      </c>
    </row>
    <row r="510" spans="14:14" x14ac:dyDescent="0.35">
      <c r="N510">
        <v>0</v>
      </c>
    </row>
    <row r="511" spans="14:14" x14ac:dyDescent="0.35">
      <c r="N511">
        <v>0</v>
      </c>
    </row>
    <row r="512" spans="14:14" x14ac:dyDescent="0.35">
      <c r="N512">
        <v>0</v>
      </c>
    </row>
    <row r="513" spans="14:14" x14ac:dyDescent="0.35">
      <c r="N513">
        <v>0</v>
      </c>
    </row>
    <row r="514" spans="14:14" x14ac:dyDescent="0.35">
      <c r="N514">
        <v>0</v>
      </c>
    </row>
    <row r="515" spans="14:14" x14ac:dyDescent="0.35">
      <c r="N515">
        <v>0</v>
      </c>
    </row>
    <row r="516" spans="14:14" x14ac:dyDescent="0.35">
      <c r="N516">
        <v>0</v>
      </c>
    </row>
    <row r="517" spans="14:14" x14ac:dyDescent="0.35">
      <c r="N517">
        <v>0</v>
      </c>
    </row>
    <row r="518" spans="14:14" x14ac:dyDescent="0.35">
      <c r="N518">
        <v>0</v>
      </c>
    </row>
    <row r="519" spans="14:14" x14ac:dyDescent="0.35">
      <c r="N519">
        <v>0</v>
      </c>
    </row>
    <row r="520" spans="14:14" x14ac:dyDescent="0.35">
      <c r="N520">
        <v>0</v>
      </c>
    </row>
    <row r="521" spans="14:14" x14ac:dyDescent="0.35">
      <c r="N521">
        <v>0</v>
      </c>
    </row>
    <row r="522" spans="14:14" x14ac:dyDescent="0.35">
      <c r="N522">
        <v>0</v>
      </c>
    </row>
    <row r="523" spans="14:14" x14ac:dyDescent="0.35">
      <c r="N523">
        <v>0</v>
      </c>
    </row>
    <row r="524" spans="14:14" x14ac:dyDescent="0.35">
      <c r="N524">
        <v>0</v>
      </c>
    </row>
    <row r="525" spans="14:14" x14ac:dyDescent="0.35">
      <c r="N525">
        <v>0</v>
      </c>
    </row>
    <row r="526" spans="14:14" x14ac:dyDescent="0.35">
      <c r="N526">
        <v>0</v>
      </c>
    </row>
    <row r="527" spans="14:14" x14ac:dyDescent="0.35">
      <c r="N527">
        <v>0</v>
      </c>
    </row>
    <row r="528" spans="14:14" x14ac:dyDescent="0.35">
      <c r="N528">
        <v>0</v>
      </c>
    </row>
    <row r="529" spans="14:14" x14ac:dyDescent="0.35">
      <c r="N529">
        <v>0</v>
      </c>
    </row>
    <row r="530" spans="14:14" x14ac:dyDescent="0.35">
      <c r="N530">
        <v>0</v>
      </c>
    </row>
    <row r="531" spans="14:14" x14ac:dyDescent="0.35">
      <c r="N531">
        <v>0</v>
      </c>
    </row>
    <row r="532" spans="14:14" x14ac:dyDescent="0.35">
      <c r="N532">
        <v>0</v>
      </c>
    </row>
    <row r="533" spans="14:14" x14ac:dyDescent="0.35">
      <c r="N533">
        <v>0</v>
      </c>
    </row>
    <row r="534" spans="14:14" x14ac:dyDescent="0.35">
      <c r="N534">
        <v>0</v>
      </c>
    </row>
    <row r="535" spans="14:14" x14ac:dyDescent="0.35">
      <c r="N535">
        <v>0</v>
      </c>
    </row>
    <row r="536" spans="14:14" x14ac:dyDescent="0.35">
      <c r="N536">
        <v>0</v>
      </c>
    </row>
    <row r="537" spans="14:14" x14ac:dyDescent="0.35">
      <c r="N537"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7F060-3A57-4966-A147-21D8A294CF05}">
  <dimension ref="A1:BD791"/>
  <sheetViews>
    <sheetView topLeftCell="N61" zoomScaleNormal="100" workbookViewId="0">
      <selection activeCell="D11" sqref="D11"/>
    </sheetView>
  </sheetViews>
  <sheetFormatPr defaultRowHeight="14.5" x14ac:dyDescent="0.35"/>
  <cols>
    <col min="1" max="1" width="14.81640625" bestFit="1" customWidth="1"/>
    <col min="2" max="2" width="13.453125" style="59" customWidth="1"/>
    <col min="3" max="3" width="10.7265625" bestFit="1" customWidth="1"/>
    <col min="4" max="4" width="18.36328125" style="59" bestFit="1" customWidth="1"/>
    <col min="5" max="5" width="15" bestFit="1" customWidth="1"/>
    <col min="6" max="6" width="18.08984375" customWidth="1"/>
    <col min="7" max="8" width="15.36328125" style="57" customWidth="1"/>
    <col min="9" max="9" width="15.36328125" style="5" customWidth="1"/>
    <col min="10" max="10" width="15" bestFit="1" customWidth="1"/>
    <col min="11" max="11" width="18.36328125" bestFit="1" customWidth="1"/>
    <col min="12" max="13" width="15.36328125" customWidth="1"/>
    <col min="14" max="14" width="29.453125" style="61" bestFit="1" customWidth="1"/>
    <col min="15" max="15" width="10.7265625" bestFit="1" customWidth="1"/>
    <col min="16" max="16" width="10.7265625" customWidth="1"/>
    <col min="17" max="17" width="28.7265625" bestFit="1" customWidth="1"/>
    <col min="18" max="18" width="12.453125" bestFit="1" customWidth="1"/>
    <col min="19" max="19" width="12.453125" customWidth="1"/>
    <col min="20" max="20" width="11.81640625" bestFit="1" customWidth="1"/>
    <col min="21" max="21" width="12.36328125" bestFit="1" customWidth="1"/>
    <col min="22" max="22" width="11.81640625" bestFit="1" customWidth="1"/>
    <col min="23" max="23" width="11.81640625" customWidth="1"/>
    <col min="26" max="26" width="11.26953125" bestFit="1" customWidth="1"/>
    <col min="27" max="27" width="11.26953125" customWidth="1"/>
    <col min="28" max="28" width="11.26953125" style="57" customWidth="1"/>
    <col min="29" max="32" width="11.26953125" customWidth="1"/>
    <col min="33" max="33" width="11.26953125" style="5" customWidth="1"/>
    <col min="34" max="34" width="11.26953125" customWidth="1"/>
    <col min="35" max="36" width="11.26953125" style="84" customWidth="1"/>
    <col min="37" max="37" width="13.36328125" bestFit="1" customWidth="1"/>
    <col min="38" max="38" width="11.26953125" style="60" customWidth="1"/>
    <col min="39" max="39" width="11.26953125" style="5" customWidth="1"/>
    <col min="40" max="40" width="11.26953125" customWidth="1"/>
    <col min="41" max="41" width="11.26953125" style="60" customWidth="1"/>
    <col min="42" max="42" width="11.26953125" customWidth="1"/>
    <col min="43" max="45" width="11.26953125" style="84" customWidth="1"/>
    <col min="46" max="46" width="22.7265625" customWidth="1"/>
    <col min="47" max="47" width="10.08984375" customWidth="1"/>
    <col min="48" max="48" width="10.08984375" style="5" customWidth="1"/>
    <col min="49" max="49" width="12.26953125" bestFit="1" customWidth="1"/>
    <col min="50" max="50" width="16.7265625" customWidth="1"/>
    <col min="51" max="51" width="7" customWidth="1"/>
    <col min="52" max="52" width="19.36328125" style="56" customWidth="1"/>
    <col min="53" max="54" width="15.36328125" customWidth="1"/>
  </cols>
  <sheetData>
    <row r="1" spans="1:56" x14ac:dyDescent="0.35">
      <c r="A1" t="s">
        <v>56</v>
      </c>
      <c r="B1" s="57" t="s">
        <v>178</v>
      </c>
      <c r="C1" s="57" t="s">
        <v>52</v>
      </c>
      <c r="D1" s="57" t="s">
        <v>205</v>
      </c>
      <c r="E1" s="57" t="s">
        <v>179</v>
      </c>
      <c r="F1" s="57" t="s">
        <v>68</v>
      </c>
      <c r="G1" s="57" t="s">
        <v>190</v>
      </c>
      <c r="H1" s="57" t="s">
        <v>191</v>
      </c>
      <c r="I1" s="61">
        <v>411</v>
      </c>
      <c r="J1" s="57" t="s">
        <v>202</v>
      </c>
      <c r="K1" s="57" t="s">
        <v>203</v>
      </c>
      <c r="L1" s="57" t="s">
        <v>201</v>
      </c>
      <c r="M1" s="57" t="s">
        <v>204</v>
      </c>
      <c r="O1" s="57" t="s">
        <v>52</v>
      </c>
      <c r="P1" s="57">
        <f>COUNT($A:$A)</f>
        <v>790</v>
      </c>
      <c r="R1" s="29" t="s">
        <v>121</v>
      </c>
      <c r="S1" s="29" t="s">
        <v>55</v>
      </c>
      <c r="T1" s="29" t="s">
        <v>122</v>
      </c>
      <c r="U1" s="29" t="s">
        <v>123</v>
      </c>
      <c r="V1" s="29" t="s">
        <v>54</v>
      </c>
      <c r="W1" s="29" t="s">
        <v>124</v>
      </c>
      <c r="X1" s="29" t="s">
        <v>125</v>
      </c>
      <c r="Y1" s="48" t="s">
        <v>19</v>
      </c>
      <c r="Z1" s="29" t="s">
        <v>126</v>
      </c>
      <c r="AA1" s="76" t="s">
        <v>220</v>
      </c>
      <c r="AB1" s="78"/>
      <c r="AC1" s="76"/>
      <c r="AD1" s="76" t="s">
        <v>122</v>
      </c>
      <c r="AE1" s="76"/>
      <c r="AF1" s="76"/>
      <c r="AG1" s="77"/>
      <c r="AH1" s="76"/>
      <c r="AI1" s="83" t="s">
        <v>279</v>
      </c>
      <c r="AJ1" s="83"/>
      <c r="AK1" s="83" t="s">
        <v>280</v>
      </c>
      <c r="AL1" s="85" t="s">
        <v>178</v>
      </c>
      <c r="AM1" s="77"/>
      <c r="AN1" s="76" t="s">
        <v>121</v>
      </c>
      <c r="AO1" s="85"/>
      <c r="AP1" s="76" t="s">
        <v>122</v>
      </c>
      <c r="AQ1" s="83"/>
      <c r="AR1" s="83" t="s">
        <v>122</v>
      </c>
      <c r="AS1" s="83"/>
      <c r="AT1" s="76"/>
      <c r="AU1" s="28" t="s">
        <v>123</v>
      </c>
      <c r="AV1" s="91" t="s">
        <v>124</v>
      </c>
      <c r="AW1" s="74"/>
      <c r="AX1" s="74"/>
      <c r="AZ1" s="56" t="s">
        <v>176</v>
      </c>
      <c r="BA1" t="s">
        <v>196</v>
      </c>
      <c r="BB1" t="s">
        <v>196</v>
      </c>
    </row>
    <row r="2" spans="1:56" ht="16.5" thickBot="1" x14ac:dyDescent="0.5">
      <c r="A2" cm="1">
        <f t="array" ref="A2:A791">_2_Treatment_Time</f>
        <v>519000</v>
      </c>
      <c r="B2" s="59" cm="1">
        <f t="array" ref="B2:B791">_2_Treatment_PT</f>
        <v>0.20629661999999999</v>
      </c>
      <c r="C2" s="3">
        <f t="shared" ref="C2:C65" si="0">A2/60000/1440</f>
        <v>6.006944444444445E-3</v>
      </c>
      <c r="D2" s="59" cm="1">
        <f t="array" ref="D2:D791">(_2_Treatment_PT)*10</f>
        <v>2.0629662</v>
      </c>
      <c r="E2" s="56" t="e">
        <f>IF(D2=MIN($D$2:$D$412),D2,NA())</f>
        <v>#N/A</v>
      </c>
      <c r="F2" s="58" t="e">
        <f>IF(D2=MAX($D$2:$D$412),D2,NA())</f>
        <v>#N/A</v>
      </c>
      <c r="G2" s="58" t="e">
        <f>IF(AND(D2&lt;D3),D2,NA())</f>
        <v>#N/A</v>
      </c>
      <c r="H2" s="58">
        <f>IF(AND(D2&gt;D3),D2,NA())</f>
        <v>2.0629662</v>
      </c>
      <c r="I2" s="61" t="s">
        <v>57</v>
      </c>
      <c r="J2" s="58" t="str">
        <f>IF(D2=MIN($D:$D),D2,"0")</f>
        <v>0</v>
      </c>
      <c r="K2" s="58" t="str">
        <f>IF(D2=MAX($D:$D),D2,"0")</f>
        <v>0</v>
      </c>
      <c r="L2" s="58" t="str">
        <f>IF(AND($D2&lt;=$D3),$D2, "0")</f>
        <v>0</v>
      </c>
      <c r="M2" s="58">
        <f>IF(AND($D2&gt;$D3),$D2,"0")</f>
        <v>2.0629662</v>
      </c>
      <c r="N2" s="61" cm="1">
        <f t="array" ref="N2:N791">_2_Treatment_Annotations</f>
        <v>0</v>
      </c>
      <c r="O2" s="3">
        <f>$A2/60000/1440</f>
        <v>6.006944444444445E-3</v>
      </c>
      <c r="P2" s="3"/>
      <c r="Q2" s="5"/>
      <c r="R2" s="58" cm="1">
        <f t="array" ref="R2">IFERROR(INDEX($M$2:$M$789, MATCH(0,COUNTIF($R$1:R1, $M$2:$M$789),0)),"")</f>
        <v>2.0629662</v>
      </c>
      <c r="S2" s="3">
        <f t="shared" ref="S2" si="1">(_xlfn.XLOOKUP(R2,$D:$D,($A:$A),FALSE))/60000/1440</f>
        <v>6.006944444444445E-3</v>
      </c>
      <c r="T2" s="5">
        <f t="shared" ref="T2:T4" si="2">(_xlfn.XLOOKUP(R2,$D:$D,($A:$A),FALSE))/1000</f>
        <v>519</v>
      </c>
      <c r="U2" s="58" t="str" cm="1">
        <f t="array" ref="U2">IFERROR(INDEX($L$2:$L$412, MATCH(0,COUNTIF($U$1:U1, $L$2:$L$412),0)),"")</f>
        <v>0</v>
      </c>
      <c r="V2" s="3">
        <f>(_xlfn.XLOOKUP(U2,$D:$D,($A:$A),FALSE))/60000/1440</f>
        <v>0</v>
      </c>
      <c r="W2" s="5">
        <f t="shared" ref="W2:W4" si="3">(_xlfn.XLOOKUP(U2,$D:$D,($A:$A),FALSE))/1000</f>
        <v>0</v>
      </c>
      <c r="X2" s="56"/>
      <c r="Z2" s="5">
        <f>ABS(W2-T4)</f>
        <v>531</v>
      </c>
      <c r="AA2" s="5"/>
      <c r="AB2" s="61"/>
      <c r="AC2" s="5"/>
      <c r="AD2" s="5">
        <v>520</v>
      </c>
      <c r="AE2" s="5"/>
      <c r="AF2" s="3">
        <f t="shared" ref="AF2:AF65" si="4">A2/60000/1440</f>
        <v>6.006944444444445E-3</v>
      </c>
      <c r="AG2" s="5">
        <f t="shared" ref="AG2:AG65" si="5">A2</f>
        <v>519000</v>
      </c>
      <c r="AH2" s="56">
        <f>$B2*10</f>
        <v>2.0629662</v>
      </c>
      <c r="AI2" s="84">
        <f>$B2*10</f>
        <v>2.0629662</v>
      </c>
      <c r="AJ2" s="84">
        <v>520</v>
      </c>
      <c r="AK2" t="str">
        <f>_xlfn.CONCAT(AI2,", ",AJ2)</f>
        <v>2.0629662, 520</v>
      </c>
      <c r="AL2" s="60">
        <f>$B2*10</f>
        <v>2.0629662</v>
      </c>
      <c r="AM2" s="5">
        <f>$AG2/1000</f>
        <v>519</v>
      </c>
      <c r="AN2" s="56"/>
      <c r="AP2" s="5">
        <v>520</v>
      </c>
      <c r="AR2" s="84">
        <v>520</v>
      </c>
      <c r="AT2" s="56"/>
      <c r="AU2" s="6" t="s">
        <v>321</v>
      </c>
      <c r="AV2" s="92">
        <v>0</v>
      </c>
      <c r="AW2" s="6"/>
      <c r="AX2" s="6"/>
      <c r="AY2">
        <v>521</v>
      </c>
      <c r="AZ2" s="56">
        <f>AVERAGE(_8_Left_Leg_Flexion_PT)</f>
        <v>0.36366118285714288</v>
      </c>
      <c r="BA2" s="56" t="e">
        <f>IF(AND(D2=D3),D2,NA())</f>
        <v>#N/A</v>
      </c>
      <c r="BB2" s="56" t="e">
        <f>IF(AND(D2=D3),D2,NA())</f>
        <v>#N/A</v>
      </c>
    </row>
    <row r="3" spans="1:56" ht="16" x14ac:dyDescent="0.45">
      <c r="A3">
        <v>520000</v>
      </c>
      <c r="B3" s="59">
        <v>0.20251512999999999</v>
      </c>
      <c r="C3" s="3">
        <f t="shared" si="0"/>
        <v>6.0185185185185185E-3</v>
      </c>
      <c r="D3" s="59">
        <v>2.0251513000000001</v>
      </c>
      <c r="E3" s="56" t="e">
        <f t="shared" ref="E3:E66" si="6">IF(D3=MIN($D$2:$D$412),D3,NA())</f>
        <v>#N/A</v>
      </c>
      <c r="F3" s="58" t="e">
        <f t="shared" ref="F3:F66" si="7">IF(D3=MAX($D$2:$D$412),D3,NA())</f>
        <v>#N/A</v>
      </c>
      <c r="G3" s="58" t="e">
        <f>IF(AND(D3&lt;=D2, D3&lt;=D4),D3,NA())</f>
        <v>#N/A</v>
      </c>
      <c r="H3" s="58" t="e">
        <f>IF(AND(D3&gt;=D2, D3&gt;=D4),D3,NA())</f>
        <v>#N/A</v>
      </c>
      <c r="I3" s="61" t="e">
        <v>#N/A</v>
      </c>
      <c r="J3" s="58" t="str">
        <f t="shared" ref="J3:J66" si="8">IF(D3=MIN($D:$D),D3,"0")</f>
        <v>0</v>
      </c>
      <c r="K3" s="58" t="str">
        <f t="shared" ref="K3:K66" si="9">IF(D3=MAX($D:$D),D3,"0")</f>
        <v>0</v>
      </c>
      <c r="L3" s="58" t="str">
        <f>IF(AND($D3&lt;=$D2, $D3&lt;=$D4),$D3,"0")</f>
        <v>0</v>
      </c>
      <c r="M3" s="58" t="str">
        <f>IF(AND($D3&gt;=$D2, $D3&gt;=$D4),$D3,"0")</f>
        <v>0</v>
      </c>
      <c r="N3" s="61" t="str">
        <v>13 Stand to go to treatment room</v>
      </c>
      <c r="O3" s="3">
        <f t="shared" ref="O3:O66" si="10">$A3/60000/1440</f>
        <v>6.0185185185185185E-3</v>
      </c>
      <c r="P3" t="s">
        <v>94</v>
      </c>
      <c r="Q3" s="6"/>
      <c r="R3" s="58" t="str">
        <f t="array" ref="R3">IFERROR(INDEX($M$2:$M$412, MATCH(0,COUNTIF($R$1:R2, $M$2:$M$412),0)),"")</f>
        <v>0</v>
      </c>
      <c r="S3" s="3">
        <f>(_xlfn.XLOOKUP(R3,$D3:$D412,($A3:$A412),FALSE))/60000/1440</f>
        <v>0</v>
      </c>
      <c r="T3" s="5">
        <f t="shared" si="2"/>
        <v>0</v>
      </c>
      <c r="U3" s="58" cm="1">
        <f t="array" ref="U3">IFERROR(INDEX($L$2:$L$790, MATCH(0,COUNTIF($U$1:U2, $L$2:$L$790),0)),"")</f>
        <v>-0.63034800000000002</v>
      </c>
      <c r="V3" s="3">
        <f>(_xlfn.XLOOKUP(U3,$D3:$D790,($A3:$A790),FALSE))/60000/1440</f>
        <v>6.1111111111111114E-3</v>
      </c>
      <c r="W3" s="5">
        <f t="shared" si="3"/>
        <v>528</v>
      </c>
      <c r="X3" s="56">
        <f>U3-R2</f>
        <v>-2.6933142000000001</v>
      </c>
      <c r="Y3">
        <f>(U3-R2)/(W3-T2)</f>
        <v>-0.29925713333333337</v>
      </c>
      <c r="Z3" s="5">
        <f>ABS(W3-T2)</f>
        <v>9</v>
      </c>
      <c r="AA3" s="5"/>
      <c r="AB3" s="61"/>
      <c r="AC3" s="5"/>
      <c r="AD3" s="5">
        <v>0</v>
      </c>
      <c r="AE3" s="5"/>
      <c r="AF3" s="3">
        <f t="shared" si="4"/>
        <v>6.0185185185185185E-3</v>
      </c>
      <c r="AG3" s="5">
        <f t="shared" si="5"/>
        <v>520000</v>
      </c>
      <c r="AH3" s="56">
        <f t="shared" ref="AH3:AL18" si="11">$B3*10</f>
        <v>2.0251513000000001</v>
      </c>
      <c r="AI3" s="84">
        <f t="shared" si="11"/>
        <v>2.0251513000000001</v>
      </c>
      <c r="AJ3" s="84">
        <v>521</v>
      </c>
      <c r="AK3" t="str">
        <f t="shared" ref="AK3:AK66" si="12">_xlfn.CONCAT(AI3,", ",AJ3)</f>
        <v>2.0251513, 521</v>
      </c>
      <c r="AL3" s="60">
        <f t="shared" si="11"/>
        <v>2.0251513000000001</v>
      </c>
      <c r="AM3" s="5">
        <f t="shared" ref="AM3:AM66" si="13">$AG3/1000</f>
        <v>520</v>
      </c>
      <c r="AN3" s="56"/>
      <c r="AP3" s="5">
        <v>0</v>
      </c>
      <c r="AR3" s="84">
        <v>0</v>
      </c>
      <c r="AS3" s="83" t="s">
        <v>280</v>
      </c>
      <c r="AT3" s="76" t="s">
        <v>178</v>
      </c>
      <c r="AU3" s="6">
        <v>-0.63034800000000002</v>
      </c>
      <c r="AV3" s="92">
        <v>528</v>
      </c>
      <c r="AW3" s="83" t="s">
        <v>280</v>
      </c>
      <c r="AX3" s="76" t="s">
        <v>178</v>
      </c>
      <c r="AY3">
        <v>567</v>
      </c>
      <c r="AZ3" s="56" t="s">
        <v>174</v>
      </c>
      <c r="BA3" s="56" t="e">
        <f>IF(AND(D3&lt;=D2, D3&lt;=D4),D3,NA())</f>
        <v>#N/A</v>
      </c>
      <c r="BB3" s="56" t="e">
        <f>IF(AND((D3+0.05)=D2, (D3-0.05)=D2, (D3+0.05)=D4, (D3-0.05)=D4),D3,NA())</f>
        <v>#N/A</v>
      </c>
    </row>
    <row r="4" spans="1:56" ht="16" x14ac:dyDescent="0.45">
      <c r="A4">
        <v>521000</v>
      </c>
      <c r="B4" s="59">
        <v>0.16922727000000001</v>
      </c>
      <c r="C4" s="3">
        <f t="shared" si="0"/>
        <v>6.030092592592593E-3</v>
      </c>
      <c r="D4" s="59">
        <v>1.6922727000000002</v>
      </c>
      <c r="E4" s="56" t="e">
        <f t="shared" si="6"/>
        <v>#N/A</v>
      </c>
      <c r="F4" s="58" t="e">
        <f t="shared" si="7"/>
        <v>#N/A</v>
      </c>
      <c r="G4" s="58" t="e">
        <f>IF(AND(D4&lt;=D2, E4&lt;=D3, D4&lt;=D5, D4&lt;=D6),D4,NA())</f>
        <v>#N/A</v>
      </c>
      <c r="H4" s="58" t="e">
        <f>IF(AND(D4&gt;=D2, D4&gt;=D3, D4&gt;=D5, D4&gt;=D6),D4,NA())</f>
        <v>#N/A</v>
      </c>
      <c r="I4" s="61" t="e">
        <v>#N/A</v>
      </c>
      <c r="J4" s="58" t="str">
        <f t="shared" si="8"/>
        <v>0</v>
      </c>
      <c r="K4" s="58" t="str">
        <f t="shared" si="9"/>
        <v>0</v>
      </c>
      <c r="L4" s="58" t="str">
        <f>IF(AND($D4&lt;=$D2, $D4&lt;=$D3, $D4&lt;=$D5, $D4&lt;=$D6),$D4,"0")</f>
        <v>0</v>
      </c>
      <c r="M4" s="58" t="str">
        <f>IF(AND($D4&gt;=$D2, $D4&gt;=$D3, $D4&gt;=$D5, $D4&gt;=$D6),$D4,"0")</f>
        <v>0</v>
      </c>
      <c r="N4" s="61">
        <v>0</v>
      </c>
      <c r="O4" s="3">
        <f t="shared" si="10"/>
        <v>6.030092592592593E-3</v>
      </c>
      <c r="Q4" s="6" t="s">
        <v>69</v>
      </c>
      <c r="R4" s="58" cm="1">
        <f t="array" ref="R4">IFERROR(INDEX($M$2:$M$789, MATCH(0,COUNTIF($R$1:R3, $M$2:$M$789),0)),"")</f>
        <v>-1.7561E-2</v>
      </c>
      <c r="S4" s="3">
        <f>(_xlfn.XLOOKUP(R4,$D4:$D790,($A4:$A790),FALSE))/60000/1440</f>
        <v>6.145833333333333E-3</v>
      </c>
      <c r="T4" s="5">
        <f t="shared" si="2"/>
        <v>531</v>
      </c>
      <c r="U4" s="58" cm="1">
        <f t="array" ref="U4">IFERROR(INDEX($L$2:$L$790, MATCH(0,COUNTIF($U$1:U3, $L$2:$L$790),0)),"")</f>
        <v>-0.28233865000000002</v>
      </c>
      <c r="V4" s="3">
        <f t="shared" ref="V4:V61" si="14">(_xlfn.XLOOKUP(U4,$D4:$D791,($A4:$A791),FALSE))/60000/1440</f>
        <v>6.168981481481481E-3</v>
      </c>
      <c r="W4" s="5">
        <f t="shared" si="3"/>
        <v>533</v>
      </c>
      <c r="X4" s="56">
        <f>U4-R4</f>
        <v>-0.26477765000000003</v>
      </c>
      <c r="Y4">
        <f>(U4-R4)/(W4-T4)</f>
        <v>-0.13238882500000002</v>
      </c>
      <c r="Z4" s="5">
        <f>ABS(W4-T4)</f>
        <v>2</v>
      </c>
      <c r="AA4" s="5">
        <f t="shared" ref="AA4:AA61" si="15">COUNTIF(D2:D789,R4)</f>
        <v>1</v>
      </c>
      <c r="AB4" s="61" t="s">
        <v>221</v>
      </c>
      <c r="AC4" s="56">
        <v>-1.7561E-2</v>
      </c>
      <c r="AD4" s="5">
        <v>531</v>
      </c>
      <c r="AE4" s="3">
        <v>6.145833333333333E-3</v>
      </c>
      <c r="AF4" s="3">
        <f t="shared" si="4"/>
        <v>6.030092592592593E-3</v>
      </c>
      <c r="AG4" s="5">
        <f t="shared" si="5"/>
        <v>521000</v>
      </c>
      <c r="AH4" s="56">
        <f t="shared" si="11"/>
        <v>1.6922727000000002</v>
      </c>
      <c r="AI4" s="84">
        <f t="shared" si="11"/>
        <v>1.6922727000000002</v>
      </c>
      <c r="AJ4" s="84">
        <v>522</v>
      </c>
      <c r="AK4" t="str">
        <f t="shared" si="12"/>
        <v>1.6922727, 522</v>
      </c>
      <c r="AL4" s="60">
        <f t="shared" si="11"/>
        <v>1.6922727000000002</v>
      </c>
      <c r="AM4" s="5">
        <f t="shared" si="13"/>
        <v>521</v>
      </c>
      <c r="AN4" s="56" t="s">
        <v>250</v>
      </c>
      <c r="AO4" s="60">
        <v>-1.7561E-2</v>
      </c>
      <c r="AP4" s="5">
        <v>531</v>
      </c>
      <c r="AQ4" s="84">
        <v>-1.7561E-2</v>
      </c>
      <c r="AR4" s="84">
        <v>531</v>
      </c>
      <c r="AS4" s="84" t="s">
        <v>281</v>
      </c>
      <c r="AT4" s="56" t="e" cm="1" vm="1">
        <f t="array" ref="AT4">_xlfn.TEXTJOIN(",",,_xlfn._xlws.FILTER(AL2:AM790,AK2:AK790=AS4))</f>
        <v>#VALUE!</v>
      </c>
      <c r="AU4" s="6">
        <v>-0.28233865000000002</v>
      </c>
      <c r="AV4" s="92">
        <v>533</v>
      </c>
      <c r="AW4" s="84" t="s">
        <v>281</v>
      </c>
      <c r="AX4" s="56" t="e" cm="1" vm="1">
        <f t="array" ref="AX4">_xlfn.TEXTJOIN(",",,_xlfn._xlws.FILTER(AL2:AM790,AK2:AK790=AW4))</f>
        <v>#VALUE!</v>
      </c>
      <c r="AY4">
        <v>614</v>
      </c>
      <c r="AZ4" s="56">
        <f>AVERAGE(D:D)</f>
        <v>1.8040357241417744</v>
      </c>
      <c r="BA4" s="56" t="e">
        <f>IF(AND(D4&lt;=D2, D4&lt;=D3, D4&lt;=D5, D4&lt;=D5, D4&lt;=D5),D4,NA())</f>
        <v>#N/A</v>
      </c>
      <c r="BB4" s="56">
        <f t="shared" ref="BB4:BB15" si="16">IF(AND((D4-D3)&lt;0.05, (D4-D5)&lt;0.05), NA(), D4)</f>
        <v>1.6922727000000002</v>
      </c>
      <c r="BD4" s="3">
        <f t="shared" ref="BD4" si="17">(_xlfn.XLOOKUP(BC4,$D:$D,($A:$A),FALSE))/60000/1440</f>
        <v>0</v>
      </c>
    </row>
    <row r="5" spans="1:56" ht="16" x14ac:dyDescent="0.45">
      <c r="A5">
        <v>522000</v>
      </c>
      <c r="B5" s="59">
        <v>0.11929307</v>
      </c>
      <c r="C5" s="3">
        <f t="shared" si="0"/>
        <v>6.0416666666666665E-3</v>
      </c>
      <c r="D5" s="59">
        <v>1.1929307</v>
      </c>
      <c r="E5" s="56" t="e">
        <f t="shared" si="6"/>
        <v>#N/A</v>
      </c>
      <c r="F5" s="58" t="e">
        <f t="shared" si="7"/>
        <v>#N/A</v>
      </c>
      <c r="G5" s="58" t="e">
        <f>IF(AND(D5&lt;=D2, D5&lt;=D3, D5&lt;=D4, D5&lt;=D6, D5&lt;=D7, D5&lt;=D8),D5,NA())</f>
        <v>#N/A</v>
      </c>
      <c r="H5" s="58" t="e">
        <f>IF(AND(D5&gt;=D2, D5&gt;=D3, D5&gt;=D4, D5&gt;=D6, D5&gt;=D7, D5&gt;=D8),D5,NA())</f>
        <v>#N/A</v>
      </c>
      <c r="I5" s="61" t="e">
        <v>#N/A</v>
      </c>
      <c r="J5" s="58" t="str">
        <f t="shared" si="8"/>
        <v>0</v>
      </c>
      <c r="K5" s="58" t="str">
        <f t="shared" si="9"/>
        <v>0</v>
      </c>
      <c r="L5" s="58" t="str">
        <f>IF(AND(D5&lt;=D2, D5&lt;=D3, D5&lt;=D4, D5&lt;=D6, D5&lt;=D7, D5&lt;=D8),D5,"0")</f>
        <v>0</v>
      </c>
      <c r="M5" s="58" t="str">
        <f>IF(AND(D5&gt;=D2, D5&gt;=D3, D5&gt;=D4, D5&gt;=D6, D5&gt;=D7, D5&gt;=D8),D5,"0")</f>
        <v>0</v>
      </c>
      <c r="N5" s="61">
        <v>0</v>
      </c>
      <c r="O5" s="3">
        <f t="shared" si="10"/>
        <v>6.0416666666666665E-3</v>
      </c>
      <c r="Q5" s="6"/>
      <c r="R5" s="58" cm="1">
        <f t="array" ref="R5">IFERROR(INDEX($M$2:$M$789, MATCH(0,COUNTIF($R$1:R4, $M$2:$M$789),0)),"")</f>
        <v>0.20942584</v>
      </c>
      <c r="S5" s="3">
        <f t="shared" ref="S5:S62" si="18">(_xlfn.XLOOKUP(R5,$D5:$D791,($A5:$A791),FALSE))/60000/1440</f>
        <v>6.192129629629629E-3</v>
      </c>
      <c r="T5" s="5">
        <f>(IF(_xlfn.XLOOKUP(R5,$D$2:$D$790,($A$2:$A$790),FALSE)&lt;_xlfn.XLOOKUP(R4,$D$2:$D$790,($A$2:$A$790),FALSE),("0"),(_xlfn.XLOOKUP(R5,$D$2:$D$790,($A$2:$A$790),FALSE))))/1000</f>
        <v>535</v>
      </c>
      <c r="U5" s="58" cm="1">
        <f t="array" ref="U5">IFERROR(INDEX($L$2:$L$790, MATCH(0,COUNTIF($U$1:U4, $L$2:$L$790),0)),"")</f>
        <v>-1.3112602</v>
      </c>
      <c r="V5" s="3">
        <f t="shared" si="14"/>
        <v>6.238425925925925E-3</v>
      </c>
      <c r="W5" s="5">
        <f>(IF(_xlfn.XLOOKUP(U5,$D$5:$D$790,($A$5:$A$790),FALSE)&lt;_xlfn.XLOOKUP(U4,$D$4:$D$790,($A$4:$A$790),FALSE),("0"),(_xlfn.XLOOKUP(U5,$D$5:$D$790,($A$5:$A$790),FALSE))))/1000</f>
        <v>539</v>
      </c>
      <c r="X5" s="56">
        <f>U5-R5</f>
        <v>-1.52068604</v>
      </c>
      <c r="Y5">
        <f t="shared" ref="Y5:Y61" si="19">(U5-R5)/(W5-T5)</f>
        <v>-0.38017150999999999</v>
      </c>
      <c r="Z5" s="5">
        <f>ABS(W5-T5)</f>
        <v>4</v>
      </c>
      <c r="AA5" s="5">
        <f t="shared" si="15"/>
        <v>1</v>
      </c>
      <c r="AB5" s="61" t="s">
        <v>222</v>
      </c>
      <c r="AC5" s="56">
        <v>0.20942584</v>
      </c>
      <c r="AD5" s="5">
        <v>535</v>
      </c>
      <c r="AE5" s="3">
        <v>6.192129629629629E-3</v>
      </c>
      <c r="AF5" s="3">
        <f t="shared" si="4"/>
        <v>6.0416666666666665E-3</v>
      </c>
      <c r="AG5" s="5">
        <f t="shared" si="5"/>
        <v>522000</v>
      </c>
      <c r="AH5" s="56">
        <f t="shared" si="11"/>
        <v>1.1929307</v>
      </c>
      <c r="AI5" s="84">
        <f t="shared" si="11"/>
        <v>1.1929307</v>
      </c>
      <c r="AJ5" s="84">
        <v>523</v>
      </c>
      <c r="AK5" t="str">
        <f t="shared" si="12"/>
        <v>1.1929307, 523</v>
      </c>
      <c r="AL5" s="60">
        <f t="shared" si="11"/>
        <v>1.1929307</v>
      </c>
      <c r="AM5" s="5">
        <f t="shared" si="13"/>
        <v>522</v>
      </c>
      <c r="AN5" s="56">
        <v>-0.8043648000000001</v>
      </c>
      <c r="AO5" s="60">
        <v>0.20942584</v>
      </c>
      <c r="AP5" s="5">
        <v>535</v>
      </c>
      <c r="AQ5" s="84">
        <v>0.20942584</v>
      </c>
      <c r="AR5" s="84">
        <v>535</v>
      </c>
      <c r="AT5" s="56"/>
      <c r="AU5" s="6">
        <v>-1.3112602</v>
      </c>
      <c r="AV5" s="92">
        <v>539</v>
      </c>
      <c r="AW5" s="6"/>
      <c r="AX5" s="6"/>
      <c r="AY5">
        <v>670</v>
      </c>
      <c r="BA5" s="56" t="e">
        <f t="shared" ref="BA5:BA15" si="20">IF(AND(D5&lt;=D2, D5&lt;=D3, D5&lt;=D4, D5&lt;=D6, D5&lt;=D6, D5&lt;=D6),D5,NA())</f>
        <v>#N/A</v>
      </c>
      <c r="BB5" s="56">
        <f t="shared" si="16"/>
        <v>1.1929307</v>
      </c>
    </row>
    <row r="6" spans="1:56" ht="16" x14ac:dyDescent="0.45">
      <c r="A6">
        <v>523000</v>
      </c>
      <c r="B6" s="59">
        <v>7.7684459999999997E-2</v>
      </c>
      <c r="C6" s="3">
        <f t="shared" si="0"/>
        <v>6.053240740740741E-3</v>
      </c>
      <c r="D6" s="59">
        <v>0.7768446</v>
      </c>
      <c r="E6" s="56" t="e">
        <f t="shared" si="6"/>
        <v>#N/A</v>
      </c>
      <c r="F6" s="58" t="e">
        <f t="shared" si="7"/>
        <v>#N/A</v>
      </c>
      <c r="G6" s="58" t="e">
        <f t="shared" ref="G6:G36" si="21">IF(AND(D6&lt;=D3, D6&lt;=D4, D6&lt;=D5, D6&lt;=D7, D6&lt;=D8, D6&lt;=D9),D6,NA())</f>
        <v>#N/A</v>
      </c>
      <c r="H6" s="58" t="e">
        <f t="shared" ref="H6:H69" si="22">IF(AND(D6&gt;=D3, D6&gt;=D4, D6&gt;=D5, D6&gt;=D7, D6&gt;=D8, D6&gt;=D9),D6,NA())</f>
        <v>#N/A</v>
      </c>
      <c r="I6" s="61" t="e">
        <v>#N/A</v>
      </c>
      <c r="J6" s="58" t="str">
        <f t="shared" si="8"/>
        <v>0</v>
      </c>
      <c r="K6" s="58" t="str">
        <f t="shared" si="9"/>
        <v>0</v>
      </c>
      <c r="L6" s="58" t="str">
        <f t="shared" ref="L6:L69" si="23">IF(AND(D6&lt;=D3, D6&lt;=D4, D6&lt;=D5, D6&lt;=D7, D6&lt;=D8, D6&lt;=D9),D6,"0")</f>
        <v>0</v>
      </c>
      <c r="M6" s="58" t="str">
        <f t="shared" ref="M6:M34" si="24">IF(AND(D6&gt;=D3, D6&gt;=D4, D6&gt;=D5, D6&gt;=D7, D6&gt;=D8, D6&gt;=D9),D6,"0")</f>
        <v>0</v>
      </c>
      <c r="N6" s="61">
        <v>0</v>
      </c>
      <c r="O6" s="3">
        <f t="shared" si="10"/>
        <v>6.053240740740741E-3</v>
      </c>
      <c r="Q6" s="6"/>
      <c r="R6" s="58" cm="1">
        <f t="array" ref="R6">IFERROR(INDEX($M$2:$M$789, MATCH(0,COUNTIF($R$1:R5, $M$2:$M$789),0)),"")</f>
        <v>-0.8043648000000001</v>
      </c>
      <c r="S6" s="3">
        <f t="shared" si="18"/>
        <v>6.2615740740740748E-3</v>
      </c>
      <c r="T6" s="5">
        <f t="shared" ref="T6:T10" si="25">(IF(_xlfn.XLOOKUP(R6,$D$2:$D$790,($A$2:$A$790),FALSE)&lt;_xlfn.XLOOKUP(R5,$D$2:$D$790,($A$2:$A$790),FALSE),("0"),(_xlfn.XLOOKUP(R6,$D$2:$D$790,($A$2:$A$790),FALSE))))/1000</f>
        <v>541</v>
      </c>
      <c r="U6" s="58" cm="1">
        <f t="array" ref="U6">IFERROR(INDEX($L$2:$L$790, MATCH(0,COUNTIF($U$1:U5, $L$2:$L$790),0)),"")</f>
        <v>-1.8635482000000001</v>
      </c>
      <c r="V6" s="3">
        <f t="shared" si="14"/>
        <v>6.3078703703703708E-3</v>
      </c>
      <c r="W6" s="5">
        <f t="shared" ref="W6:W61" si="26">(IF(_xlfn.XLOOKUP(U6,$D$5:$D$790,($A$5:$A$790),FALSE)&lt;_xlfn.XLOOKUP(U5,$D$4:$D$790,($A$4:$A$790),FALSE),("0"),(_xlfn.XLOOKUP(U6,$D$5:$D$790,($A$5:$A$790),FALSE))))/1000</f>
        <v>545</v>
      </c>
      <c r="X6" s="56">
        <f t="shared" ref="X6:X61" si="27">U6-R6</f>
        <v>-1.0591834</v>
      </c>
      <c r="Y6">
        <f t="shared" si="19"/>
        <v>-0.26479585</v>
      </c>
      <c r="Z6" s="5">
        <f t="shared" ref="Z6:Z61" si="28">ABS(W6-T6)</f>
        <v>4</v>
      </c>
      <c r="AA6" s="5">
        <f t="shared" si="15"/>
        <v>1</v>
      </c>
      <c r="AB6" s="61" t="s">
        <v>223</v>
      </c>
      <c r="AC6" s="56">
        <v>-0.8043648000000001</v>
      </c>
      <c r="AD6" s="5">
        <v>541</v>
      </c>
      <c r="AE6" s="3">
        <v>6.2615740740740748E-3</v>
      </c>
      <c r="AF6" s="3">
        <f t="shared" si="4"/>
        <v>6.053240740740741E-3</v>
      </c>
      <c r="AG6" s="5">
        <f t="shared" si="5"/>
        <v>523000</v>
      </c>
      <c r="AH6" s="56">
        <f t="shared" si="11"/>
        <v>0.7768446</v>
      </c>
      <c r="AI6" s="84">
        <f t="shared" si="11"/>
        <v>0.7768446</v>
      </c>
      <c r="AJ6" s="84">
        <v>524</v>
      </c>
      <c r="AK6" t="str">
        <f t="shared" si="12"/>
        <v>0.7768446, 524</v>
      </c>
      <c r="AL6" s="60">
        <f t="shared" si="11"/>
        <v>0.7768446</v>
      </c>
      <c r="AM6" s="5">
        <f t="shared" si="13"/>
        <v>523</v>
      </c>
      <c r="AN6" s="56"/>
      <c r="AO6" s="60">
        <v>-0.8043648000000001</v>
      </c>
      <c r="AP6" s="5">
        <v>541</v>
      </c>
      <c r="AQ6" s="84">
        <v>-0.8043648000000001</v>
      </c>
      <c r="AR6" s="84">
        <v>541</v>
      </c>
      <c r="AT6" s="56"/>
      <c r="AU6" s="6">
        <v>-1.8635482000000001</v>
      </c>
      <c r="AV6" s="92">
        <v>545</v>
      </c>
      <c r="AW6" s="6"/>
      <c r="AX6" s="6"/>
      <c r="AY6">
        <v>777</v>
      </c>
      <c r="BA6" s="56" t="e">
        <f t="shared" si="20"/>
        <v>#N/A</v>
      </c>
      <c r="BB6" s="56">
        <f t="shared" si="16"/>
        <v>0.7768446</v>
      </c>
    </row>
    <row r="7" spans="1:56" ht="16" x14ac:dyDescent="0.45">
      <c r="A7">
        <v>524000</v>
      </c>
      <c r="B7" s="59">
        <v>6.2553613999999994E-2</v>
      </c>
      <c r="C7" s="3">
        <f t="shared" si="0"/>
        <v>6.0648148148148145E-3</v>
      </c>
      <c r="D7" s="59">
        <v>0.62553613999999991</v>
      </c>
      <c r="E7" s="56" t="e">
        <f t="shared" si="6"/>
        <v>#N/A</v>
      </c>
      <c r="F7" s="58" t="e">
        <f t="shared" si="7"/>
        <v>#N/A</v>
      </c>
      <c r="G7" s="58" t="e">
        <f t="shared" si="21"/>
        <v>#N/A</v>
      </c>
      <c r="H7" s="58" t="e">
        <f t="shared" si="22"/>
        <v>#N/A</v>
      </c>
      <c r="I7" s="61" t="e">
        <v>#N/A</v>
      </c>
      <c r="J7" s="58" t="str">
        <f t="shared" si="8"/>
        <v>0</v>
      </c>
      <c r="K7" s="58" t="str">
        <f t="shared" si="9"/>
        <v>0</v>
      </c>
      <c r="L7" s="58" t="str">
        <f t="shared" si="23"/>
        <v>0</v>
      </c>
      <c r="M7" s="58" t="str">
        <f t="shared" si="24"/>
        <v>0</v>
      </c>
      <c r="N7" s="61">
        <v>0</v>
      </c>
      <c r="O7" s="3">
        <f t="shared" si="10"/>
        <v>6.0648148148148145E-3</v>
      </c>
      <c r="Q7" s="6" t="s">
        <v>70</v>
      </c>
      <c r="R7" s="58" cm="1">
        <f t="array" ref="R7">IFERROR(INDEX($M$2:$M$789, MATCH(0,COUNTIF($R$1:R6, $M$2:$M$789),0)),"")</f>
        <v>1.5409642000000001</v>
      </c>
      <c r="S7" s="3">
        <f t="shared" si="18"/>
        <v>6.5393518518518517E-3</v>
      </c>
      <c r="T7" s="5">
        <f t="shared" si="25"/>
        <v>565</v>
      </c>
      <c r="U7" s="58" cm="1">
        <f t="array" ref="U7">IFERROR(INDEX($L$2:$L$790, MATCH(0,COUNTIF($U$1:U6, $L$2:$L$790),0)),"")</f>
        <v>0.62553613999999991</v>
      </c>
      <c r="V7" s="3">
        <f t="shared" si="14"/>
        <v>6.0648148148148145E-3</v>
      </c>
      <c r="W7" s="5">
        <f t="shared" si="26"/>
        <v>0</v>
      </c>
      <c r="X7" s="56">
        <f t="shared" si="27"/>
        <v>-0.91542806000000021</v>
      </c>
      <c r="Y7">
        <f t="shared" si="19"/>
        <v>1.620226654867257E-3</v>
      </c>
      <c r="Z7" s="5">
        <f t="shared" si="28"/>
        <v>565</v>
      </c>
      <c r="AA7" s="5">
        <f t="shared" si="15"/>
        <v>2</v>
      </c>
      <c r="AB7" s="61" t="s">
        <v>224</v>
      </c>
      <c r="AC7" s="56">
        <v>1.5409642000000001</v>
      </c>
      <c r="AD7" s="5">
        <v>565</v>
      </c>
      <c r="AE7" s="3">
        <v>6.5393518518518517E-3</v>
      </c>
      <c r="AF7" s="3">
        <f t="shared" si="4"/>
        <v>6.0648148148148145E-3</v>
      </c>
      <c r="AG7" s="5">
        <f t="shared" si="5"/>
        <v>524000</v>
      </c>
      <c r="AH7" s="56">
        <f t="shared" ref="AH7:AH70" si="29">B7*10</f>
        <v>0.62553613999999991</v>
      </c>
      <c r="AI7" s="84">
        <f t="shared" si="11"/>
        <v>0.62553613999999991</v>
      </c>
      <c r="AJ7" s="84">
        <v>525</v>
      </c>
      <c r="AK7" t="str">
        <f t="shared" si="12"/>
        <v>0.62553614, 525</v>
      </c>
      <c r="AL7" s="60">
        <f t="shared" si="11"/>
        <v>0.62553613999999991</v>
      </c>
      <c r="AM7" s="5">
        <f t="shared" si="13"/>
        <v>524</v>
      </c>
      <c r="AN7" s="56"/>
      <c r="AO7" s="60">
        <v>1.5409642000000001</v>
      </c>
      <c r="AP7" s="5">
        <v>565</v>
      </c>
      <c r="AQ7" s="84">
        <v>1.5409642000000001</v>
      </c>
      <c r="AR7" s="84">
        <v>565</v>
      </c>
      <c r="AT7" s="56"/>
      <c r="AU7" s="6">
        <v>0.62553613999999991</v>
      </c>
      <c r="AV7" s="92">
        <v>0</v>
      </c>
      <c r="AW7" s="84" t="s">
        <v>281</v>
      </c>
      <c r="AX7" s="56" t="e" cm="1" vm="1">
        <f t="array" ref="AX7">_xlfn.TEXTJOIN(",",,_xlfn._xlws.FILTER(AL5:AM793,AK5:AK793=AW7))</f>
        <v>#VALUE!</v>
      </c>
      <c r="AY7">
        <v>807</v>
      </c>
      <c r="AZ7" s="56" t="s">
        <v>195</v>
      </c>
      <c r="BA7" s="56" t="e">
        <f t="shared" si="20"/>
        <v>#N/A</v>
      </c>
      <c r="BB7" s="56">
        <f t="shared" si="16"/>
        <v>0.62553613999999991</v>
      </c>
    </row>
    <row r="8" spans="1:56" ht="16" x14ac:dyDescent="0.45">
      <c r="A8">
        <v>525000</v>
      </c>
      <c r="B8" s="59">
        <v>4.5907266000000002E-2</v>
      </c>
      <c r="C8" s="3">
        <f t="shared" si="0"/>
        <v>6.076388888888889E-3</v>
      </c>
      <c r="D8" s="59">
        <v>0.45907266000000002</v>
      </c>
      <c r="E8" s="56" t="e">
        <f t="shared" si="6"/>
        <v>#N/A</v>
      </c>
      <c r="F8" s="58" t="e">
        <f t="shared" si="7"/>
        <v>#N/A</v>
      </c>
      <c r="G8" s="58" t="e">
        <f t="shared" si="21"/>
        <v>#N/A</v>
      </c>
      <c r="H8" s="58" t="e">
        <f t="shared" si="22"/>
        <v>#N/A</v>
      </c>
      <c r="I8" s="61" t="e">
        <v>#N/A</v>
      </c>
      <c r="J8" s="58" t="str">
        <f t="shared" si="8"/>
        <v>0</v>
      </c>
      <c r="K8" s="58" t="str">
        <f t="shared" si="9"/>
        <v>0</v>
      </c>
      <c r="L8" s="58" t="str">
        <f t="shared" si="23"/>
        <v>0</v>
      </c>
      <c r="M8" s="58" t="str">
        <f t="shared" si="24"/>
        <v>0</v>
      </c>
      <c r="N8" s="61">
        <v>0</v>
      </c>
      <c r="O8" s="3">
        <f t="shared" si="10"/>
        <v>6.076388888888889E-3</v>
      </c>
      <c r="Q8" s="6"/>
      <c r="R8" s="58" cm="1">
        <f t="array" ref="R8">IFERROR(INDEX($M$2:$M$789, MATCH(0,COUNTIF($R$1:R7, $M$2:$M$789),0)),"")</f>
        <v>2.4412616000000003</v>
      </c>
      <c r="S8" s="3">
        <f t="shared" si="18"/>
        <v>6.805555555555556E-3</v>
      </c>
      <c r="T8" s="5">
        <f t="shared" si="25"/>
        <v>588</v>
      </c>
      <c r="U8" s="58" cm="1">
        <f t="array" ref="U8">IFERROR(INDEX($L$2:$L$790, MATCH(0,COUNTIF($U$1:U7, $L$2:$L$790),0)),"")</f>
        <v>1.8889494</v>
      </c>
      <c r="V8" s="3">
        <f t="shared" si="14"/>
        <v>6.8402777777777776E-3</v>
      </c>
      <c r="W8" s="5">
        <f t="shared" si="26"/>
        <v>591</v>
      </c>
      <c r="X8" s="56">
        <f t="shared" si="27"/>
        <v>-0.55231220000000025</v>
      </c>
      <c r="Y8">
        <f t="shared" si="19"/>
        <v>-0.18410406666666676</v>
      </c>
      <c r="Z8" s="5">
        <f t="shared" si="28"/>
        <v>3</v>
      </c>
      <c r="AA8" s="5">
        <f t="shared" si="15"/>
        <v>3</v>
      </c>
      <c r="AB8" s="61" t="s">
        <v>225</v>
      </c>
      <c r="AC8" s="56">
        <v>2.4412616000000003</v>
      </c>
      <c r="AD8" s="5">
        <v>588</v>
      </c>
      <c r="AE8" s="3">
        <v>6.805555555555556E-3</v>
      </c>
      <c r="AF8" s="3">
        <f t="shared" si="4"/>
        <v>6.076388888888889E-3</v>
      </c>
      <c r="AG8" s="5">
        <f t="shared" si="5"/>
        <v>525000</v>
      </c>
      <c r="AH8" s="56">
        <f t="shared" si="29"/>
        <v>0.45907266000000002</v>
      </c>
      <c r="AI8" s="84">
        <f t="shared" si="11"/>
        <v>0.45907266000000002</v>
      </c>
      <c r="AJ8" s="84">
        <v>526</v>
      </c>
      <c r="AK8" t="str">
        <f t="shared" si="12"/>
        <v>0.45907266, 526</v>
      </c>
      <c r="AL8" s="60">
        <f t="shared" si="11"/>
        <v>0.45907266000000002</v>
      </c>
      <c r="AM8" s="5">
        <f t="shared" si="13"/>
        <v>525</v>
      </c>
      <c r="AN8" s="56"/>
      <c r="AO8" s="60">
        <v>2.4412616000000003</v>
      </c>
      <c r="AP8" s="5">
        <v>588</v>
      </c>
      <c r="AQ8" s="84">
        <v>2.4412616000000003</v>
      </c>
      <c r="AR8" s="84">
        <v>588</v>
      </c>
      <c r="AT8" s="56"/>
      <c r="AU8" s="6">
        <v>1.8889494</v>
      </c>
      <c r="AV8" s="92">
        <v>591</v>
      </c>
      <c r="AW8" s="6"/>
      <c r="AX8" s="6"/>
      <c r="AY8">
        <v>819</v>
      </c>
      <c r="AZ8" s="56">
        <f>MAX(_8_Left_Leg_Flexion_PT)-MIN(_8_Left_Leg_Flexion_PT)</f>
        <v>0.27538373999999999</v>
      </c>
      <c r="BA8" s="56" t="e">
        <f t="shared" si="20"/>
        <v>#N/A</v>
      </c>
      <c r="BB8" s="56">
        <f t="shared" si="16"/>
        <v>0.45907266000000002</v>
      </c>
    </row>
    <row r="9" spans="1:56" ht="16" x14ac:dyDescent="0.45">
      <c r="A9">
        <v>526000</v>
      </c>
      <c r="B9" s="59">
        <v>-1.1589939E-2</v>
      </c>
      <c r="C9" s="3">
        <f t="shared" si="0"/>
        <v>6.0879629629629634E-3</v>
      </c>
      <c r="D9" s="59">
        <v>-0.11589939</v>
      </c>
      <c r="E9" s="56" t="e">
        <f t="shared" si="6"/>
        <v>#N/A</v>
      </c>
      <c r="F9" s="58" t="e">
        <f t="shared" si="7"/>
        <v>#N/A</v>
      </c>
      <c r="G9" s="58" t="e">
        <f t="shared" si="21"/>
        <v>#N/A</v>
      </c>
      <c r="H9" s="58" t="e">
        <f t="shared" si="22"/>
        <v>#N/A</v>
      </c>
      <c r="I9" s="61" t="e">
        <v>#N/A</v>
      </c>
      <c r="J9" s="58" t="str">
        <f t="shared" si="8"/>
        <v>0</v>
      </c>
      <c r="K9" s="58" t="str">
        <f t="shared" si="9"/>
        <v>0</v>
      </c>
      <c r="L9" s="58" t="str">
        <f t="shared" si="23"/>
        <v>0</v>
      </c>
      <c r="M9" s="58" t="str">
        <f t="shared" si="24"/>
        <v>0</v>
      </c>
      <c r="N9" s="61">
        <v>0</v>
      </c>
      <c r="O9" s="3">
        <f t="shared" si="10"/>
        <v>6.0879629629629634E-3</v>
      </c>
      <c r="Q9" s="6"/>
      <c r="R9" s="58" cm="1">
        <f t="array" ref="R9">IFERROR(INDEX($M$2:$M$789, MATCH(0,COUNTIF($R$1:R8, $M$2:$M$789),0)),"")</f>
        <v>1.9570504</v>
      </c>
      <c r="S9" s="3">
        <f t="shared" si="18"/>
        <v>6.9328703703703696E-3</v>
      </c>
      <c r="T9" s="5">
        <f t="shared" si="25"/>
        <v>599</v>
      </c>
      <c r="U9" s="58" cm="1">
        <f t="array" ref="U9">IFERROR(INDEX($L$2:$L$790, MATCH(0,COUNTIF($U$1:U8, $L$2:$L$790),0)),"")</f>
        <v>1.0340689000000001</v>
      </c>
      <c r="V9" s="3">
        <f t="shared" si="14"/>
        <v>6.898148148148148E-3</v>
      </c>
      <c r="W9" s="5">
        <f t="shared" si="26"/>
        <v>596</v>
      </c>
      <c r="X9" s="56">
        <f t="shared" si="27"/>
        <v>-0.9229814999999999</v>
      </c>
      <c r="Y9">
        <f t="shared" si="19"/>
        <v>0.30766049999999995</v>
      </c>
      <c r="Z9" s="5">
        <f t="shared" si="28"/>
        <v>3</v>
      </c>
      <c r="AA9" s="5">
        <f t="shared" si="15"/>
        <v>7</v>
      </c>
      <c r="AB9" s="61" t="s">
        <v>226</v>
      </c>
      <c r="AC9" s="56">
        <v>1.9570504</v>
      </c>
      <c r="AD9" s="5">
        <v>599</v>
      </c>
      <c r="AE9" s="3">
        <v>6.9328703703703696E-3</v>
      </c>
      <c r="AF9" s="3">
        <f t="shared" si="4"/>
        <v>6.0879629629629634E-3</v>
      </c>
      <c r="AG9" s="5">
        <f t="shared" si="5"/>
        <v>526000</v>
      </c>
      <c r="AH9" s="56">
        <f t="shared" si="29"/>
        <v>-0.11589939</v>
      </c>
      <c r="AI9" s="84">
        <f t="shared" si="11"/>
        <v>-0.11589939</v>
      </c>
      <c r="AJ9" s="84">
        <v>527</v>
      </c>
      <c r="AK9" t="str">
        <f t="shared" si="12"/>
        <v>-0.11589939, 527</v>
      </c>
      <c r="AL9" s="60">
        <f t="shared" si="11"/>
        <v>-0.11589939</v>
      </c>
      <c r="AM9" s="5">
        <f t="shared" si="13"/>
        <v>526</v>
      </c>
      <c r="AN9" s="56"/>
      <c r="AO9" s="60">
        <v>1.9570504</v>
      </c>
      <c r="AP9" s="5">
        <v>599</v>
      </c>
      <c r="AQ9" s="84">
        <v>1.9570504</v>
      </c>
      <c r="AR9" s="84">
        <v>599</v>
      </c>
      <c r="AT9" s="56"/>
      <c r="AU9" s="6">
        <v>1.0340689000000001</v>
      </c>
      <c r="AV9" s="92">
        <v>596</v>
      </c>
      <c r="AW9" s="6"/>
      <c r="AX9" s="6"/>
      <c r="AY9">
        <v>826</v>
      </c>
      <c r="AZ9" s="56" t="s">
        <v>175</v>
      </c>
      <c r="BA9" s="56" t="e">
        <f t="shared" si="20"/>
        <v>#N/A</v>
      </c>
      <c r="BB9" s="56">
        <f t="shared" si="16"/>
        <v>-0.11589939</v>
      </c>
    </row>
    <row r="10" spans="1:56" ht="16" x14ac:dyDescent="0.45">
      <c r="A10">
        <v>527000</v>
      </c>
      <c r="B10" s="59">
        <v>-5.0174802999999997E-2</v>
      </c>
      <c r="C10" s="3">
        <f t="shared" si="0"/>
        <v>6.099537037037037E-3</v>
      </c>
      <c r="D10" s="59">
        <v>-0.50174803000000001</v>
      </c>
      <c r="E10" s="56" t="e">
        <f t="shared" si="6"/>
        <v>#N/A</v>
      </c>
      <c r="F10" s="58" t="e">
        <f t="shared" si="7"/>
        <v>#N/A</v>
      </c>
      <c r="G10" s="58" t="e">
        <f t="shared" si="21"/>
        <v>#N/A</v>
      </c>
      <c r="H10" s="58" t="e">
        <f t="shared" si="22"/>
        <v>#N/A</v>
      </c>
      <c r="I10" s="61" t="e">
        <v>#N/A</v>
      </c>
      <c r="J10" s="58" t="str">
        <f t="shared" si="8"/>
        <v>0</v>
      </c>
      <c r="K10" s="58" t="str">
        <f t="shared" si="9"/>
        <v>0</v>
      </c>
      <c r="L10" s="58" t="str">
        <f t="shared" si="23"/>
        <v>0</v>
      </c>
      <c r="M10" s="58" t="str">
        <f t="shared" si="24"/>
        <v>0</v>
      </c>
      <c r="N10" s="61">
        <v>0</v>
      </c>
      <c r="O10" s="3">
        <f t="shared" si="10"/>
        <v>6.099537037037037E-3</v>
      </c>
      <c r="Q10" s="6" t="s">
        <v>71</v>
      </c>
      <c r="R10" s="58" cm="1">
        <f t="array" ref="R10">IFERROR(INDEX($M$2:$M$789, MATCH(0,COUNTIF($R$1:R9, $M$2:$M$789),0)),"")</f>
        <v>2.5093623999999997</v>
      </c>
      <c r="S10" s="3">
        <f t="shared" si="18"/>
        <v>7.1180555555555554E-3</v>
      </c>
      <c r="T10" s="5">
        <f t="shared" si="25"/>
        <v>615</v>
      </c>
      <c r="U10" s="58" cm="1">
        <f t="array" ref="U10">IFERROR(INDEX($L$2:$L$790, MATCH(0,COUNTIF($U$1:U9, $L$2:$L$790),0)),"")</f>
        <v>1.5333867000000001</v>
      </c>
      <c r="V10" s="3">
        <f t="shared" si="14"/>
        <v>6.6666666666666662E-3</v>
      </c>
      <c r="W10" s="5">
        <f t="shared" si="26"/>
        <v>0</v>
      </c>
      <c r="X10" s="56">
        <f t="shared" si="27"/>
        <v>-0.97597569999999956</v>
      </c>
      <c r="Y10">
        <f t="shared" si="19"/>
        <v>1.5869523577235764E-3</v>
      </c>
      <c r="Z10" s="5">
        <f t="shared" si="28"/>
        <v>615</v>
      </c>
      <c r="AA10" s="5">
        <f t="shared" si="15"/>
        <v>3</v>
      </c>
      <c r="AB10" s="61" t="s">
        <v>227</v>
      </c>
      <c r="AC10" s="56">
        <v>2.5093623999999997</v>
      </c>
      <c r="AD10" s="5">
        <v>615</v>
      </c>
      <c r="AE10" s="3">
        <v>7.1180555555555554E-3</v>
      </c>
      <c r="AF10" s="3">
        <f t="shared" si="4"/>
        <v>6.099537037037037E-3</v>
      </c>
      <c r="AG10" s="5">
        <f t="shared" si="5"/>
        <v>527000</v>
      </c>
      <c r="AH10" s="56">
        <f t="shared" si="29"/>
        <v>-0.50174803000000001</v>
      </c>
      <c r="AI10" s="84">
        <f t="shared" si="11"/>
        <v>-0.50174803000000001</v>
      </c>
      <c r="AJ10" s="84">
        <v>528</v>
      </c>
      <c r="AK10" t="str">
        <f t="shared" si="12"/>
        <v>-0.50174803, 528</v>
      </c>
      <c r="AL10" s="60">
        <f t="shared" si="11"/>
        <v>-0.50174803000000001</v>
      </c>
      <c r="AM10" s="5">
        <f t="shared" si="13"/>
        <v>527</v>
      </c>
      <c r="AN10" s="56"/>
      <c r="AO10" s="60">
        <v>2.5093623999999997</v>
      </c>
      <c r="AP10" s="5">
        <v>615</v>
      </c>
      <c r="AQ10" s="84">
        <v>2.5093623999999997</v>
      </c>
      <c r="AR10" s="84">
        <v>615</v>
      </c>
      <c r="AT10" s="56"/>
      <c r="AU10" s="6">
        <v>1.5333867000000001</v>
      </c>
      <c r="AV10" s="92">
        <v>0</v>
      </c>
      <c r="AW10" s="84" t="s">
        <v>281</v>
      </c>
      <c r="AX10" s="56" t="e" cm="1" vm="1">
        <f t="array" ref="AX10">_xlfn.TEXTJOIN(",",,_xlfn._xlws.FILTER(AL8:AM796,AK8:AK796=AW10))</f>
        <v>#VALUE!</v>
      </c>
      <c r="AY10">
        <v>904</v>
      </c>
      <c r="AZ10" s="56">
        <f>D8-D2</f>
        <v>-1.6038935400000001</v>
      </c>
      <c r="BA10" s="56" t="e">
        <f t="shared" si="20"/>
        <v>#N/A</v>
      </c>
      <c r="BB10" s="56">
        <f t="shared" si="16"/>
        <v>-0.50174803000000001</v>
      </c>
    </row>
    <row r="11" spans="1:56" ht="16" x14ac:dyDescent="0.45">
      <c r="A11">
        <v>528000</v>
      </c>
      <c r="B11" s="59">
        <v>-6.3034800000000002E-2</v>
      </c>
      <c r="C11" s="3">
        <f t="shared" si="0"/>
        <v>6.1111111111111114E-3</v>
      </c>
      <c r="D11" s="59">
        <v>-0.63034800000000002</v>
      </c>
      <c r="E11" s="56" t="e">
        <f t="shared" si="6"/>
        <v>#N/A</v>
      </c>
      <c r="F11" s="58" t="e">
        <f t="shared" si="7"/>
        <v>#N/A</v>
      </c>
      <c r="G11" s="58">
        <f t="shared" si="21"/>
        <v>-0.63034800000000002</v>
      </c>
      <c r="H11" s="58" t="e">
        <f t="shared" si="22"/>
        <v>#N/A</v>
      </c>
      <c r="I11" s="61" t="e">
        <v>#N/A</v>
      </c>
      <c r="J11" s="58" t="str">
        <f t="shared" si="8"/>
        <v>0</v>
      </c>
      <c r="K11" s="58" t="str">
        <f t="shared" si="9"/>
        <v>0</v>
      </c>
      <c r="L11" s="58">
        <f t="shared" si="23"/>
        <v>-0.63034800000000002</v>
      </c>
      <c r="M11" s="58" t="str">
        <f t="shared" si="24"/>
        <v>0</v>
      </c>
      <c r="N11" s="61">
        <v>0</v>
      </c>
      <c r="O11" s="3">
        <f t="shared" si="10"/>
        <v>6.1111111111111114E-3</v>
      </c>
      <c r="R11" s="58" cm="1">
        <f t="array" ref="R11">IFERROR(INDEX($M$2:$M$789, MATCH(0,COUNTIF($R$1:R10, $M$2:$M$789),0)),"")</f>
        <v>2.3580540000000001</v>
      </c>
      <c r="S11" s="3">
        <f t="shared" si="18"/>
        <v>6.7592592592592583E-3</v>
      </c>
      <c r="T11" s="5">
        <f>(IF(_xlfn.XLOOKUP(R11,$D$2:$D$790,($A$2:$A$790),FALSE)&lt;_xlfn.XLOOKUP(R10,$D$2:$D$790,($A$2:$A$790),FALSE),("0"),(_xlfn.XLOOKUP(R11,$D$2:$D$790,($A$2:$A$790),FALSE))))/1000</f>
        <v>0</v>
      </c>
      <c r="U11" s="58" cm="1">
        <f t="array" ref="U11">IFERROR(INDEX($L$2:$L$790, MATCH(0,COUNTIF($U$1:U10, $L$2:$L$790),0)),"")</f>
        <v>1.6468558999999998</v>
      </c>
      <c r="V11" s="3">
        <f t="shared" si="14"/>
        <v>7.0254629629629634E-3</v>
      </c>
      <c r="W11" s="5">
        <f t="shared" si="26"/>
        <v>607</v>
      </c>
      <c r="X11" s="56">
        <f t="shared" si="27"/>
        <v>-0.71119810000000028</v>
      </c>
      <c r="Y11">
        <f t="shared" si="19"/>
        <v>-1.1716607907743004E-3</v>
      </c>
      <c r="Z11" s="5">
        <f t="shared" si="28"/>
        <v>607</v>
      </c>
      <c r="AA11" s="5">
        <f t="shared" si="15"/>
        <v>2</v>
      </c>
      <c r="AB11" s="61" t="s">
        <v>228</v>
      </c>
      <c r="AC11" s="56">
        <v>2.3580540000000001</v>
      </c>
      <c r="AD11" s="82">
        <v>0</v>
      </c>
      <c r="AE11" s="3">
        <v>6.7592592592592583E-3</v>
      </c>
      <c r="AF11" s="3">
        <f t="shared" si="4"/>
        <v>6.1111111111111114E-3</v>
      </c>
      <c r="AG11" s="5">
        <f t="shared" si="5"/>
        <v>528000</v>
      </c>
      <c r="AH11" s="56">
        <f t="shared" si="29"/>
        <v>-0.63034800000000002</v>
      </c>
      <c r="AI11" s="84">
        <f t="shared" si="11"/>
        <v>-0.63034800000000002</v>
      </c>
      <c r="AJ11" s="84">
        <v>529</v>
      </c>
      <c r="AK11" t="str">
        <f t="shared" si="12"/>
        <v>-0.630348, 529</v>
      </c>
      <c r="AL11" s="60">
        <f t="shared" si="11"/>
        <v>-0.63034800000000002</v>
      </c>
      <c r="AM11" s="5">
        <f t="shared" si="13"/>
        <v>528</v>
      </c>
      <c r="AN11" s="56"/>
      <c r="AO11" s="60">
        <v>2.3580540000000001</v>
      </c>
      <c r="AP11" s="82">
        <v>624</v>
      </c>
      <c r="AQ11" s="84">
        <v>2.3580540000000001</v>
      </c>
      <c r="AR11" s="86">
        <v>624</v>
      </c>
      <c r="AS11" s="84" t="s">
        <v>281</v>
      </c>
      <c r="AT11" s="56" t="e" cm="1" vm="1">
        <f t="array" ref="AT11">_xlfn.TEXTJOIN(",",,_xlfn._xlws.FILTER(AL9:AM797,AK9:AK797=AS11))</f>
        <v>#VALUE!</v>
      </c>
      <c r="AU11" s="6">
        <v>1.6468558999999998</v>
      </c>
      <c r="AV11" s="92">
        <v>607</v>
      </c>
      <c r="AW11" s="6"/>
      <c r="AX11" s="6"/>
      <c r="AY11">
        <v>963</v>
      </c>
      <c r="BA11" s="56">
        <f t="shared" si="20"/>
        <v>-0.63034800000000002</v>
      </c>
      <c r="BB11" s="56" t="e">
        <f t="shared" si="16"/>
        <v>#N/A</v>
      </c>
    </row>
    <row r="12" spans="1:56" ht="16" x14ac:dyDescent="0.45">
      <c r="A12">
        <v>529000</v>
      </c>
      <c r="B12" s="59">
        <v>-3.6554620000000003E-2</v>
      </c>
      <c r="C12" s="3">
        <f t="shared" si="0"/>
        <v>6.122685185185185E-3</v>
      </c>
      <c r="D12" s="59">
        <v>-0.36554620000000004</v>
      </c>
      <c r="E12" s="56" t="e">
        <f t="shared" si="6"/>
        <v>#N/A</v>
      </c>
      <c r="F12" s="58" t="e">
        <f t="shared" si="7"/>
        <v>#N/A</v>
      </c>
      <c r="G12" s="58" t="e">
        <f t="shared" si="21"/>
        <v>#N/A</v>
      </c>
      <c r="H12" s="58" t="e">
        <f t="shared" si="22"/>
        <v>#N/A</v>
      </c>
      <c r="I12" s="61" t="e">
        <v>#N/A</v>
      </c>
      <c r="J12" s="58" t="str">
        <f t="shared" si="8"/>
        <v>0</v>
      </c>
      <c r="K12" s="58" t="str">
        <f t="shared" si="9"/>
        <v>0</v>
      </c>
      <c r="L12" s="58" t="str">
        <f t="shared" si="23"/>
        <v>0</v>
      </c>
      <c r="M12" s="58" t="str">
        <f t="shared" si="24"/>
        <v>0</v>
      </c>
      <c r="N12" s="61">
        <v>0</v>
      </c>
      <c r="O12" s="3">
        <f t="shared" si="10"/>
        <v>6.122685185185185E-3</v>
      </c>
      <c r="R12" s="58" cm="1">
        <f t="array" ref="R12">IFERROR(INDEX($M$2:$M$789, MATCH(0,COUNTIF($R$1:R11, $M$2:$M$789),0)),"")</f>
        <v>2.2521140000000002</v>
      </c>
      <c r="S12" s="3">
        <f t="shared" si="18"/>
        <v>7.3263888888888892E-3</v>
      </c>
      <c r="T12" s="5">
        <f t="shared" ref="T12:T61" si="30">(IF(_xlfn.XLOOKUP(R12,$D$2:$D$790,($A$2:$A$790),FALSE)&lt;_xlfn.XLOOKUP(R11,$D$2:$D$790,($A$2:$A$790),FALSE),("0"),(_xlfn.XLOOKUP(R12,$D$2:$D$790,($A$2:$A$790),FALSE))))/1000</f>
        <v>633</v>
      </c>
      <c r="U12" s="58" cm="1">
        <f t="array" ref="U12">IFERROR(INDEX($L$2:$L$790, MATCH(0,COUNTIF($U$1:U11, $L$2:$L$790),0)),"")</f>
        <v>-9.3191004999999993E-2</v>
      </c>
      <c r="V12" s="3">
        <f t="shared" si="14"/>
        <v>7.2916666666666668E-3</v>
      </c>
      <c r="W12" s="5">
        <f t="shared" si="26"/>
        <v>630</v>
      </c>
      <c r="X12" s="56">
        <f t="shared" si="27"/>
        <v>-2.3453050050000002</v>
      </c>
      <c r="Y12">
        <f t="shared" si="19"/>
        <v>0.78176833500000009</v>
      </c>
      <c r="Z12" s="5">
        <f t="shared" si="28"/>
        <v>3</v>
      </c>
      <c r="AA12" s="5">
        <f t="shared" si="15"/>
        <v>1</v>
      </c>
      <c r="AB12" s="61" t="s">
        <v>229</v>
      </c>
      <c r="AC12" s="56">
        <v>2.2521140000000002</v>
      </c>
      <c r="AD12" s="5">
        <v>633</v>
      </c>
      <c r="AE12" s="3">
        <v>7.3263888888888892E-3</v>
      </c>
      <c r="AF12" s="3">
        <f t="shared" si="4"/>
        <v>6.122685185185185E-3</v>
      </c>
      <c r="AG12" s="5">
        <f t="shared" si="5"/>
        <v>529000</v>
      </c>
      <c r="AH12" s="56">
        <f t="shared" si="29"/>
        <v>-0.36554620000000004</v>
      </c>
      <c r="AI12" s="84">
        <f t="shared" si="11"/>
        <v>-0.36554620000000004</v>
      </c>
      <c r="AJ12" s="84">
        <v>530</v>
      </c>
      <c r="AK12" t="str">
        <f t="shared" si="12"/>
        <v>-0.3655462, 530</v>
      </c>
      <c r="AL12" s="60">
        <f t="shared" si="11"/>
        <v>-0.36554620000000004</v>
      </c>
      <c r="AM12" s="5">
        <f t="shared" si="13"/>
        <v>529</v>
      </c>
      <c r="AN12" s="56"/>
      <c r="AO12" s="60">
        <v>2.2521140000000002</v>
      </c>
      <c r="AP12" s="5">
        <v>633</v>
      </c>
      <c r="AQ12" s="84">
        <v>2.2521140000000002</v>
      </c>
      <c r="AR12" s="84">
        <v>633</v>
      </c>
      <c r="AT12" s="56"/>
      <c r="AU12" s="6">
        <v>-9.3191004999999993E-2</v>
      </c>
      <c r="AV12" s="92">
        <v>630</v>
      </c>
      <c r="AW12" s="6"/>
      <c r="AX12" s="6"/>
      <c r="AY12">
        <v>989</v>
      </c>
      <c r="AZ12" s="56" t="s">
        <v>194</v>
      </c>
      <c r="BA12" s="56" t="e">
        <f t="shared" si="20"/>
        <v>#N/A</v>
      </c>
      <c r="BB12" s="56">
        <f t="shared" si="16"/>
        <v>-0.36554620000000004</v>
      </c>
    </row>
    <row r="13" spans="1:56" ht="16" x14ac:dyDescent="0.45">
      <c r="A13">
        <v>530000</v>
      </c>
      <c r="B13" s="59">
        <v>-1.0834606E-2</v>
      </c>
      <c r="C13" s="3">
        <f t="shared" si="0"/>
        <v>6.1342592592592594E-3</v>
      </c>
      <c r="D13" s="59">
        <v>-0.10834605999999999</v>
      </c>
      <c r="E13" s="56" t="e">
        <f t="shared" si="6"/>
        <v>#N/A</v>
      </c>
      <c r="F13" s="58" t="e">
        <f t="shared" si="7"/>
        <v>#N/A</v>
      </c>
      <c r="G13" s="58" t="e">
        <f t="shared" si="21"/>
        <v>#N/A</v>
      </c>
      <c r="H13" s="58" t="e">
        <f t="shared" si="22"/>
        <v>#N/A</v>
      </c>
      <c r="I13" s="61" t="e">
        <v>#N/A</v>
      </c>
      <c r="J13" s="58" t="str">
        <f t="shared" si="8"/>
        <v>0</v>
      </c>
      <c r="K13" s="58" t="str">
        <f t="shared" si="9"/>
        <v>0</v>
      </c>
      <c r="L13" s="58" t="str">
        <f t="shared" si="23"/>
        <v>0</v>
      </c>
      <c r="M13" s="58" t="str">
        <f t="shared" si="24"/>
        <v>0</v>
      </c>
      <c r="N13" s="61">
        <v>0</v>
      </c>
      <c r="O13" s="3">
        <f t="shared" si="10"/>
        <v>6.1342592592592594E-3</v>
      </c>
      <c r="Q13" s="6"/>
      <c r="R13" s="58" cm="1">
        <f t="array" ref="R13">IFERROR(INDEX($M$2:$M$789, MATCH(0,COUNTIF($R$1:R12, $M$2:$M$789),0)),"")</f>
        <v>2.7817175000000001</v>
      </c>
      <c r="S13" s="3">
        <f t="shared" si="18"/>
        <v>7.5115740740740742E-3</v>
      </c>
      <c r="T13" s="5">
        <f t="shared" si="30"/>
        <v>649</v>
      </c>
      <c r="U13" s="58" cm="1">
        <f t="array" ref="U13">IFERROR(INDEX($L$2:$L$790, MATCH(0,COUNTIF($U$1:U12, $L$2:$L$790),0)),"")</f>
        <v>1.4350240999999999</v>
      </c>
      <c r="V13" s="3">
        <f t="shared" si="14"/>
        <v>6.5277777777777782E-3</v>
      </c>
      <c r="W13" s="5">
        <f t="shared" si="26"/>
        <v>0</v>
      </c>
      <c r="X13" s="56">
        <f t="shared" si="27"/>
        <v>-1.3466934000000002</v>
      </c>
      <c r="Y13">
        <f t="shared" si="19"/>
        <v>2.0750283513097075E-3</v>
      </c>
      <c r="Z13" s="5">
        <f t="shared" si="28"/>
        <v>649</v>
      </c>
      <c r="AA13" s="5">
        <f t="shared" si="15"/>
        <v>1</v>
      </c>
      <c r="AB13" s="61" t="s">
        <v>230</v>
      </c>
      <c r="AC13" s="56">
        <v>2.7817175000000001</v>
      </c>
      <c r="AD13" s="5">
        <v>649</v>
      </c>
      <c r="AE13" s="3">
        <v>7.5115740740740742E-3</v>
      </c>
      <c r="AF13" s="3">
        <f t="shared" si="4"/>
        <v>6.1342592592592594E-3</v>
      </c>
      <c r="AG13" s="5">
        <f t="shared" si="5"/>
        <v>530000</v>
      </c>
      <c r="AH13" s="56">
        <f t="shared" si="29"/>
        <v>-0.10834605999999999</v>
      </c>
      <c r="AI13" s="84">
        <f t="shared" si="11"/>
        <v>-0.10834605999999999</v>
      </c>
      <c r="AJ13" s="84">
        <v>531</v>
      </c>
      <c r="AK13" t="str">
        <f t="shared" si="12"/>
        <v>-0.10834606, 531</v>
      </c>
      <c r="AL13" s="60">
        <f t="shared" si="11"/>
        <v>-0.10834605999999999</v>
      </c>
      <c r="AM13" s="5">
        <f t="shared" si="13"/>
        <v>530</v>
      </c>
      <c r="AN13" s="56"/>
      <c r="AO13" s="60">
        <v>2.7817175000000001</v>
      </c>
      <c r="AP13" s="5">
        <v>649</v>
      </c>
      <c r="AQ13" s="84">
        <v>2.7817175000000001</v>
      </c>
      <c r="AR13" s="84">
        <v>649</v>
      </c>
      <c r="AT13" s="56"/>
      <c r="AU13" s="6">
        <v>1.4350240999999999</v>
      </c>
      <c r="AV13" s="92">
        <v>0</v>
      </c>
      <c r="AW13" s="84" t="s">
        <v>281</v>
      </c>
      <c r="AX13" s="56" t="e" cm="1" vm="1">
        <f t="array" ref="AX13">_xlfn.TEXTJOIN(",",,_xlfn._xlws.FILTER(AL11:AM799,AK11:AK799=AW13))</f>
        <v>#VALUE!</v>
      </c>
      <c r="AY13">
        <v>999</v>
      </c>
      <c r="AZ13" s="56" cm="1">
        <f t="array" ref="AZ13">SLOPE(D4:D10,((A4:A10)/1000))</f>
        <v>-0.33991051107142856</v>
      </c>
      <c r="BA13" s="56" t="e">
        <f t="shared" si="20"/>
        <v>#N/A</v>
      </c>
      <c r="BB13" s="56">
        <f t="shared" si="16"/>
        <v>-0.10834605999999999</v>
      </c>
    </row>
    <row r="14" spans="1:56" ht="16" x14ac:dyDescent="0.45">
      <c r="A14">
        <v>531000</v>
      </c>
      <c r="B14" s="59">
        <v>-1.7561E-3</v>
      </c>
      <c r="C14" s="3">
        <f t="shared" si="0"/>
        <v>6.145833333333333E-3</v>
      </c>
      <c r="D14" s="59">
        <v>-1.7561E-2</v>
      </c>
      <c r="E14" s="56" t="e">
        <f t="shared" si="6"/>
        <v>#N/A</v>
      </c>
      <c r="F14" s="58" t="e">
        <f t="shared" si="7"/>
        <v>#N/A</v>
      </c>
      <c r="G14" s="58" t="e">
        <f t="shared" si="21"/>
        <v>#N/A</v>
      </c>
      <c r="H14" s="58">
        <f t="shared" si="22"/>
        <v>-1.7561E-2</v>
      </c>
      <c r="I14" s="61" t="e">
        <v>#N/A</v>
      </c>
      <c r="J14" s="58" t="str">
        <f t="shared" si="8"/>
        <v>0</v>
      </c>
      <c r="K14" s="58" t="str">
        <f t="shared" si="9"/>
        <v>0</v>
      </c>
      <c r="L14" s="58" t="str">
        <f t="shared" si="23"/>
        <v>0</v>
      </c>
      <c r="M14" s="58">
        <f t="shared" si="24"/>
        <v>-1.7561E-2</v>
      </c>
      <c r="N14" s="61">
        <v>0</v>
      </c>
      <c r="O14" s="3">
        <f t="shared" si="10"/>
        <v>6.145833333333333E-3</v>
      </c>
      <c r="Q14" s="6"/>
      <c r="R14" s="58" cm="1">
        <f t="array" ref="R14">IFERROR(INDEX($M$2:$M$789, MATCH(0,COUNTIF($R$1:R13, $M$2:$M$789),0)),"")</f>
        <v>2.6757774000000003</v>
      </c>
      <c r="S14" s="3">
        <f t="shared" si="18"/>
        <v>7.5810185185185182E-3</v>
      </c>
      <c r="T14" s="5">
        <f t="shared" si="30"/>
        <v>655</v>
      </c>
      <c r="U14" s="58" cm="1">
        <f t="array" ref="U14">IFERROR(INDEX($L$2:$L$790, MATCH(0,COUNTIF($U$1:U13, $L$2:$L$790),0)),"")</f>
        <v>2.5396239999999999</v>
      </c>
      <c r="V14" s="3">
        <f t="shared" si="14"/>
        <v>7.4884259259259262E-3</v>
      </c>
      <c r="W14" s="5">
        <f t="shared" si="26"/>
        <v>647</v>
      </c>
      <c r="X14" s="56">
        <f t="shared" si="27"/>
        <v>-0.13615340000000042</v>
      </c>
      <c r="Y14">
        <f t="shared" si="19"/>
        <v>1.7019175000000053E-2</v>
      </c>
      <c r="Z14" s="5">
        <f t="shared" si="28"/>
        <v>8</v>
      </c>
      <c r="AA14" s="5">
        <f t="shared" si="15"/>
        <v>1</v>
      </c>
      <c r="AB14" s="61" t="s">
        <v>231</v>
      </c>
      <c r="AC14" s="56">
        <v>2.6757774000000003</v>
      </c>
      <c r="AD14" s="5">
        <v>655</v>
      </c>
      <c r="AE14" s="3">
        <v>7.5810185185185182E-3</v>
      </c>
      <c r="AF14" s="3">
        <f t="shared" si="4"/>
        <v>6.145833333333333E-3</v>
      </c>
      <c r="AG14" s="5">
        <f t="shared" si="5"/>
        <v>531000</v>
      </c>
      <c r="AH14" s="56">
        <f t="shared" si="29"/>
        <v>-1.7561E-2</v>
      </c>
      <c r="AI14" s="84">
        <f t="shared" si="11"/>
        <v>-1.7561E-2</v>
      </c>
      <c r="AJ14" s="84">
        <v>532</v>
      </c>
      <c r="AK14" t="str">
        <f t="shared" si="12"/>
        <v>-0.017561, 532</v>
      </c>
      <c r="AL14" s="60">
        <f t="shared" si="11"/>
        <v>-1.7561E-2</v>
      </c>
      <c r="AM14" s="5">
        <f t="shared" si="13"/>
        <v>531</v>
      </c>
      <c r="AN14" s="56"/>
      <c r="AO14" s="60">
        <v>2.6757774000000003</v>
      </c>
      <c r="AP14" s="5">
        <v>655</v>
      </c>
      <c r="AQ14" s="84">
        <v>2.6757774000000003</v>
      </c>
      <c r="AR14" s="84">
        <v>655</v>
      </c>
      <c r="AT14" s="56"/>
      <c r="AU14" s="6">
        <v>2.5396239999999999</v>
      </c>
      <c r="AV14" s="92">
        <v>647</v>
      </c>
      <c r="AW14" s="6"/>
      <c r="AX14" s="6"/>
      <c r="AY14">
        <v>1052</v>
      </c>
      <c r="BA14" s="56" t="e">
        <f t="shared" si="20"/>
        <v>#N/A</v>
      </c>
      <c r="BB14" s="56">
        <f t="shared" si="16"/>
        <v>-1.7561E-2</v>
      </c>
    </row>
    <row r="15" spans="1:56" ht="16" x14ac:dyDescent="0.45">
      <c r="A15">
        <v>532000</v>
      </c>
      <c r="B15" s="59">
        <v>-1.9913113E-2</v>
      </c>
      <c r="C15" s="3">
        <f t="shared" si="0"/>
        <v>6.1574074074074074E-3</v>
      </c>
      <c r="D15" s="59">
        <v>-0.19913112999999999</v>
      </c>
      <c r="E15" s="56" t="e">
        <f t="shared" si="6"/>
        <v>#N/A</v>
      </c>
      <c r="F15" s="58" t="e">
        <f t="shared" si="7"/>
        <v>#N/A</v>
      </c>
      <c r="G15" s="58" t="e">
        <f t="shared" si="21"/>
        <v>#N/A</v>
      </c>
      <c r="H15" s="58" t="e">
        <f t="shared" si="22"/>
        <v>#N/A</v>
      </c>
      <c r="I15" s="61" t="e">
        <v>#N/A</v>
      </c>
      <c r="J15" s="58" t="str">
        <f t="shared" si="8"/>
        <v>0</v>
      </c>
      <c r="K15" s="58" t="str">
        <f t="shared" si="9"/>
        <v>0</v>
      </c>
      <c r="L15" s="58" t="str">
        <f t="shared" si="23"/>
        <v>0</v>
      </c>
      <c r="M15" s="58" t="str">
        <f t="shared" si="24"/>
        <v>0</v>
      </c>
      <c r="N15" s="61">
        <v>0</v>
      </c>
      <c r="O15" s="3">
        <f t="shared" si="10"/>
        <v>6.1574074074074074E-3</v>
      </c>
      <c r="Q15" s="6"/>
      <c r="R15" s="58" cm="1">
        <f t="array" ref="R15">IFERROR(INDEX($M$2:$M$789, MATCH(0,COUNTIF($R$1:R14, $M$2:$M$789),0)),"")</f>
        <v>3.0918875000000003</v>
      </c>
      <c r="S15" s="3">
        <f t="shared" si="18"/>
        <v>7.6851851851851847E-3</v>
      </c>
      <c r="T15" s="5">
        <f t="shared" si="30"/>
        <v>664</v>
      </c>
      <c r="U15" s="58" cm="1">
        <f t="array" ref="U15">IFERROR(INDEX($L$2:$L$790, MATCH(0,COUNTIF($U$1:U14, $L$2:$L$790),0)),"")</f>
        <v>1.8662654000000001</v>
      </c>
      <c r="V15" s="3">
        <f t="shared" si="14"/>
        <v>7.6388888888888886E-3</v>
      </c>
      <c r="W15" s="5">
        <f t="shared" si="26"/>
        <v>660</v>
      </c>
      <c r="X15" s="56">
        <f t="shared" si="27"/>
        <v>-1.2256221000000003</v>
      </c>
      <c r="Y15">
        <f t="shared" si="19"/>
        <v>0.30640552500000007</v>
      </c>
      <c r="Z15" s="5">
        <f t="shared" si="28"/>
        <v>4</v>
      </c>
      <c r="AA15" s="5">
        <f t="shared" si="15"/>
        <v>2</v>
      </c>
      <c r="AB15" s="61" t="s">
        <v>232</v>
      </c>
      <c r="AC15" s="56">
        <v>3.0918875000000003</v>
      </c>
      <c r="AD15" s="5">
        <v>664</v>
      </c>
      <c r="AE15" s="3">
        <v>7.6851851851851847E-3</v>
      </c>
      <c r="AF15" s="3">
        <f t="shared" si="4"/>
        <v>6.1574074074074074E-3</v>
      </c>
      <c r="AG15" s="5">
        <f t="shared" si="5"/>
        <v>532000</v>
      </c>
      <c r="AH15" s="56">
        <f t="shared" si="29"/>
        <v>-0.19913112999999999</v>
      </c>
      <c r="AI15" s="84">
        <f t="shared" si="11"/>
        <v>-0.19913112999999999</v>
      </c>
      <c r="AJ15" s="84">
        <v>533</v>
      </c>
      <c r="AK15" t="str">
        <f t="shared" si="12"/>
        <v>-0.19913113, 533</v>
      </c>
      <c r="AL15" s="60">
        <f t="shared" si="11"/>
        <v>-0.19913112999999999</v>
      </c>
      <c r="AM15" s="5">
        <f t="shared" si="13"/>
        <v>532</v>
      </c>
      <c r="AN15" s="56"/>
      <c r="AO15" s="60">
        <v>3.0918875000000003</v>
      </c>
      <c r="AP15" s="5">
        <v>664</v>
      </c>
      <c r="AQ15" s="84">
        <v>3.0918875000000003</v>
      </c>
      <c r="AR15" s="84">
        <v>664</v>
      </c>
      <c r="AT15" s="56"/>
      <c r="AU15" s="6">
        <v>1.8662654000000001</v>
      </c>
      <c r="AV15" s="92">
        <v>660</v>
      </c>
      <c r="AW15" s="6"/>
      <c r="AX15" s="6"/>
      <c r="AY15">
        <v>1087</v>
      </c>
      <c r="AZ15" s="56" t="s">
        <v>192</v>
      </c>
      <c r="BA15" s="56" t="e">
        <f t="shared" si="20"/>
        <v>#N/A</v>
      </c>
      <c r="BB15" s="56">
        <f t="shared" si="16"/>
        <v>-0.19913112999999999</v>
      </c>
    </row>
    <row r="16" spans="1:56" ht="16" x14ac:dyDescent="0.45">
      <c r="A16">
        <v>533000</v>
      </c>
      <c r="B16" s="59">
        <v>-2.8233865E-2</v>
      </c>
      <c r="C16" s="3">
        <f t="shared" si="0"/>
        <v>6.168981481481481E-3</v>
      </c>
      <c r="D16" s="59">
        <v>-0.28233865000000002</v>
      </c>
      <c r="E16" s="56" t="e">
        <f t="shared" si="6"/>
        <v>#N/A</v>
      </c>
      <c r="F16" s="58" t="e">
        <f t="shared" si="7"/>
        <v>#N/A</v>
      </c>
      <c r="G16" s="58">
        <f t="shared" si="21"/>
        <v>-0.28233865000000002</v>
      </c>
      <c r="H16" s="58" t="e">
        <f t="shared" si="22"/>
        <v>#N/A</v>
      </c>
      <c r="I16" s="61" t="e">
        <v>#N/A</v>
      </c>
      <c r="J16" s="58" t="str">
        <f t="shared" si="8"/>
        <v>0</v>
      </c>
      <c r="K16" s="58" t="str">
        <f t="shared" si="9"/>
        <v>0</v>
      </c>
      <c r="L16" s="58">
        <f t="shared" si="23"/>
        <v>-0.28233865000000002</v>
      </c>
      <c r="M16" s="58" t="str">
        <f t="shared" si="24"/>
        <v>0</v>
      </c>
      <c r="N16" s="61">
        <v>0</v>
      </c>
      <c r="O16" s="3">
        <f t="shared" si="10"/>
        <v>6.168981481481481E-3</v>
      </c>
      <c r="Q16" s="6" t="s">
        <v>72</v>
      </c>
      <c r="R16" s="58" cm="1">
        <f t="array" ref="R16">IFERROR(INDEX($M$2:$M$789, MATCH(0,COUNTIF($R$1:R15, $M$2:$M$789),0)),"")</f>
        <v>1.8662654000000001</v>
      </c>
      <c r="S16" s="3">
        <f t="shared" si="18"/>
        <v>7.6388888888888886E-3</v>
      </c>
      <c r="T16" s="5">
        <f t="shared" si="30"/>
        <v>0</v>
      </c>
      <c r="U16" s="58" cm="1">
        <f t="array" ref="U16">IFERROR(INDEX($L$2:$L$790, MATCH(0,COUNTIF($U$1:U15, $L$2:$L$790),0)),"")</f>
        <v>1.6695644000000001</v>
      </c>
      <c r="V16" s="3">
        <f t="shared" si="14"/>
        <v>6.9560185185185194E-3</v>
      </c>
      <c r="W16" s="5">
        <f t="shared" si="26"/>
        <v>0</v>
      </c>
      <c r="X16" s="56">
        <f t="shared" si="27"/>
        <v>-0.19670100000000001</v>
      </c>
      <c r="Y16" t="e">
        <f t="shared" si="19"/>
        <v>#DIV/0!</v>
      </c>
      <c r="Z16" s="5">
        <f t="shared" si="28"/>
        <v>0</v>
      </c>
      <c r="AA16" s="5">
        <f t="shared" si="15"/>
        <v>4</v>
      </c>
      <c r="AB16" s="61" t="s">
        <v>233</v>
      </c>
      <c r="AC16" s="56">
        <v>1.8662654000000001</v>
      </c>
      <c r="AD16" s="81">
        <v>0</v>
      </c>
      <c r="AE16" s="3">
        <v>7.6388888888888886E-3</v>
      </c>
      <c r="AF16" s="3">
        <f t="shared" si="4"/>
        <v>6.168981481481481E-3</v>
      </c>
      <c r="AG16" s="5">
        <f t="shared" si="5"/>
        <v>533000</v>
      </c>
      <c r="AH16" s="56">
        <f t="shared" si="29"/>
        <v>-0.28233865000000002</v>
      </c>
      <c r="AI16" s="84">
        <f t="shared" si="11"/>
        <v>-0.28233865000000002</v>
      </c>
      <c r="AJ16" s="84">
        <v>534</v>
      </c>
      <c r="AK16" t="str">
        <f t="shared" si="12"/>
        <v>-0.28233865, 534</v>
      </c>
      <c r="AL16" s="60">
        <f t="shared" si="11"/>
        <v>-0.28233865000000002</v>
      </c>
      <c r="AM16" s="5">
        <f t="shared" si="13"/>
        <v>533</v>
      </c>
      <c r="AN16" s="56"/>
      <c r="AO16" s="60">
        <v>1.8662654000000001</v>
      </c>
      <c r="AP16" s="81">
        <v>0</v>
      </c>
      <c r="AQ16" s="84">
        <v>1.8662654000000001</v>
      </c>
      <c r="AR16" s="87" t="s">
        <v>283</v>
      </c>
      <c r="AS16" s="84" t="s">
        <v>282</v>
      </c>
      <c r="AT16" s="56" t="e" cm="1" vm="1">
        <f t="array" ref="AT16">_xlfn.TEXTJOIN(",",,_xlfn._xlws.FILTER(AL14:AM802,AK14:AK802=AS16))</f>
        <v>#VALUE!</v>
      </c>
      <c r="AU16">
        <v>1.6695644000000001</v>
      </c>
      <c r="AV16" s="5">
        <v>0</v>
      </c>
      <c r="AW16" s="84" t="s">
        <v>281</v>
      </c>
      <c r="AX16" s="56" t="e" cm="1" vm="1">
        <f t="array" ref="AX16">_xlfn.TEXTJOIN(",",,_xlfn._xlws.FILTER(AL14:AM802,AK14:AK802=AW16))</f>
        <v>#VALUE!</v>
      </c>
      <c r="AY16">
        <v>1104</v>
      </c>
      <c r="AZ16" s="56">
        <f>MIN(_8_Left_Leg_Flexion_PT)</f>
        <v>0.21386448</v>
      </c>
      <c r="BA16" s="56"/>
      <c r="BB16" s="56"/>
    </row>
    <row r="17" spans="1:54" x14ac:dyDescent="0.35">
      <c r="A17">
        <v>534000</v>
      </c>
      <c r="B17" s="59">
        <v>-4.0245159999999997E-3</v>
      </c>
      <c r="C17" s="3">
        <f t="shared" si="0"/>
        <v>6.1805555555555555E-3</v>
      </c>
      <c r="D17" s="59">
        <v>-4.0245159999999995E-2</v>
      </c>
      <c r="E17" s="56" t="e">
        <f t="shared" si="6"/>
        <v>#N/A</v>
      </c>
      <c r="F17" s="58" t="e">
        <f t="shared" si="7"/>
        <v>#N/A</v>
      </c>
      <c r="G17" s="58" t="e">
        <f t="shared" si="21"/>
        <v>#N/A</v>
      </c>
      <c r="H17" s="58" t="e">
        <f t="shared" si="22"/>
        <v>#N/A</v>
      </c>
      <c r="I17" s="61" t="e">
        <v>#N/A</v>
      </c>
      <c r="J17" s="58" t="str">
        <f t="shared" si="8"/>
        <v>0</v>
      </c>
      <c r="K17" s="58" t="str">
        <f t="shared" si="9"/>
        <v>0</v>
      </c>
      <c r="L17" s="58" t="str">
        <f t="shared" si="23"/>
        <v>0</v>
      </c>
      <c r="M17" s="58" t="str">
        <f t="shared" si="24"/>
        <v>0</v>
      </c>
      <c r="N17" s="61">
        <v>0</v>
      </c>
      <c r="O17" s="3">
        <f t="shared" si="10"/>
        <v>6.1805555555555555E-3</v>
      </c>
      <c r="R17" s="58" cm="1">
        <f t="array" ref="R17">IFERROR(INDEX($M$2:$M$789, MATCH(0,COUNTIF($R$1:R16, $M$2:$M$789),0)),"")</f>
        <v>0.86762965000000003</v>
      </c>
      <c r="S17" s="3">
        <f t="shared" si="18"/>
        <v>6.5972222222222222E-3</v>
      </c>
      <c r="T17" s="5">
        <f t="shared" si="30"/>
        <v>0</v>
      </c>
      <c r="U17" s="58" cm="1">
        <f t="array" ref="U17">IFERROR(INDEX($L$2:$L$790, MATCH(0,COUNTIF($U$1:U16, $L$2:$L$790),0)),"")</f>
        <v>-0.14616108</v>
      </c>
      <c r="V17" s="3">
        <f t="shared" si="14"/>
        <v>7.9166666666666673E-3</v>
      </c>
      <c r="W17" s="5">
        <f t="shared" si="26"/>
        <v>684</v>
      </c>
      <c r="X17" s="56">
        <f t="shared" si="27"/>
        <v>-1.01379073</v>
      </c>
      <c r="Y17">
        <f t="shared" si="19"/>
        <v>-1.4821501900584796E-3</v>
      </c>
      <c r="Z17" s="5">
        <f t="shared" si="28"/>
        <v>684</v>
      </c>
      <c r="AA17" s="5">
        <f t="shared" si="15"/>
        <v>3</v>
      </c>
      <c r="AB17" s="61" t="s">
        <v>234</v>
      </c>
      <c r="AC17" s="56">
        <v>0.86762965000000003</v>
      </c>
      <c r="AD17" s="80">
        <v>0</v>
      </c>
      <c r="AE17" s="3">
        <v>6.5972222222222222E-3</v>
      </c>
      <c r="AF17" s="3">
        <f t="shared" si="4"/>
        <v>6.1805555555555555E-3</v>
      </c>
      <c r="AG17" s="5">
        <f t="shared" si="5"/>
        <v>534000</v>
      </c>
      <c r="AH17" s="56">
        <f t="shared" si="29"/>
        <v>-4.0245159999999995E-2</v>
      </c>
      <c r="AI17" s="84">
        <f t="shared" si="11"/>
        <v>-4.0245159999999995E-2</v>
      </c>
      <c r="AJ17" s="84">
        <v>535</v>
      </c>
      <c r="AK17" t="str">
        <f t="shared" si="12"/>
        <v>-0.04024516, 535</v>
      </c>
      <c r="AL17" s="60">
        <f t="shared" si="11"/>
        <v>-4.0245159999999995E-2</v>
      </c>
      <c r="AM17" s="5">
        <f t="shared" si="13"/>
        <v>534</v>
      </c>
      <c r="AN17" s="56"/>
      <c r="AO17" s="60">
        <v>0.86762965000000003</v>
      </c>
      <c r="AP17" s="80">
        <v>0</v>
      </c>
      <c r="AQ17" s="84">
        <v>0.86762965000000003</v>
      </c>
      <c r="AR17" s="88" t="s">
        <v>285</v>
      </c>
      <c r="AS17" s="84" t="s">
        <v>284</v>
      </c>
      <c r="AT17" s="56" t="e" cm="1" vm="1">
        <f t="array" ref="AT17">_xlfn.TEXTJOIN(",",,_xlfn._xlws.FILTER(AL15:AM803,AK15:AK803=AS17))</f>
        <v>#VALUE!</v>
      </c>
      <c r="AU17">
        <v>-0.14616108</v>
      </c>
      <c r="AV17" s="5">
        <v>684</v>
      </c>
      <c r="AY17">
        <v>1122</v>
      </c>
      <c r="AZ17" s="56" t="s">
        <v>177</v>
      </c>
      <c r="BA17" s="56"/>
      <c r="BB17" s="56"/>
    </row>
    <row r="18" spans="1:54" ht="16" x14ac:dyDescent="0.45">
      <c r="A18">
        <v>535000</v>
      </c>
      <c r="B18" s="59">
        <v>2.0942584E-2</v>
      </c>
      <c r="C18" s="3">
        <f t="shared" si="0"/>
        <v>6.192129629629629E-3</v>
      </c>
      <c r="D18" s="59">
        <v>0.20942584</v>
      </c>
      <c r="E18" s="56" t="e">
        <f t="shared" si="6"/>
        <v>#N/A</v>
      </c>
      <c r="F18" s="58" t="e">
        <f t="shared" si="7"/>
        <v>#N/A</v>
      </c>
      <c r="G18" s="58" t="e">
        <f t="shared" si="21"/>
        <v>#N/A</v>
      </c>
      <c r="H18" s="58">
        <f t="shared" si="22"/>
        <v>0.20942584</v>
      </c>
      <c r="I18" s="61" t="e">
        <v>#N/A</v>
      </c>
      <c r="J18" s="58" t="str">
        <f t="shared" si="8"/>
        <v>0</v>
      </c>
      <c r="K18" s="58" t="str">
        <f t="shared" si="9"/>
        <v>0</v>
      </c>
      <c r="L18" s="58" t="str">
        <f t="shared" si="23"/>
        <v>0</v>
      </c>
      <c r="M18" s="58">
        <f t="shared" si="24"/>
        <v>0.20942584</v>
      </c>
      <c r="N18" s="61">
        <v>0</v>
      </c>
      <c r="O18" s="3">
        <f t="shared" si="10"/>
        <v>6.192129629629629E-3</v>
      </c>
      <c r="Q18" s="6"/>
      <c r="R18" s="58" cm="1">
        <f t="array" ref="R18">IFERROR(INDEX($M$2:$M$789, MATCH(0,COUNTIF($R$1:R17, $M$2:$M$789),0)),"")</f>
        <v>1.1399849</v>
      </c>
      <c r="S18" s="3">
        <f t="shared" si="18"/>
        <v>8.0439814814814818E-3</v>
      </c>
      <c r="T18" s="5">
        <f t="shared" si="30"/>
        <v>695</v>
      </c>
      <c r="U18" s="58" cm="1">
        <f t="array" ref="U18">IFERROR(INDEX($L$2:$L$790, MATCH(0,COUNTIF($U$1:U17, $L$2:$L$790),0)),"")</f>
        <v>0.84494550000000002</v>
      </c>
      <c r="V18" s="3">
        <f t="shared" si="14"/>
        <v>8.0208333333333347E-3</v>
      </c>
      <c r="W18" s="5">
        <f t="shared" si="26"/>
        <v>693</v>
      </c>
      <c r="X18" s="56">
        <f t="shared" si="27"/>
        <v>-0.29503939999999995</v>
      </c>
      <c r="Y18">
        <f t="shared" si="19"/>
        <v>0.14751969999999998</v>
      </c>
      <c r="Z18" s="5">
        <f t="shared" si="28"/>
        <v>2</v>
      </c>
      <c r="AA18" s="5">
        <f t="shared" si="15"/>
        <v>2</v>
      </c>
      <c r="AB18" s="61" t="s">
        <v>235</v>
      </c>
      <c r="AC18" s="56">
        <v>1.1399849</v>
      </c>
      <c r="AD18" s="5">
        <v>695</v>
      </c>
      <c r="AE18" s="3">
        <v>8.0439814814814818E-3</v>
      </c>
      <c r="AF18" s="3">
        <f t="shared" si="4"/>
        <v>6.192129629629629E-3</v>
      </c>
      <c r="AG18" s="5">
        <f t="shared" si="5"/>
        <v>535000</v>
      </c>
      <c r="AH18" s="56">
        <f t="shared" si="29"/>
        <v>0.20942584</v>
      </c>
      <c r="AI18" s="84">
        <f t="shared" si="11"/>
        <v>0.20942584</v>
      </c>
      <c r="AJ18" s="84">
        <v>536</v>
      </c>
      <c r="AK18" t="str">
        <f t="shared" si="12"/>
        <v>0.20942584, 536</v>
      </c>
      <c r="AL18" s="60">
        <f t="shared" si="11"/>
        <v>0.20942584</v>
      </c>
      <c r="AM18" s="5">
        <f t="shared" si="13"/>
        <v>535</v>
      </c>
      <c r="AN18" s="56"/>
      <c r="AO18" s="60">
        <v>1.1399849</v>
      </c>
      <c r="AP18" s="5">
        <v>695</v>
      </c>
      <c r="AQ18" s="84">
        <v>1.1399849</v>
      </c>
      <c r="AR18" s="84">
        <v>695</v>
      </c>
      <c r="AT18" s="56"/>
      <c r="AU18">
        <v>0.84494550000000002</v>
      </c>
      <c r="AV18" s="5">
        <v>693</v>
      </c>
      <c r="AY18">
        <v>1146</v>
      </c>
      <c r="AZ18" s="56">
        <f>MAX(_8_Left_Leg_Flexion_PT)</f>
        <v>0.48924822000000001</v>
      </c>
      <c r="BA18" s="56"/>
      <c r="BB18" s="56"/>
    </row>
    <row r="19" spans="1:54" ht="16" x14ac:dyDescent="0.45">
      <c r="A19">
        <v>536000</v>
      </c>
      <c r="B19" s="59">
        <v>1.7916417E-2</v>
      </c>
      <c r="C19" s="3">
        <f t="shared" si="0"/>
        <v>6.2037037037037035E-3</v>
      </c>
      <c r="D19" s="59">
        <v>0.17916417000000001</v>
      </c>
      <c r="E19" s="56" t="e">
        <f t="shared" si="6"/>
        <v>#N/A</v>
      </c>
      <c r="F19" s="58" t="e">
        <f t="shared" si="7"/>
        <v>#N/A</v>
      </c>
      <c r="G19" s="58" t="e">
        <f t="shared" si="21"/>
        <v>#N/A</v>
      </c>
      <c r="H19" s="58" t="e">
        <f t="shared" si="22"/>
        <v>#N/A</v>
      </c>
      <c r="I19" s="61" t="e">
        <v>#N/A</v>
      </c>
      <c r="J19" s="58" t="str">
        <f t="shared" si="8"/>
        <v>0</v>
      </c>
      <c r="K19" s="58" t="str">
        <f t="shared" si="9"/>
        <v>0</v>
      </c>
      <c r="L19" s="58" t="str">
        <f t="shared" si="23"/>
        <v>0</v>
      </c>
      <c r="M19" s="58" t="str">
        <f t="shared" si="24"/>
        <v>0</v>
      </c>
      <c r="N19" s="61">
        <v>0</v>
      </c>
      <c r="O19" s="3">
        <f t="shared" si="10"/>
        <v>6.2037037037037035E-3</v>
      </c>
      <c r="Q19" s="6"/>
      <c r="R19" s="58" cm="1">
        <f t="array" ref="R19">IFERROR(INDEX($M$2:$M$789, MATCH(0,COUNTIF($R$1:R18, $M$2:$M$789),0)),"")</f>
        <v>1.2005082499999999</v>
      </c>
      <c r="S19" s="3">
        <f t="shared" si="18"/>
        <v>8.1944444444444452E-3</v>
      </c>
      <c r="T19" s="5">
        <f t="shared" si="30"/>
        <v>708</v>
      </c>
      <c r="U19" s="58" cm="1">
        <f t="array" ref="U19">IFERROR(INDEX($L$2:$L$790, MATCH(0,COUNTIF($U$1:U18, $L$2:$L$790),0)),"")</f>
        <v>0.17158665000000001</v>
      </c>
      <c r="V19" s="3">
        <f t="shared" si="14"/>
        <v>8.1365740740740738E-3</v>
      </c>
      <c r="W19" s="5">
        <f t="shared" si="26"/>
        <v>703</v>
      </c>
      <c r="X19" s="56">
        <f t="shared" si="27"/>
        <v>-1.0289215999999999</v>
      </c>
      <c r="Y19">
        <f t="shared" si="19"/>
        <v>0.20578431999999997</v>
      </c>
      <c r="Z19" s="5">
        <f t="shared" si="28"/>
        <v>5</v>
      </c>
      <c r="AA19" s="5">
        <f t="shared" si="15"/>
        <v>2</v>
      </c>
      <c r="AB19" s="61" t="s">
        <v>236</v>
      </c>
      <c r="AC19" s="56">
        <v>1.2005082499999999</v>
      </c>
      <c r="AD19" s="5">
        <v>708</v>
      </c>
      <c r="AE19" s="3">
        <v>8.1944444444444452E-3</v>
      </c>
      <c r="AF19" s="3">
        <f t="shared" si="4"/>
        <v>6.2037037037037035E-3</v>
      </c>
      <c r="AG19" s="5">
        <f t="shared" si="5"/>
        <v>536000</v>
      </c>
      <c r="AH19" s="56">
        <f t="shared" si="29"/>
        <v>0.17916417000000001</v>
      </c>
      <c r="AI19" s="84">
        <f t="shared" ref="AI19:AL82" si="31">$B19*10</f>
        <v>0.17916417000000001</v>
      </c>
      <c r="AJ19" s="84">
        <v>537</v>
      </c>
      <c r="AK19" t="str">
        <f t="shared" si="12"/>
        <v>0.17916417, 537</v>
      </c>
      <c r="AL19" s="60">
        <f t="shared" si="31"/>
        <v>0.17916417000000001</v>
      </c>
      <c r="AM19" s="5">
        <f t="shared" si="13"/>
        <v>536</v>
      </c>
      <c r="AN19" s="56"/>
      <c r="AO19" s="60">
        <v>1.2005082499999999</v>
      </c>
      <c r="AP19" s="5">
        <v>708</v>
      </c>
      <c r="AQ19" s="84">
        <v>1.2005082499999999</v>
      </c>
      <c r="AR19" s="84">
        <v>708</v>
      </c>
      <c r="AT19" s="56"/>
      <c r="AU19">
        <v>0.17158665000000001</v>
      </c>
      <c r="AV19" s="5">
        <v>703</v>
      </c>
      <c r="AY19">
        <v>1177</v>
      </c>
      <c r="AZ19" s="56" t="s">
        <v>193</v>
      </c>
      <c r="BA19" s="56"/>
      <c r="BB19" s="56"/>
    </row>
    <row r="20" spans="1:54" x14ac:dyDescent="0.35">
      <c r="A20">
        <v>537000</v>
      </c>
      <c r="B20" s="59">
        <v>-5.1685460000000003E-2</v>
      </c>
      <c r="C20" s="3">
        <f t="shared" si="0"/>
        <v>6.215277777777777E-3</v>
      </c>
      <c r="D20" s="59">
        <v>-0.51685460000000005</v>
      </c>
      <c r="E20" s="56" t="e">
        <f t="shared" si="6"/>
        <v>#N/A</v>
      </c>
      <c r="F20" s="58" t="e">
        <f t="shared" si="7"/>
        <v>#N/A</v>
      </c>
      <c r="G20" s="58" t="e">
        <f t="shared" si="21"/>
        <v>#N/A</v>
      </c>
      <c r="H20" s="58" t="e">
        <f t="shared" si="22"/>
        <v>#N/A</v>
      </c>
      <c r="I20" s="61" t="e">
        <v>#N/A</v>
      </c>
      <c r="J20" s="58" t="str">
        <f t="shared" si="8"/>
        <v>0</v>
      </c>
      <c r="K20" s="58" t="str">
        <f t="shared" si="9"/>
        <v>0</v>
      </c>
      <c r="L20" s="58" t="str">
        <f t="shared" si="23"/>
        <v>0</v>
      </c>
      <c r="M20" s="58" t="str">
        <f t="shared" si="24"/>
        <v>0</v>
      </c>
      <c r="N20" s="61">
        <v>0</v>
      </c>
      <c r="O20" s="3">
        <f t="shared" si="10"/>
        <v>6.215277777777777E-3</v>
      </c>
      <c r="R20" s="58" cm="1">
        <f t="array" ref="R20">IFERROR(INDEX($M$2:$M$789, MATCH(0,COUNTIF($R$1:R19, $M$2:$M$789),0)),"")</f>
        <v>2.1991679999999998</v>
      </c>
      <c r="S20" s="3">
        <f t="shared" si="18"/>
        <v>8.3333333333333332E-3</v>
      </c>
      <c r="T20" s="5">
        <f t="shared" si="30"/>
        <v>720</v>
      </c>
      <c r="U20" s="58" cm="1">
        <f t="array" ref="U20">IFERROR(INDEX($L$2:$L$790, MATCH(0,COUNTIF($U$1:U19, $L$2:$L$790),0)),"")</f>
        <v>0.78442215999999998</v>
      </c>
      <c r="V20" s="3">
        <f t="shared" si="14"/>
        <v>8.2175925925925923E-3</v>
      </c>
      <c r="W20" s="5">
        <f t="shared" si="26"/>
        <v>710</v>
      </c>
      <c r="X20" s="56">
        <f t="shared" si="27"/>
        <v>-1.4147458399999997</v>
      </c>
      <c r="Y20">
        <f t="shared" si="19"/>
        <v>0.14147458399999996</v>
      </c>
      <c r="Z20" s="5">
        <f t="shared" si="28"/>
        <v>10</v>
      </c>
      <c r="AA20" s="5">
        <f t="shared" si="15"/>
        <v>3</v>
      </c>
      <c r="AB20" s="61" t="s">
        <v>237</v>
      </c>
      <c r="AC20" s="56">
        <v>2.6304090000000002</v>
      </c>
      <c r="AD20" s="5">
        <v>726</v>
      </c>
      <c r="AE20" s="3">
        <v>8.4027777777777781E-3</v>
      </c>
      <c r="AF20" s="3">
        <f t="shared" si="4"/>
        <v>6.215277777777777E-3</v>
      </c>
      <c r="AG20" s="5">
        <f t="shared" si="5"/>
        <v>537000</v>
      </c>
      <c r="AH20" s="56">
        <f t="shared" si="29"/>
        <v>-0.51685460000000005</v>
      </c>
      <c r="AI20" s="84">
        <f t="shared" si="31"/>
        <v>-0.51685460000000005</v>
      </c>
      <c r="AJ20" s="84">
        <v>538</v>
      </c>
      <c r="AK20" t="str">
        <f t="shared" si="12"/>
        <v>-0.5168546, 538</v>
      </c>
      <c r="AL20" s="60">
        <f t="shared" si="31"/>
        <v>-0.51685460000000005</v>
      </c>
      <c r="AM20" s="5">
        <f t="shared" si="13"/>
        <v>537</v>
      </c>
      <c r="AN20" s="56"/>
      <c r="AO20" s="60">
        <v>2.6304090000000002</v>
      </c>
      <c r="AP20" s="5">
        <v>726</v>
      </c>
      <c r="AQ20" s="84">
        <v>2.6304090000000002</v>
      </c>
      <c r="AR20" s="84">
        <v>726</v>
      </c>
      <c r="AT20" s="56"/>
      <c r="AU20">
        <v>0.78442215999999998</v>
      </c>
      <c r="AV20" s="5">
        <v>710</v>
      </c>
      <c r="AY20">
        <v>1191</v>
      </c>
      <c r="AZ20" s="56">
        <f>AZ18-AZ16</f>
        <v>0.27538373999999999</v>
      </c>
      <c r="BA20" s="56"/>
      <c r="BB20" s="56"/>
    </row>
    <row r="21" spans="1:54" x14ac:dyDescent="0.35">
      <c r="A21">
        <v>538000</v>
      </c>
      <c r="B21" s="59">
        <v>-0.11902134</v>
      </c>
      <c r="C21" s="3">
        <f t="shared" si="0"/>
        <v>6.2268518518518523E-3</v>
      </c>
      <c r="D21" s="59">
        <v>-1.1902134</v>
      </c>
      <c r="E21" s="56" t="e">
        <f t="shared" si="6"/>
        <v>#N/A</v>
      </c>
      <c r="F21" s="58" t="e">
        <f t="shared" si="7"/>
        <v>#N/A</v>
      </c>
      <c r="G21" s="58" t="e">
        <f t="shared" si="21"/>
        <v>#N/A</v>
      </c>
      <c r="H21" s="58" t="e">
        <f t="shared" si="22"/>
        <v>#N/A</v>
      </c>
      <c r="I21" s="61" t="e">
        <v>#N/A</v>
      </c>
      <c r="J21" s="58" t="str">
        <f t="shared" si="8"/>
        <v>0</v>
      </c>
      <c r="K21" s="58" t="str">
        <f t="shared" si="9"/>
        <v>0</v>
      </c>
      <c r="L21" s="58" t="str">
        <f t="shared" si="23"/>
        <v>0</v>
      </c>
      <c r="M21" s="58" t="str">
        <f t="shared" si="24"/>
        <v>0</v>
      </c>
      <c r="N21" s="61">
        <v>0</v>
      </c>
      <c r="O21" s="3">
        <f t="shared" si="10"/>
        <v>6.2268518518518523E-3</v>
      </c>
      <c r="R21" s="58" cm="1">
        <f t="array" ref="R21">IFERROR(INDEX($M$2:$M$789, MATCH(0,COUNTIF($R$1:R20, $M$2:$M$789),0)),"")</f>
        <v>2.6304090000000002</v>
      </c>
      <c r="S21" s="3">
        <f t="shared" si="18"/>
        <v>8.4027777777777781E-3</v>
      </c>
      <c r="T21" s="5">
        <f t="shared" si="30"/>
        <v>726</v>
      </c>
      <c r="U21" s="58" cm="1">
        <f t="array" ref="U21">IFERROR(INDEX($L$2:$L$790, MATCH(0,COUNTIF($U$1:U20, $L$2:$L$790),0)),"")</f>
        <v>2.4034222999999999</v>
      </c>
      <c r="V21" s="3">
        <f t="shared" si="14"/>
        <v>8.4259259259259253E-3</v>
      </c>
      <c r="W21" s="5">
        <f t="shared" si="26"/>
        <v>728</v>
      </c>
      <c r="X21" s="56">
        <f t="shared" si="27"/>
        <v>-0.22698670000000032</v>
      </c>
      <c r="Y21">
        <f t="shared" si="19"/>
        <v>-0.11349335000000016</v>
      </c>
      <c r="Z21" s="5">
        <f t="shared" si="28"/>
        <v>2</v>
      </c>
      <c r="AA21" s="5">
        <f t="shared" si="15"/>
        <v>1</v>
      </c>
      <c r="AB21" s="61" t="s">
        <v>238</v>
      </c>
      <c r="AC21" s="56">
        <v>2.6001469999999998</v>
      </c>
      <c r="AD21" s="5">
        <v>731</v>
      </c>
      <c r="AE21" s="3">
        <v>8.4606481481481477E-3</v>
      </c>
      <c r="AF21" s="3">
        <f t="shared" si="4"/>
        <v>6.2268518518518523E-3</v>
      </c>
      <c r="AG21" s="5">
        <f t="shared" si="5"/>
        <v>538000</v>
      </c>
      <c r="AH21" s="56">
        <f t="shared" si="29"/>
        <v>-1.1902134</v>
      </c>
      <c r="AI21" s="84">
        <f t="shared" si="31"/>
        <v>-1.1902134</v>
      </c>
      <c r="AJ21" s="84">
        <v>539</v>
      </c>
      <c r="AK21" t="str">
        <f t="shared" si="12"/>
        <v>-1.1902134, 539</v>
      </c>
      <c r="AL21" s="60">
        <f t="shared" si="31"/>
        <v>-1.1902134</v>
      </c>
      <c r="AM21" s="5">
        <f t="shared" si="13"/>
        <v>538</v>
      </c>
      <c r="AN21" s="56"/>
      <c r="AO21" s="60">
        <v>2.6001469999999998</v>
      </c>
      <c r="AP21" s="5">
        <v>731</v>
      </c>
      <c r="AQ21" s="84">
        <v>2.6001469999999998</v>
      </c>
      <c r="AR21" s="84">
        <v>731</v>
      </c>
      <c r="AT21" s="56"/>
      <c r="AU21">
        <v>2.4034222999999999</v>
      </c>
      <c r="AV21" s="5">
        <v>728</v>
      </c>
      <c r="AY21">
        <v>1238</v>
      </c>
      <c r="BA21" s="56"/>
      <c r="BB21" s="56"/>
    </row>
    <row r="22" spans="1:54" x14ac:dyDescent="0.35">
      <c r="A22">
        <v>539000</v>
      </c>
      <c r="B22" s="59">
        <v>-0.13112602000000001</v>
      </c>
      <c r="C22" s="3">
        <f t="shared" si="0"/>
        <v>6.238425925925925E-3</v>
      </c>
      <c r="D22" s="59">
        <v>-1.3112602</v>
      </c>
      <c r="E22" s="56" t="e">
        <f t="shared" si="6"/>
        <v>#N/A</v>
      </c>
      <c r="F22" s="58" t="e">
        <f t="shared" si="7"/>
        <v>#N/A</v>
      </c>
      <c r="G22" s="58">
        <f t="shared" si="21"/>
        <v>-1.3112602</v>
      </c>
      <c r="H22" s="58" t="e">
        <f t="shared" si="22"/>
        <v>#N/A</v>
      </c>
      <c r="I22" s="61" t="e">
        <v>#N/A</v>
      </c>
      <c r="J22" s="58" t="str">
        <f t="shared" si="8"/>
        <v>0</v>
      </c>
      <c r="K22" s="58" t="str">
        <f t="shared" si="9"/>
        <v>0</v>
      </c>
      <c r="L22" s="58">
        <f t="shared" si="23"/>
        <v>-1.3112602</v>
      </c>
      <c r="M22" s="58" t="str">
        <f t="shared" si="24"/>
        <v>0</v>
      </c>
      <c r="N22" s="61">
        <v>0</v>
      </c>
      <c r="O22" s="3">
        <f t="shared" si="10"/>
        <v>6.238425925925925E-3</v>
      </c>
      <c r="R22" s="58" cm="1">
        <f t="array" ref="R22">IFERROR(INDEX($M$2:$M$789, MATCH(0,COUNTIF($R$1:R21, $M$2:$M$789),0)),"")</f>
        <v>2.6001469999999998</v>
      </c>
      <c r="S22" s="3">
        <f t="shared" si="18"/>
        <v>8.4606481481481477E-3</v>
      </c>
      <c r="T22" s="5">
        <f t="shared" si="30"/>
        <v>731</v>
      </c>
      <c r="U22" s="58" cm="1">
        <f t="array" ref="U22">IFERROR(INDEX($L$2:$L$790, MATCH(0,COUNTIF($U$1:U21, $L$2:$L$790),0)),"")</f>
        <v>1.1399849</v>
      </c>
      <c r="V22" s="3">
        <f t="shared" si="14"/>
        <v>8.0439814814814818E-3</v>
      </c>
      <c r="W22" s="5">
        <f t="shared" si="26"/>
        <v>0</v>
      </c>
      <c r="X22" s="56">
        <f t="shared" si="27"/>
        <v>-1.4601620999999998</v>
      </c>
      <c r="Y22">
        <f t="shared" si="19"/>
        <v>1.9974857729138165E-3</v>
      </c>
      <c r="Z22" s="5">
        <f t="shared" si="28"/>
        <v>731</v>
      </c>
      <c r="AA22" s="5">
        <f t="shared" si="15"/>
        <v>7</v>
      </c>
      <c r="AB22" s="61" t="s">
        <v>239</v>
      </c>
      <c r="AC22" s="56">
        <v>1.5258092000000001</v>
      </c>
      <c r="AD22" s="5">
        <v>740</v>
      </c>
      <c r="AE22" s="3">
        <v>8.564814814814815E-3</v>
      </c>
      <c r="AF22" s="3">
        <f t="shared" si="4"/>
        <v>6.238425925925925E-3</v>
      </c>
      <c r="AG22" s="5">
        <f t="shared" si="5"/>
        <v>539000</v>
      </c>
      <c r="AH22" s="56">
        <f t="shared" si="29"/>
        <v>-1.3112602</v>
      </c>
      <c r="AI22" s="84">
        <f t="shared" si="31"/>
        <v>-1.3112602</v>
      </c>
      <c r="AJ22" s="84">
        <v>540</v>
      </c>
      <c r="AK22" t="str">
        <f t="shared" si="12"/>
        <v>-1.3112602, 540</v>
      </c>
      <c r="AL22" s="60">
        <f t="shared" si="31"/>
        <v>-1.3112602</v>
      </c>
      <c r="AM22" s="5">
        <f t="shared" si="13"/>
        <v>539</v>
      </c>
      <c r="AN22" s="56"/>
      <c r="AO22" s="60">
        <v>1.5258092000000001</v>
      </c>
      <c r="AP22" s="5">
        <v>740</v>
      </c>
      <c r="AQ22" s="84">
        <v>1.5258092000000001</v>
      </c>
      <c r="AR22" s="84">
        <v>740</v>
      </c>
      <c r="AT22" s="56"/>
      <c r="AU22">
        <v>1.1399849</v>
      </c>
      <c r="AV22" s="5">
        <v>0</v>
      </c>
      <c r="AW22" s="84" t="s">
        <v>281</v>
      </c>
      <c r="AX22" s="56" t="e" cm="1" vm="1">
        <f t="array" ref="AX22">_xlfn.TEXTJOIN(",",,_xlfn._xlws.FILTER(AL20:AM808,AK20:AK808=AW22))</f>
        <v>#VALUE!</v>
      </c>
      <c r="AY22">
        <v>1240</v>
      </c>
      <c r="BA22" s="56"/>
      <c r="BB22" s="56"/>
    </row>
    <row r="23" spans="1:54" x14ac:dyDescent="0.35">
      <c r="A23">
        <v>540000</v>
      </c>
      <c r="B23" s="59">
        <v>-0.11372676</v>
      </c>
      <c r="C23" s="3">
        <f t="shared" si="0"/>
        <v>6.2500000000000003E-3</v>
      </c>
      <c r="D23" s="59">
        <v>-1.1372675999999999</v>
      </c>
      <c r="E23" s="56" t="e">
        <f t="shared" si="6"/>
        <v>#N/A</v>
      </c>
      <c r="F23" s="58" t="e">
        <f t="shared" si="7"/>
        <v>#N/A</v>
      </c>
      <c r="G23" s="58" t="e">
        <f t="shared" si="21"/>
        <v>#N/A</v>
      </c>
      <c r="H23" s="58" t="e">
        <f t="shared" si="22"/>
        <v>#N/A</v>
      </c>
      <c r="I23" s="61" t="e">
        <v>#N/A</v>
      </c>
      <c r="J23" s="58" t="str">
        <f t="shared" si="8"/>
        <v>0</v>
      </c>
      <c r="K23" s="58" t="str">
        <f t="shared" si="9"/>
        <v>0</v>
      </c>
      <c r="L23" s="58" t="str">
        <f t="shared" si="23"/>
        <v>0</v>
      </c>
      <c r="M23" s="58" t="str">
        <f t="shared" si="24"/>
        <v>0</v>
      </c>
      <c r="N23" s="61">
        <v>0</v>
      </c>
      <c r="O23" s="3">
        <f t="shared" si="10"/>
        <v>6.2500000000000003E-3</v>
      </c>
      <c r="R23" s="58" cm="1">
        <f t="array" ref="R23">IFERROR(INDEX($M$2:$M$789, MATCH(0,COUNTIF($R$1:R22, $M$2:$M$789),0)),"")</f>
        <v>1.5258092000000001</v>
      </c>
      <c r="S23" s="3">
        <f t="shared" si="18"/>
        <v>8.564814814814815E-3</v>
      </c>
      <c r="T23" s="5">
        <f t="shared" si="30"/>
        <v>740</v>
      </c>
      <c r="U23" s="58" cm="1">
        <f t="array" ref="U23">IFERROR(INDEX($L$2:$L$790, MATCH(0,COUNTIF($U$1:U22, $L$2:$L$790),0)),"")</f>
        <v>0.88276049999999995</v>
      </c>
      <c r="V23" s="3">
        <f t="shared" si="14"/>
        <v>8.611111111111111E-3</v>
      </c>
      <c r="W23" s="5">
        <f t="shared" si="26"/>
        <v>744</v>
      </c>
      <c r="X23" s="56">
        <f t="shared" si="27"/>
        <v>-0.64304870000000014</v>
      </c>
      <c r="Y23">
        <f t="shared" si="19"/>
        <v>-0.16076217500000003</v>
      </c>
      <c r="Z23" s="5">
        <f t="shared" si="28"/>
        <v>4</v>
      </c>
      <c r="AA23" s="5">
        <f t="shared" si="15"/>
        <v>2</v>
      </c>
      <c r="AB23" s="61" t="s">
        <v>240</v>
      </c>
      <c r="AC23" s="56">
        <v>1.4426017</v>
      </c>
      <c r="AD23" s="79">
        <v>0</v>
      </c>
      <c r="AE23" s="3">
        <v>7.3495370370370372E-3</v>
      </c>
      <c r="AF23" s="3">
        <f t="shared" si="4"/>
        <v>6.2500000000000003E-3</v>
      </c>
      <c r="AG23" s="5">
        <f t="shared" si="5"/>
        <v>540000</v>
      </c>
      <c r="AH23" s="56">
        <f t="shared" si="29"/>
        <v>-1.1372675999999999</v>
      </c>
      <c r="AI23" s="84">
        <f t="shared" si="31"/>
        <v>-1.1372675999999999</v>
      </c>
      <c r="AJ23" s="84">
        <v>541</v>
      </c>
      <c r="AK23" t="str">
        <f t="shared" si="12"/>
        <v>-1.1372676, 541</v>
      </c>
      <c r="AL23" s="60">
        <f t="shared" si="31"/>
        <v>-1.1372675999999999</v>
      </c>
      <c r="AM23" s="5">
        <f t="shared" si="13"/>
        <v>540</v>
      </c>
      <c r="AN23" s="56"/>
      <c r="AO23" s="60">
        <v>1.4426017</v>
      </c>
      <c r="AP23" s="79">
        <v>0</v>
      </c>
      <c r="AQ23" s="84">
        <v>1.4426017</v>
      </c>
      <c r="AR23" s="89" t="s">
        <v>287</v>
      </c>
      <c r="AS23" s="84" t="s">
        <v>286</v>
      </c>
      <c r="AT23" s="56" t="e" cm="1" vm="1">
        <f t="array" ref="AT23">_xlfn.TEXTJOIN(",",,_xlfn._xlws.FILTER(AL21:AM809,AK21:AK809=AS23))</f>
        <v>#VALUE!</v>
      </c>
      <c r="AU23">
        <v>0.88276049999999995</v>
      </c>
      <c r="AV23" s="5">
        <v>744</v>
      </c>
      <c r="BA23" s="56"/>
      <c r="BB23" s="56"/>
    </row>
    <row r="24" spans="1:54" x14ac:dyDescent="0.35">
      <c r="A24">
        <v>541000</v>
      </c>
      <c r="B24" s="59">
        <v>-8.0436480000000005E-2</v>
      </c>
      <c r="C24" s="3">
        <f t="shared" si="0"/>
        <v>6.2615740740740748E-3</v>
      </c>
      <c r="D24" s="59">
        <v>-0.8043648000000001</v>
      </c>
      <c r="E24" s="56" t="e">
        <f t="shared" si="6"/>
        <v>#N/A</v>
      </c>
      <c r="F24" s="58" t="e">
        <f t="shared" si="7"/>
        <v>#N/A</v>
      </c>
      <c r="G24" s="58" t="e">
        <f t="shared" si="21"/>
        <v>#N/A</v>
      </c>
      <c r="H24" s="58">
        <f t="shared" si="22"/>
        <v>-0.8043648000000001</v>
      </c>
      <c r="I24" s="61" t="e">
        <v>#N/A</v>
      </c>
      <c r="J24" s="58" t="str">
        <f t="shared" si="8"/>
        <v>0</v>
      </c>
      <c r="K24" s="58" t="str">
        <f t="shared" si="9"/>
        <v>0</v>
      </c>
      <c r="L24" s="58" t="str">
        <f t="shared" si="23"/>
        <v>0</v>
      </c>
      <c r="M24" s="58">
        <f t="shared" si="24"/>
        <v>-0.8043648000000001</v>
      </c>
      <c r="N24" s="61">
        <v>0</v>
      </c>
      <c r="O24" s="3">
        <f t="shared" si="10"/>
        <v>6.2615740740740748E-3</v>
      </c>
      <c r="R24" s="58" cm="1">
        <f t="array" ref="R24">IFERROR(INDEX($M$2:$M$789, MATCH(0,COUNTIF($R$1:R23, $M$2:$M$789),0)),"")</f>
        <v>1.4426017</v>
      </c>
      <c r="S24" s="3">
        <f t="shared" si="18"/>
        <v>7.3495370370370372E-3</v>
      </c>
      <c r="T24" s="5">
        <f t="shared" si="30"/>
        <v>0</v>
      </c>
      <c r="U24" s="58" cm="1">
        <f t="array" ref="U24">IFERROR(INDEX($L$2:$L$790, MATCH(0,COUNTIF($U$1:U23, $L$2:$L$790),0)),"")</f>
        <v>0.98109885999999991</v>
      </c>
      <c r="V24" s="3">
        <f t="shared" si="14"/>
        <v>8.6689814814814806E-3</v>
      </c>
      <c r="W24" s="5">
        <f t="shared" si="26"/>
        <v>749</v>
      </c>
      <c r="X24" s="56">
        <f t="shared" si="27"/>
        <v>-0.46150284000000008</v>
      </c>
      <c r="Y24">
        <f t="shared" si="19"/>
        <v>-6.1615866488651542E-4</v>
      </c>
      <c r="Z24" s="5">
        <f t="shared" si="28"/>
        <v>749</v>
      </c>
      <c r="AA24" s="5">
        <f t="shared" si="15"/>
        <v>2</v>
      </c>
      <c r="AB24" s="61" t="s">
        <v>241</v>
      </c>
      <c r="AC24" s="56">
        <v>1.8133195</v>
      </c>
      <c r="AD24" s="5">
        <v>674</v>
      </c>
      <c r="AE24" s="3">
        <v>7.8009259259259256E-3</v>
      </c>
      <c r="AF24" s="3">
        <f t="shared" si="4"/>
        <v>6.2615740740740748E-3</v>
      </c>
      <c r="AG24" s="5">
        <f t="shared" si="5"/>
        <v>541000</v>
      </c>
      <c r="AH24" s="56">
        <f t="shared" si="29"/>
        <v>-0.8043648000000001</v>
      </c>
      <c r="AI24" s="84">
        <f t="shared" si="31"/>
        <v>-0.8043648000000001</v>
      </c>
      <c r="AJ24" s="84">
        <v>542</v>
      </c>
      <c r="AK24" t="str">
        <f t="shared" si="12"/>
        <v>-0.8043648, 542</v>
      </c>
      <c r="AL24" s="60">
        <f t="shared" si="31"/>
        <v>-0.8043648000000001</v>
      </c>
      <c r="AM24" s="5">
        <f t="shared" si="13"/>
        <v>541</v>
      </c>
      <c r="AN24" s="56"/>
      <c r="AO24" s="60">
        <v>1.8133195</v>
      </c>
      <c r="AP24" s="5">
        <v>674</v>
      </c>
      <c r="AQ24" s="84">
        <v>1.8133195</v>
      </c>
      <c r="AR24" s="84" t="s">
        <v>289</v>
      </c>
      <c r="AS24" s="84" t="s">
        <v>288</v>
      </c>
      <c r="AT24" s="56" t="e" cm="1" vm="1">
        <f t="array" ref="AT24">_xlfn.TEXTJOIN(",",,_xlfn._xlws.FILTER(AL22:AM810,AK22:AK810=AS24))</f>
        <v>#VALUE!</v>
      </c>
      <c r="AU24">
        <v>0.98109885999999991</v>
      </c>
      <c r="AV24" s="5">
        <v>749</v>
      </c>
      <c r="BA24" s="56"/>
      <c r="BB24" s="56"/>
    </row>
    <row r="25" spans="1:54" x14ac:dyDescent="0.35">
      <c r="A25">
        <v>542000</v>
      </c>
      <c r="B25" s="59">
        <v>-0.107672006</v>
      </c>
      <c r="C25" s="3">
        <f t="shared" si="0"/>
        <v>6.2731481481481484E-3</v>
      </c>
      <c r="D25" s="59">
        <v>-1.07672006</v>
      </c>
      <c r="E25" s="56" t="e">
        <f t="shared" si="6"/>
        <v>#N/A</v>
      </c>
      <c r="F25" s="58" t="e">
        <f t="shared" si="7"/>
        <v>#N/A</v>
      </c>
      <c r="G25" s="58" t="e">
        <f t="shared" si="21"/>
        <v>#N/A</v>
      </c>
      <c r="H25" s="58" t="e">
        <f t="shared" si="22"/>
        <v>#N/A</v>
      </c>
      <c r="I25" s="61" t="e">
        <v>#N/A</v>
      </c>
      <c r="J25" s="58" t="str">
        <f t="shared" si="8"/>
        <v>0</v>
      </c>
      <c r="K25" s="58" t="str">
        <f t="shared" si="9"/>
        <v>0</v>
      </c>
      <c r="L25" s="58" t="str">
        <f t="shared" si="23"/>
        <v>0</v>
      </c>
      <c r="M25" s="58" t="str">
        <f t="shared" si="24"/>
        <v>0</v>
      </c>
      <c r="N25" s="61">
        <v>0</v>
      </c>
      <c r="O25" s="3">
        <f t="shared" si="10"/>
        <v>6.2731481481481484E-3</v>
      </c>
      <c r="R25" s="58" cm="1">
        <f t="array" ref="R25">IFERROR(INDEX($M$2:$M$789, MATCH(0,COUNTIF($R$1:R24, $M$2:$M$789),0)),"")</f>
        <v>1.8133195</v>
      </c>
      <c r="S25" s="3">
        <f t="shared" si="18"/>
        <v>7.8009259259259256E-3</v>
      </c>
      <c r="T25" s="5">
        <f t="shared" si="30"/>
        <v>674</v>
      </c>
      <c r="U25" s="58" cm="1">
        <f t="array" ref="U25">IFERROR(INDEX($L$2:$L$790, MATCH(0,COUNTIF($U$1:U24, $L$2:$L$790),0)),"")</f>
        <v>1.3139774000000002</v>
      </c>
      <c r="V25" s="3">
        <f t="shared" si="14"/>
        <v>8.7615740740740744E-3</v>
      </c>
      <c r="W25" s="5">
        <f t="shared" si="26"/>
        <v>757</v>
      </c>
      <c r="X25" s="56">
        <f t="shared" si="27"/>
        <v>-0.49934209999999979</v>
      </c>
      <c r="Y25">
        <f t="shared" si="19"/>
        <v>-6.0161698795180695E-3</v>
      </c>
      <c r="Z25" s="5">
        <f t="shared" si="28"/>
        <v>83</v>
      </c>
      <c r="AA25" s="5">
        <f t="shared" si="15"/>
        <v>7</v>
      </c>
      <c r="AB25" s="61" t="s">
        <v>242</v>
      </c>
      <c r="AC25" s="56">
        <v>2.3731606999999997</v>
      </c>
      <c r="AD25" s="64">
        <v>0</v>
      </c>
      <c r="AE25" s="3">
        <v>6.782407407407408E-3</v>
      </c>
      <c r="AF25" s="3">
        <f t="shared" si="4"/>
        <v>6.2731481481481484E-3</v>
      </c>
      <c r="AG25" s="5">
        <f t="shared" si="5"/>
        <v>542000</v>
      </c>
      <c r="AH25" s="56">
        <f t="shared" si="29"/>
        <v>-1.07672006</v>
      </c>
      <c r="AI25" s="84">
        <f t="shared" si="31"/>
        <v>-1.07672006</v>
      </c>
      <c r="AJ25" s="84">
        <v>543</v>
      </c>
      <c r="AK25" t="str">
        <f t="shared" si="12"/>
        <v>-1.07672006, 543</v>
      </c>
      <c r="AL25" s="60">
        <f t="shared" si="31"/>
        <v>-1.07672006</v>
      </c>
      <c r="AM25" s="5">
        <f t="shared" si="13"/>
        <v>542</v>
      </c>
      <c r="AN25" s="56"/>
      <c r="AO25" s="60">
        <v>2.3731606999999997</v>
      </c>
      <c r="AP25" s="64">
        <v>0</v>
      </c>
      <c r="AQ25" s="84">
        <v>2.3731606999999997</v>
      </c>
      <c r="AR25" s="90" t="s">
        <v>290</v>
      </c>
      <c r="AT25" s="56"/>
      <c r="AU25" s="56">
        <v>1.3139774000000002</v>
      </c>
      <c r="AV25" s="5">
        <v>757</v>
      </c>
      <c r="AW25" s="56"/>
      <c r="AX25" s="56"/>
      <c r="AZ25" s="56" cm="1">
        <f t="array" ref="AZ25">IF(_xlfn.XLOOKUP(R8,$D$4:$D$412,($A$4:$A$412),FALSE)&lt;_xlfn.XLOOKUP(R7,$D$4:$D$412,($A$4:A$412),FALSE),("0"),(_xlfn.XLOOKUP(R8,$D$4:$D$412,($A$4:$A$412),FALSE)))</f>
        <v>588000</v>
      </c>
      <c r="BA25" s="56"/>
      <c r="BB25" s="56"/>
    </row>
    <row r="26" spans="1:54" ht="16" x14ac:dyDescent="0.45">
      <c r="A26">
        <v>543000</v>
      </c>
      <c r="B26" s="59">
        <v>-0.13490994000000001</v>
      </c>
      <c r="C26" s="3">
        <f t="shared" si="0"/>
        <v>6.2847222222222228E-3</v>
      </c>
      <c r="D26" s="59">
        <v>-1.3490994000000001</v>
      </c>
      <c r="E26" s="56" t="e">
        <f t="shared" si="6"/>
        <v>#N/A</v>
      </c>
      <c r="F26" s="58" t="e">
        <f t="shared" si="7"/>
        <v>#N/A</v>
      </c>
      <c r="G26" s="58" t="e">
        <f t="shared" si="21"/>
        <v>#N/A</v>
      </c>
      <c r="H26" s="58" t="e">
        <f t="shared" si="22"/>
        <v>#N/A</v>
      </c>
      <c r="I26" s="61" t="e">
        <v>#N/A</v>
      </c>
      <c r="J26" s="58" t="str">
        <f t="shared" si="8"/>
        <v>0</v>
      </c>
      <c r="K26" s="58" t="str">
        <f t="shared" si="9"/>
        <v>0</v>
      </c>
      <c r="L26" s="58" t="str">
        <f t="shared" si="23"/>
        <v>0</v>
      </c>
      <c r="M26" s="58" t="str">
        <f t="shared" si="24"/>
        <v>0</v>
      </c>
      <c r="N26" s="61">
        <v>0</v>
      </c>
      <c r="O26" s="3">
        <f t="shared" si="10"/>
        <v>6.2847222222222228E-3</v>
      </c>
      <c r="Q26" s="6" t="s">
        <v>73</v>
      </c>
      <c r="R26" s="58" cm="1">
        <f t="array" ref="R26">IFERROR(INDEX($M$2:$M$789, MATCH(0,COUNTIF($R$1:R25, $M$2:$M$789),0)),"")</f>
        <v>2.3277923</v>
      </c>
      <c r="S26" s="3">
        <f t="shared" si="18"/>
        <v>8.819444444444444E-3</v>
      </c>
      <c r="T26" s="5">
        <f t="shared" si="30"/>
        <v>762</v>
      </c>
      <c r="U26" s="58" cm="1">
        <f t="array" ref="U26">IFERROR(INDEX($L$2:$L$790, MATCH(0,COUNTIF($U$1:U25, $L$2:$L$790),0)),"")</f>
        <v>1.805742</v>
      </c>
      <c r="V26" s="3">
        <f t="shared" si="14"/>
        <v>8.9120370370370378E-3</v>
      </c>
      <c r="W26" s="5">
        <f t="shared" si="26"/>
        <v>770</v>
      </c>
      <c r="X26" s="56">
        <f t="shared" si="27"/>
        <v>-0.52205030000000008</v>
      </c>
      <c r="Y26">
        <f t="shared" si="19"/>
        <v>-6.525628750000001E-2</v>
      </c>
      <c r="Z26" s="5">
        <f t="shared" si="28"/>
        <v>8</v>
      </c>
      <c r="AA26" s="5">
        <f t="shared" si="15"/>
        <v>4</v>
      </c>
      <c r="AB26" s="61" t="s">
        <v>243</v>
      </c>
      <c r="AC26" s="56">
        <v>2.0781213000000003</v>
      </c>
      <c r="AD26" s="5">
        <v>593</v>
      </c>
      <c r="AE26" s="3">
        <v>6.8634259259259256E-3</v>
      </c>
      <c r="AF26" s="3">
        <f t="shared" si="4"/>
        <v>6.2847222222222228E-3</v>
      </c>
      <c r="AG26" s="5">
        <f t="shared" si="5"/>
        <v>543000</v>
      </c>
      <c r="AH26" s="56">
        <f t="shared" si="29"/>
        <v>-1.3490994000000001</v>
      </c>
      <c r="AI26" s="84">
        <f t="shared" si="31"/>
        <v>-1.3490994000000001</v>
      </c>
      <c r="AJ26" s="84">
        <v>544</v>
      </c>
      <c r="AK26" t="str">
        <f t="shared" si="12"/>
        <v>-1.3490994, 544</v>
      </c>
      <c r="AL26" s="60">
        <f t="shared" si="31"/>
        <v>-1.3490994000000001</v>
      </c>
      <c r="AM26" s="5">
        <f t="shared" si="13"/>
        <v>543</v>
      </c>
      <c r="AN26" s="56"/>
      <c r="AO26" s="60">
        <v>2.0781213000000003</v>
      </c>
      <c r="AP26" s="5">
        <v>593</v>
      </c>
      <c r="AQ26" s="84">
        <v>2.0781213000000003</v>
      </c>
      <c r="AR26" s="84" t="s">
        <v>292</v>
      </c>
      <c r="AS26" s="84" t="s">
        <v>291</v>
      </c>
      <c r="AT26" s="56" t="e" cm="1" vm="1">
        <f t="array" ref="AT26">_xlfn.TEXTJOIN(",",,_xlfn._xlws.FILTER(AL24:AM812,AK24:AK812=AS26))</f>
        <v>#VALUE!</v>
      </c>
      <c r="AU26" s="56">
        <v>1.805742</v>
      </c>
      <c r="AV26" s="5">
        <v>770</v>
      </c>
      <c r="AW26" s="56"/>
      <c r="AX26" s="56"/>
      <c r="BA26" s="56"/>
      <c r="BB26" s="56"/>
    </row>
    <row r="27" spans="1:54" x14ac:dyDescent="0.35">
      <c r="A27">
        <v>544000</v>
      </c>
      <c r="B27" s="59">
        <v>-0.17954471999999999</v>
      </c>
      <c r="C27" s="3">
        <f t="shared" si="0"/>
        <v>6.2962962962962964E-3</v>
      </c>
      <c r="D27" s="59">
        <v>-1.7954471999999999</v>
      </c>
      <c r="E27" s="56" t="e">
        <f t="shared" si="6"/>
        <v>#N/A</v>
      </c>
      <c r="F27" s="58" t="e">
        <f t="shared" si="7"/>
        <v>#N/A</v>
      </c>
      <c r="G27" s="58" t="e">
        <f t="shared" si="21"/>
        <v>#N/A</v>
      </c>
      <c r="H27" s="58" t="e">
        <f t="shared" si="22"/>
        <v>#N/A</v>
      </c>
      <c r="I27" s="61" t="e">
        <v>#N/A</v>
      </c>
      <c r="J27" s="58" t="str">
        <f t="shared" si="8"/>
        <v>0</v>
      </c>
      <c r="K27" s="58" t="str">
        <f t="shared" si="9"/>
        <v>0</v>
      </c>
      <c r="L27" s="58" t="str">
        <f t="shared" si="23"/>
        <v>0</v>
      </c>
      <c r="M27" s="58" t="str">
        <f t="shared" si="24"/>
        <v>0</v>
      </c>
      <c r="N27" s="61">
        <v>0</v>
      </c>
      <c r="O27" s="3">
        <f t="shared" si="10"/>
        <v>6.2962962962962964E-3</v>
      </c>
      <c r="R27" s="58" cm="1">
        <f t="array" ref="R27">IFERROR(INDEX($M$2:$M$789, MATCH(0,COUNTIF($R$1:R26, $M$2:$M$789),0)),"")</f>
        <v>2.3731606999999997</v>
      </c>
      <c r="S27" s="3">
        <f t="shared" si="18"/>
        <v>6.782407407407408E-3</v>
      </c>
      <c r="T27" s="5">
        <f t="shared" si="30"/>
        <v>0</v>
      </c>
      <c r="U27" s="58" cm="1">
        <f t="array" ref="U27">IFERROR(INDEX($L$2:$L$790, MATCH(0,COUNTIF($U$1:U26, $L$2:$L$790),0)),"")</f>
        <v>1.8360037</v>
      </c>
      <c r="V27" s="3">
        <f t="shared" si="14"/>
        <v>9.1087962962962971E-3</v>
      </c>
      <c r="W27" s="5">
        <f t="shared" si="26"/>
        <v>787</v>
      </c>
      <c r="X27" s="56">
        <f t="shared" si="27"/>
        <v>-0.53715699999999966</v>
      </c>
      <c r="Y27">
        <f t="shared" si="19"/>
        <v>-6.8253748411689923E-4</v>
      </c>
      <c r="Z27" s="5">
        <f t="shared" si="28"/>
        <v>787</v>
      </c>
      <c r="AA27" s="5">
        <f t="shared" si="15"/>
        <v>4</v>
      </c>
      <c r="AB27" s="61" t="s">
        <v>244</v>
      </c>
      <c r="AC27" s="56">
        <v>2.3126373</v>
      </c>
      <c r="AD27" s="5">
        <v>619</v>
      </c>
      <c r="AE27" s="3">
        <v>7.1643518518518514E-3</v>
      </c>
      <c r="AF27" s="3">
        <f t="shared" si="4"/>
        <v>6.2962962962962964E-3</v>
      </c>
      <c r="AG27" s="5">
        <f t="shared" si="5"/>
        <v>544000</v>
      </c>
      <c r="AH27" s="56">
        <f t="shared" si="29"/>
        <v>-1.7954471999999999</v>
      </c>
      <c r="AI27" s="84">
        <f t="shared" si="31"/>
        <v>-1.7954471999999999</v>
      </c>
      <c r="AJ27" s="84">
        <v>545</v>
      </c>
      <c r="AK27" t="str">
        <f t="shared" si="12"/>
        <v>-1.7954472, 545</v>
      </c>
      <c r="AL27" s="60">
        <f t="shared" si="31"/>
        <v>-1.7954471999999999</v>
      </c>
      <c r="AM27" s="5">
        <f t="shared" si="13"/>
        <v>544</v>
      </c>
      <c r="AN27" s="56"/>
      <c r="AO27" s="60">
        <v>2.3126373</v>
      </c>
      <c r="AP27" s="5">
        <v>619</v>
      </c>
      <c r="AQ27" s="84">
        <v>2.3126373</v>
      </c>
      <c r="AR27" s="84" t="s">
        <v>294</v>
      </c>
      <c r="AS27" s="84" t="s">
        <v>293</v>
      </c>
      <c r="AT27" s="56" t="e" cm="1" vm="1">
        <f t="array" ref="AT27">_xlfn.TEXTJOIN(",",,_xlfn._xlws.FILTER(AL25:AM813,AK25:AK813=AS27))</f>
        <v>#VALUE!</v>
      </c>
      <c r="AU27" s="56">
        <v>1.8360037</v>
      </c>
      <c r="AV27" s="5">
        <v>787</v>
      </c>
      <c r="AW27" s="56"/>
      <c r="AX27" s="56"/>
      <c r="BA27" s="56"/>
      <c r="BB27" s="56"/>
    </row>
    <row r="28" spans="1:54" ht="16" x14ac:dyDescent="0.45">
      <c r="A28">
        <v>545000</v>
      </c>
      <c r="B28" s="59">
        <v>-0.18635482</v>
      </c>
      <c r="C28" s="3">
        <f t="shared" si="0"/>
        <v>6.3078703703703708E-3</v>
      </c>
      <c r="D28" s="59">
        <v>-1.8635482000000001</v>
      </c>
      <c r="E28" s="56">
        <f t="shared" si="6"/>
        <v>-1.8635482000000001</v>
      </c>
      <c r="F28" s="58" t="e">
        <f t="shared" si="7"/>
        <v>#N/A</v>
      </c>
      <c r="G28" s="58">
        <f t="shared" si="21"/>
        <v>-1.8635482000000001</v>
      </c>
      <c r="H28" s="58" t="e">
        <f t="shared" si="22"/>
        <v>#N/A</v>
      </c>
      <c r="I28" s="61" t="s">
        <v>58</v>
      </c>
      <c r="J28" s="58">
        <f t="shared" si="8"/>
        <v>-1.8635482000000001</v>
      </c>
      <c r="K28" s="58" t="str">
        <f t="shared" si="9"/>
        <v>0</v>
      </c>
      <c r="L28" s="58">
        <f t="shared" si="23"/>
        <v>-1.8635482000000001</v>
      </c>
      <c r="M28" s="58" t="str">
        <f t="shared" si="24"/>
        <v>0</v>
      </c>
      <c r="N28" s="61">
        <v>0</v>
      </c>
      <c r="O28" s="3">
        <f t="shared" si="10"/>
        <v>6.3078703703703708E-3</v>
      </c>
      <c r="Q28" s="6" t="s">
        <v>74</v>
      </c>
      <c r="R28" s="58" cm="1">
        <f t="array" ref="R28">IFERROR(INDEX($M$2:$M$789, MATCH(0,COUNTIF($R$1:R27, $M$2:$M$789),0)),"")</f>
        <v>2.0781213000000003</v>
      </c>
      <c r="S28" s="3">
        <f t="shared" si="18"/>
        <v>6.8634259259259256E-3</v>
      </c>
      <c r="T28" s="5">
        <f t="shared" si="30"/>
        <v>593</v>
      </c>
      <c r="U28" s="58" cm="1">
        <f t="array" ref="U28">IFERROR(INDEX($L$2:$L$790, MATCH(0,COUNTIF($U$1:U27, $L$2:$L$790),0)),"")</f>
        <v>0.58014363000000002</v>
      </c>
      <c r="V28" s="3">
        <f t="shared" si="14"/>
        <v>9.2708333333333323E-3</v>
      </c>
      <c r="W28" s="5">
        <f t="shared" si="26"/>
        <v>801</v>
      </c>
      <c r="X28" s="56">
        <f t="shared" si="27"/>
        <v>-1.4979776700000003</v>
      </c>
      <c r="Y28">
        <f t="shared" si="19"/>
        <v>-7.201815721153847E-3</v>
      </c>
      <c r="Z28" s="5">
        <f t="shared" si="28"/>
        <v>208</v>
      </c>
      <c r="AA28" s="5">
        <f t="shared" si="15"/>
        <v>6</v>
      </c>
      <c r="AB28" s="61" t="s">
        <v>245</v>
      </c>
      <c r="AC28" s="56">
        <v>1.6695644000000001</v>
      </c>
      <c r="AD28" s="5">
        <v>0</v>
      </c>
      <c r="AE28" s="3">
        <v>6.9560185185185194E-3</v>
      </c>
      <c r="AF28" s="3">
        <f t="shared" si="4"/>
        <v>6.3078703703703708E-3</v>
      </c>
      <c r="AG28" s="5">
        <f t="shared" si="5"/>
        <v>545000</v>
      </c>
      <c r="AH28" s="56">
        <f t="shared" si="29"/>
        <v>-1.8635482000000001</v>
      </c>
      <c r="AI28" s="84">
        <f t="shared" si="31"/>
        <v>-1.8635482000000001</v>
      </c>
      <c r="AJ28" s="84">
        <v>546</v>
      </c>
      <c r="AK28" t="str">
        <f t="shared" si="12"/>
        <v>-1.8635482, 546</v>
      </c>
      <c r="AL28" s="60">
        <f t="shared" si="31"/>
        <v>-1.8635482000000001</v>
      </c>
      <c r="AM28" s="5">
        <f t="shared" si="13"/>
        <v>545</v>
      </c>
      <c r="AN28" s="56"/>
      <c r="AO28" s="60">
        <v>1.6695644000000001</v>
      </c>
      <c r="AP28" s="5">
        <v>0</v>
      </c>
      <c r="AQ28" s="84">
        <v>1.6695644000000001</v>
      </c>
      <c r="AR28" s="84" t="s">
        <v>296</v>
      </c>
      <c r="AS28" s="84" t="s">
        <v>295</v>
      </c>
      <c r="AT28" s="56" t="e" cm="1" vm="1">
        <f t="array" ref="AT28">_xlfn.TEXTJOIN(",",,_xlfn._xlws.FILTER(AL26:AM814,AK26:AK814=AS28))</f>
        <v>#VALUE!</v>
      </c>
      <c r="AU28" s="56">
        <v>0.58014363000000002</v>
      </c>
      <c r="AV28" s="5">
        <v>801</v>
      </c>
      <c r="AW28" s="56"/>
      <c r="AX28" s="56"/>
      <c r="BA28" s="56"/>
      <c r="BB28" s="56"/>
    </row>
    <row r="29" spans="1:54" ht="16" x14ac:dyDescent="0.45">
      <c r="A29">
        <v>546000</v>
      </c>
      <c r="B29" s="59">
        <v>-0.14625685999999999</v>
      </c>
      <c r="C29" s="3">
        <f t="shared" si="0"/>
        <v>6.3194444444444444E-3</v>
      </c>
      <c r="D29" s="59">
        <v>-1.4625686</v>
      </c>
      <c r="E29" s="56" t="e">
        <f t="shared" si="6"/>
        <v>#N/A</v>
      </c>
      <c r="F29" s="58" t="e">
        <f t="shared" si="7"/>
        <v>#N/A</v>
      </c>
      <c r="G29" s="58" t="e">
        <f t="shared" si="21"/>
        <v>#N/A</v>
      </c>
      <c r="H29" s="58" t="e">
        <f t="shared" si="22"/>
        <v>#N/A</v>
      </c>
      <c r="I29" s="61" t="e">
        <v>#N/A</v>
      </c>
      <c r="J29" s="58" t="str">
        <f t="shared" si="8"/>
        <v>0</v>
      </c>
      <c r="K29" s="58" t="str">
        <f t="shared" si="9"/>
        <v>0</v>
      </c>
      <c r="L29" s="58" t="str">
        <f t="shared" si="23"/>
        <v>0</v>
      </c>
      <c r="M29" s="58" t="str">
        <f t="shared" si="24"/>
        <v>0</v>
      </c>
      <c r="N29" s="61">
        <v>0</v>
      </c>
      <c r="O29" s="3">
        <f t="shared" si="10"/>
        <v>6.3194444444444444E-3</v>
      </c>
      <c r="Q29" s="6" t="s">
        <v>75</v>
      </c>
      <c r="R29" s="58" cm="1">
        <f t="array" ref="R29">IFERROR(INDEX($M$2:$M$789, MATCH(0,COUNTIF($R$1:R28, $M$2:$M$789),0)),"")</f>
        <v>2.3126373</v>
      </c>
      <c r="S29" s="3">
        <f t="shared" si="18"/>
        <v>7.1643518518518514E-3</v>
      </c>
      <c r="T29" s="5">
        <f t="shared" si="30"/>
        <v>619</v>
      </c>
      <c r="U29" s="58" cm="1">
        <f t="array" ref="U29">IFERROR(INDEX($L$2:$L$790, MATCH(0,COUNTIF($U$1:U28, $L$2:$L$790),0)),"")</f>
        <v>0.97354549999999995</v>
      </c>
      <c r="V29" s="3">
        <f t="shared" si="14"/>
        <v>9.4444444444444445E-3</v>
      </c>
      <c r="W29" s="5">
        <f t="shared" si="26"/>
        <v>816</v>
      </c>
      <c r="X29" s="56">
        <f t="shared" si="27"/>
        <v>-1.3390918000000001</v>
      </c>
      <c r="Y29">
        <f t="shared" si="19"/>
        <v>-6.7974203045685286E-3</v>
      </c>
      <c r="Z29" s="5">
        <f t="shared" si="28"/>
        <v>197</v>
      </c>
      <c r="AA29" s="5">
        <f t="shared" si="15"/>
        <v>3</v>
      </c>
      <c r="AB29" s="61" t="s">
        <v>246</v>
      </c>
      <c r="AC29" s="56">
        <v>2.1159606000000002</v>
      </c>
      <c r="AD29" s="5">
        <v>719</v>
      </c>
      <c r="AE29" s="3">
        <v>8.3217592592592579E-3</v>
      </c>
      <c r="AF29" s="3">
        <f t="shared" si="4"/>
        <v>6.3194444444444444E-3</v>
      </c>
      <c r="AG29" s="5">
        <f t="shared" si="5"/>
        <v>546000</v>
      </c>
      <c r="AH29" s="56">
        <f t="shared" si="29"/>
        <v>-1.4625686</v>
      </c>
      <c r="AI29" s="84">
        <f t="shared" si="31"/>
        <v>-1.4625686</v>
      </c>
      <c r="AJ29" s="84">
        <v>547</v>
      </c>
      <c r="AK29" t="str">
        <f t="shared" si="12"/>
        <v>-1.4625686, 547</v>
      </c>
      <c r="AL29" s="60">
        <f t="shared" si="31"/>
        <v>-1.4625686</v>
      </c>
      <c r="AM29" s="5">
        <f t="shared" si="13"/>
        <v>546</v>
      </c>
      <c r="AN29" s="56"/>
      <c r="AO29" s="60">
        <v>2.1159606000000002</v>
      </c>
      <c r="AP29" s="5">
        <v>719</v>
      </c>
      <c r="AQ29" s="84">
        <v>2.1159606000000002</v>
      </c>
      <c r="AR29" s="84" t="s">
        <v>298</v>
      </c>
      <c r="AS29" s="84" t="s">
        <v>297</v>
      </c>
      <c r="AT29" s="56" t="e" cm="1" vm="1">
        <f t="array" ref="AT29">_xlfn.TEXTJOIN(",",,_xlfn._xlws.FILTER(AL27:AM815,AK27:AK815=AS29))</f>
        <v>#VALUE!</v>
      </c>
      <c r="AU29" s="56">
        <v>0.97354549999999995</v>
      </c>
      <c r="AV29" s="5">
        <v>816</v>
      </c>
      <c r="AW29" s="56"/>
      <c r="AX29" s="56"/>
      <c r="BA29" s="56"/>
      <c r="BB29" s="56"/>
    </row>
    <row r="30" spans="1:54" ht="16" x14ac:dyDescent="0.45">
      <c r="A30">
        <v>547000</v>
      </c>
      <c r="B30" s="59">
        <v>-9.2541159999999997E-2</v>
      </c>
      <c r="C30" s="3">
        <f t="shared" si="0"/>
        <v>6.3310185185185188E-3</v>
      </c>
      <c r="D30" s="59">
        <v>-0.9254116</v>
      </c>
      <c r="E30" s="56" t="e">
        <f t="shared" si="6"/>
        <v>#N/A</v>
      </c>
      <c r="F30" s="58" t="e">
        <f t="shared" si="7"/>
        <v>#N/A</v>
      </c>
      <c r="G30" s="58" t="e">
        <f t="shared" si="21"/>
        <v>#N/A</v>
      </c>
      <c r="H30" s="58" t="e">
        <f t="shared" si="22"/>
        <v>#N/A</v>
      </c>
      <c r="I30" s="61" t="e">
        <v>#N/A</v>
      </c>
      <c r="J30" s="58" t="str">
        <f t="shared" si="8"/>
        <v>0</v>
      </c>
      <c r="K30" s="58" t="str">
        <f t="shared" si="9"/>
        <v>0</v>
      </c>
      <c r="L30" s="58" t="str">
        <f t="shared" si="23"/>
        <v>0</v>
      </c>
      <c r="M30" s="58" t="str">
        <f t="shared" si="24"/>
        <v>0</v>
      </c>
      <c r="N30" s="61">
        <v>0</v>
      </c>
      <c r="O30" s="3">
        <f t="shared" si="10"/>
        <v>6.3310185185185188E-3</v>
      </c>
      <c r="Q30" s="6" t="s">
        <v>76</v>
      </c>
      <c r="R30" s="58" cm="1">
        <f t="array" ref="R30">IFERROR(INDEX($M$2:$M$789, MATCH(0,COUNTIF($R$1:R29, $M$2:$M$789),0)),"")</f>
        <v>1.6695644000000001</v>
      </c>
      <c r="S30" s="3">
        <f t="shared" si="18"/>
        <v>6.9560185185185194E-3</v>
      </c>
      <c r="T30" s="5">
        <f t="shared" si="30"/>
        <v>0</v>
      </c>
      <c r="U30" s="58" cm="1">
        <f t="array" ref="U30">IFERROR(INDEX($L$2:$L$790, MATCH(0,COUNTIF($U$1:U29, $L$2:$L$790),0)),"")</f>
        <v>1.5863326</v>
      </c>
      <c r="V30" s="3">
        <f t="shared" si="14"/>
        <v>9.2013888888888892E-3</v>
      </c>
      <c r="W30" s="5">
        <f t="shared" si="26"/>
        <v>0</v>
      </c>
      <c r="X30" s="56">
        <f t="shared" si="27"/>
        <v>-8.3231800000000078E-2</v>
      </c>
      <c r="Y30" t="e">
        <f t="shared" si="19"/>
        <v>#DIV/0!</v>
      </c>
      <c r="Z30" s="5">
        <f t="shared" si="28"/>
        <v>0</v>
      </c>
      <c r="AA30" s="5">
        <f t="shared" si="15"/>
        <v>4</v>
      </c>
      <c r="AB30" s="61" t="s">
        <v>247</v>
      </c>
      <c r="AC30" s="56">
        <v>1.9343661999999999</v>
      </c>
      <c r="AD30" s="5">
        <v>840</v>
      </c>
      <c r="AE30" s="3">
        <v>9.7222222222222224E-3</v>
      </c>
      <c r="AF30" s="3">
        <f t="shared" si="4"/>
        <v>6.3310185185185188E-3</v>
      </c>
      <c r="AG30" s="5">
        <f t="shared" si="5"/>
        <v>547000</v>
      </c>
      <c r="AH30" s="56">
        <f t="shared" si="29"/>
        <v>-0.9254116</v>
      </c>
      <c r="AI30" s="84">
        <f t="shared" si="31"/>
        <v>-0.9254116</v>
      </c>
      <c r="AJ30" s="84">
        <v>548</v>
      </c>
      <c r="AK30" t="str">
        <f t="shared" si="12"/>
        <v>-0.9254116, 548</v>
      </c>
      <c r="AL30" s="60">
        <f t="shared" si="31"/>
        <v>-0.9254116</v>
      </c>
      <c r="AM30" s="5">
        <f t="shared" si="13"/>
        <v>547</v>
      </c>
      <c r="AN30" s="56"/>
      <c r="AO30" s="60">
        <v>1.9343661999999999</v>
      </c>
      <c r="AP30" s="5">
        <v>840</v>
      </c>
      <c r="AQ30" s="84">
        <v>1.9343661999999999</v>
      </c>
      <c r="AR30" s="84">
        <v>840</v>
      </c>
      <c r="AT30" s="56"/>
      <c r="AU30" s="56">
        <v>1.5863326</v>
      </c>
      <c r="AV30" s="5">
        <v>0</v>
      </c>
      <c r="AW30" s="84" t="s">
        <v>281</v>
      </c>
      <c r="AX30" s="56" t="e" cm="1" vm="1">
        <f t="array" ref="AX30">_xlfn.TEXTJOIN(",",,_xlfn._xlws.FILTER(AL28:AM816,AK28:AK816=AW30))</f>
        <v>#VALUE!</v>
      </c>
      <c r="BA30" s="56"/>
      <c r="BB30" s="56"/>
    </row>
    <row r="31" spans="1:54" x14ac:dyDescent="0.35">
      <c r="A31">
        <v>548000</v>
      </c>
      <c r="B31" s="59">
        <v>-3.8070127000000002E-2</v>
      </c>
      <c r="C31" s="3">
        <f t="shared" si="0"/>
        <v>6.3425925925925924E-3</v>
      </c>
      <c r="D31" s="59">
        <v>-0.38070127000000004</v>
      </c>
      <c r="E31" s="56" t="e">
        <f t="shared" si="6"/>
        <v>#N/A</v>
      </c>
      <c r="F31" s="58" t="e">
        <f t="shared" si="7"/>
        <v>#N/A</v>
      </c>
      <c r="G31" s="58" t="e">
        <f t="shared" si="21"/>
        <v>#N/A</v>
      </c>
      <c r="H31" s="58" t="e">
        <f t="shared" si="22"/>
        <v>#N/A</v>
      </c>
      <c r="I31" s="61" t="e">
        <v>#N/A</v>
      </c>
      <c r="J31" s="58" t="str">
        <f t="shared" si="8"/>
        <v>0</v>
      </c>
      <c r="K31" s="58" t="str">
        <f t="shared" si="9"/>
        <v>0</v>
      </c>
      <c r="L31" s="58" t="str">
        <f t="shared" si="23"/>
        <v>0</v>
      </c>
      <c r="M31" s="58" t="str">
        <f t="shared" si="24"/>
        <v>0</v>
      </c>
      <c r="N31" s="61">
        <v>0</v>
      </c>
      <c r="O31" s="3">
        <f t="shared" si="10"/>
        <v>6.3425925925925924E-3</v>
      </c>
      <c r="R31" s="58" cm="1">
        <f t="array" ref="R31">IFERROR(INDEX($M$2:$M$789, MATCH(0,COUNTIF($R$1:R30, $M$2:$M$789),0)),"")</f>
        <v>2.1159606000000002</v>
      </c>
      <c r="S31" s="3">
        <f t="shared" si="18"/>
        <v>8.3217592592592579E-3</v>
      </c>
      <c r="T31" s="5">
        <f t="shared" si="30"/>
        <v>719</v>
      </c>
      <c r="U31" s="58" cm="1">
        <f t="array" ref="U31">IFERROR(INDEX($L$2:$L$790, MATCH(0,COUNTIF($U$1:U30, $L$2:$L$790),0)),"")</f>
        <v>0.43636426</v>
      </c>
      <c r="V31" s="3">
        <f t="shared" si="14"/>
        <v>9.7916666666666673E-3</v>
      </c>
      <c r="W31" s="5">
        <f t="shared" si="26"/>
        <v>846</v>
      </c>
      <c r="X31" s="56">
        <f t="shared" si="27"/>
        <v>-1.6795963400000002</v>
      </c>
      <c r="Y31">
        <f t="shared" si="19"/>
        <v>-1.3225168031496065E-2</v>
      </c>
      <c r="Z31" s="5">
        <f t="shared" si="28"/>
        <v>127</v>
      </c>
      <c r="AA31" s="5">
        <f t="shared" si="15"/>
        <v>3</v>
      </c>
      <c r="AB31" s="61" t="s">
        <v>248</v>
      </c>
      <c r="AC31" s="56">
        <v>0.93573055999999999</v>
      </c>
      <c r="AD31" s="5">
        <v>0</v>
      </c>
      <c r="AE31" s="3">
        <v>6.6087962962962966E-3</v>
      </c>
      <c r="AF31" s="3">
        <f t="shared" si="4"/>
        <v>6.3425925925925924E-3</v>
      </c>
      <c r="AG31" s="5">
        <f t="shared" si="5"/>
        <v>548000</v>
      </c>
      <c r="AH31" s="56">
        <f t="shared" si="29"/>
        <v>-0.38070127000000004</v>
      </c>
      <c r="AI31" s="84">
        <f t="shared" si="31"/>
        <v>-0.38070127000000004</v>
      </c>
      <c r="AJ31" s="84">
        <v>549</v>
      </c>
      <c r="AK31" t="str">
        <f t="shared" si="12"/>
        <v>-0.38070127, 549</v>
      </c>
      <c r="AL31" s="60">
        <f t="shared" si="31"/>
        <v>-0.38070127000000004</v>
      </c>
      <c r="AM31" s="5">
        <f t="shared" si="13"/>
        <v>548</v>
      </c>
      <c r="AN31" s="56"/>
      <c r="AO31" s="60">
        <v>0.93573055999999999</v>
      </c>
      <c r="AP31" s="5">
        <v>0</v>
      </c>
      <c r="AQ31" s="84">
        <v>0.93573055999999999</v>
      </c>
      <c r="AR31" s="84" t="s">
        <v>300</v>
      </c>
      <c r="AS31" s="84" t="s">
        <v>299</v>
      </c>
      <c r="AT31" s="56" t="e" cm="1" vm="1">
        <f t="array" ref="AT31">_xlfn.TEXTJOIN(",",,_xlfn._xlws.FILTER(AL29:AM817,AK29:AK817=AS31))</f>
        <v>#VALUE!</v>
      </c>
      <c r="AU31" s="56">
        <v>0.43636426</v>
      </c>
      <c r="AV31" s="5">
        <v>846</v>
      </c>
      <c r="AW31" s="56"/>
      <c r="AX31" s="56"/>
      <c r="BA31" s="56"/>
      <c r="BB31" s="56"/>
    </row>
    <row r="32" spans="1:54" x14ac:dyDescent="0.35">
      <c r="A32">
        <v>549000</v>
      </c>
      <c r="B32" s="59">
        <v>-1.3860775000000001E-2</v>
      </c>
      <c r="C32" s="3">
        <f t="shared" si="0"/>
        <v>6.3541666666666668E-3</v>
      </c>
      <c r="D32" s="59">
        <v>-0.13860775</v>
      </c>
      <c r="E32" s="56" t="e">
        <f t="shared" si="6"/>
        <v>#N/A</v>
      </c>
      <c r="F32" s="58" t="e">
        <f t="shared" si="7"/>
        <v>#N/A</v>
      </c>
      <c r="G32" s="58" t="e">
        <f t="shared" si="21"/>
        <v>#N/A</v>
      </c>
      <c r="H32" s="58" t="e">
        <f t="shared" si="22"/>
        <v>#N/A</v>
      </c>
      <c r="I32" s="61" t="e">
        <v>#N/A</v>
      </c>
      <c r="J32" s="58" t="str">
        <f t="shared" si="8"/>
        <v>0</v>
      </c>
      <c r="K32" s="58" t="str">
        <f t="shared" si="9"/>
        <v>0</v>
      </c>
      <c r="L32" s="58" t="str">
        <f t="shared" si="23"/>
        <v>0</v>
      </c>
      <c r="M32" s="58" t="str">
        <f t="shared" si="24"/>
        <v>0</v>
      </c>
      <c r="N32" s="61">
        <v>0</v>
      </c>
      <c r="O32" s="3">
        <f t="shared" si="10"/>
        <v>6.3541666666666668E-3</v>
      </c>
      <c r="R32" s="58" cm="1">
        <f t="array" ref="R32">IFERROR(INDEX($M$2:$M$789, MATCH(0,COUNTIF($R$1:R31, $M$2:$M$789),0)),"")</f>
        <v>1.9343661999999999</v>
      </c>
      <c r="S32" s="3">
        <f t="shared" si="18"/>
        <v>9.7222222222222224E-3</v>
      </c>
      <c r="T32" s="5">
        <f t="shared" si="30"/>
        <v>840</v>
      </c>
      <c r="U32" s="58" cm="1">
        <f t="array" ref="U32">IFERROR(INDEX($L$2:$L$790, MATCH(0,COUNTIF($U$1:U31, $L$2:$L$790),0)),"")</f>
        <v>0.64822029999999997</v>
      </c>
      <c r="V32" s="3">
        <f t="shared" si="14"/>
        <v>9.8842592592592593E-3</v>
      </c>
      <c r="W32" s="5">
        <f t="shared" si="26"/>
        <v>854</v>
      </c>
      <c r="X32" s="56">
        <f t="shared" si="27"/>
        <v>-1.2861459</v>
      </c>
      <c r="Y32">
        <f t="shared" si="19"/>
        <v>-9.1867564285714284E-2</v>
      </c>
      <c r="Z32" s="5">
        <f t="shared" si="28"/>
        <v>14</v>
      </c>
      <c r="AA32" s="5">
        <f t="shared" si="15"/>
        <v>1</v>
      </c>
      <c r="AB32" s="61" t="s">
        <v>249</v>
      </c>
      <c r="AC32" s="56">
        <v>2.1386447999999998</v>
      </c>
      <c r="AD32" s="5">
        <v>613</v>
      </c>
      <c r="AE32" s="3">
        <v>7.0949074074074074E-3</v>
      </c>
      <c r="AF32" s="3">
        <f t="shared" si="4"/>
        <v>6.3541666666666668E-3</v>
      </c>
      <c r="AG32" s="5">
        <f t="shared" si="5"/>
        <v>549000</v>
      </c>
      <c r="AH32" s="56">
        <f t="shared" si="29"/>
        <v>-0.13860775</v>
      </c>
      <c r="AI32" s="84">
        <f t="shared" si="31"/>
        <v>-0.13860775</v>
      </c>
      <c r="AJ32" s="84">
        <v>550</v>
      </c>
      <c r="AK32" t="str">
        <f t="shared" si="12"/>
        <v>-0.13860775, 550</v>
      </c>
      <c r="AL32" s="60">
        <f t="shared" si="31"/>
        <v>-0.13860775</v>
      </c>
      <c r="AM32" s="5">
        <f t="shared" si="13"/>
        <v>549</v>
      </c>
      <c r="AN32" s="56"/>
      <c r="AO32" s="60">
        <v>2.1386447999999998</v>
      </c>
      <c r="AP32" s="5">
        <v>613</v>
      </c>
      <c r="AQ32" s="84">
        <v>2.1386447999999998</v>
      </c>
      <c r="AR32" s="84" t="s">
        <v>302</v>
      </c>
      <c r="AS32" s="84" t="s">
        <v>301</v>
      </c>
      <c r="AT32" s="56" t="e" cm="1" vm="1">
        <f t="array" ref="AT32">_xlfn.TEXTJOIN(",",,_xlfn._xlws.FILTER(AL30:AM818,AK30:AK818=AS32))</f>
        <v>#VALUE!</v>
      </c>
      <c r="AU32" s="56">
        <v>0.64822029999999997</v>
      </c>
      <c r="AV32" s="5">
        <v>854</v>
      </c>
      <c r="AW32" s="56"/>
      <c r="AX32" s="56"/>
      <c r="BA32" s="56"/>
      <c r="BB32" s="56"/>
    </row>
    <row r="33" spans="1:54" x14ac:dyDescent="0.35">
      <c r="A33">
        <v>550000</v>
      </c>
      <c r="B33" s="59">
        <v>4.2962369999999996E-3</v>
      </c>
      <c r="C33" s="3">
        <f t="shared" si="0"/>
        <v>6.3657407407407404E-3</v>
      </c>
      <c r="D33" s="59">
        <v>4.296237E-2</v>
      </c>
      <c r="E33" s="56" t="e">
        <f t="shared" si="6"/>
        <v>#N/A</v>
      </c>
      <c r="F33" s="58" t="e">
        <f t="shared" si="7"/>
        <v>#N/A</v>
      </c>
      <c r="G33" s="58" t="e">
        <f t="shared" si="21"/>
        <v>#N/A</v>
      </c>
      <c r="H33" s="58" t="e">
        <f t="shared" si="22"/>
        <v>#N/A</v>
      </c>
      <c r="I33" s="61" t="e">
        <v>#N/A</v>
      </c>
      <c r="J33" s="58" t="str">
        <f t="shared" si="8"/>
        <v>0</v>
      </c>
      <c r="K33" s="58" t="str">
        <f t="shared" si="9"/>
        <v>0</v>
      </c>
      <c r="L33" s="58" t="str">
        <f t="shared" si="23"/>
        <v>0</v>
      </c>
      <c r="M33" s="58" t="str">
        <f t="shared" si="24"/>
        <v>0</v>
      </c>
      <c r="N33" s="61">
        <v>0</v>
      </c>
      <c r="O33" s="3">
        <f t="shared" si="10"/>
        <v>6.3657407407407404E-3</v>
      </c>
      <c r="R33" s="58" cm="1">
        <f t="array" ref="R33">IFERROR(INDEX($M$2:$M$789, MATCH(0,COUNTIF($R$1:R32, $M$2:$M$789),0)),"")</f>
        <v>0.93573055999999999</v>
      </c>
      <c r="S33" s="3">
        <f t="shared" si="18"/>
        <v>6.6087962962962966E-3</v>
      </c>
      <c r="T33" s="5">
        <f t="shared" si="30"/>
        <v>0</v>
      </c>
      <c r="U33" s="58" cm="1">
        <f t="array" ref="U33">IFERROR(INDEX($L$2:$L$790, MATCH(0,COUNTIF($U$1:U32, $L$2:$L$790),0)),"")</f>
        <v>1.7906111</v>
      </c>
      <c r="V33" s="3">
        <f t="shared" si="14"/>
        <v>6.7013888888888895E-3</v>
      </c>
      <c r="W33" s="5">
        <f t="shared" si="26"/>
        <v>0</v>
      </c>
      <c r="X33" s="56">
        <f t="shared" si="27"/>
        <v>0.85488054000000002</v>
      </c>
      <c r="Y33" t="e">
        <f t="shared" si="19"/>
        <v>#DIV/0!</v>
      </c>
      <c r="Z33" s="5">
        <f t="shared" si="28"/>
        <v>0</v>
      </c>
      <c r="AA33" s="5">
        <f t="shared" si="15"/>
        <v>2</v>
      </c>
      <c r="AB33" s="61" t="s">
        <v>250</v>
      </c>
      <c r="AC33" s="56">
        <v>2.5320463999999996</v>
      </c>
      <c r="AD33" s="5">
        <v>881</v>
      </c>
      <c r="AE33" s="3">
        <v>1.019675925925926E-2</v>
      </c>
      <c r="AF33" s="3">
        <f t="shared" si="4"/>
        <v>6.3657407407407404E-3</v>
      </c>
      <c r="AG33" s="5">
        <f t="shared" si="5"/>
        <v>550000</v>
      </c>
      <c r="AH33" s="56">
        <f t="shared" si="29"/>
        <v>4.296237E-2</v>
      </c>
      <c r="AI33" s="84">
        <f t="shared" si="31"/>
        <v>4.296237E-2</v>
      </c>
      <c r="AJ33" s="84">
        <v>551</v>
      </c>
      <c r="AK33" t="str">
        <f t="shared" si="12"/>
        <v>0.04296237, 551</v>
      </c>
      <c r="AL33" s="60">
        <f t="shared" si="31"/>
        <v>4.296237E-2</v>
      </c>
      <c r="AM33" s="5">
        <f t="shared" si="13"/>
        <v>550</v>
      </c>
      <c r="AN33" s="56"/>
      <c r="AO33" s="60">
        <v>2.5320463999999996</v>
      </c>
      <c r="AP33" s="5">
        <v>881</v>
      </c>
      <c r="AQ33" s="84">
        <v>2.5320463999999996</v>
      </c>
      <c r="AR33" s="84">
        <v>881</v>
      </c>
      <c r="AT33" s="56"/>
      <c r="AU33" s="56">
        <v>1.7906111</v>
      </c>
      <c r="AV33" s="5">
        <v>0</v>
      </c>
      <c r="AW33" s="84" t="s">
        <v>281</v>
      </c>
      <c r="AX33" s="56" t="e" cm="1" vm="1">
        <f t="array" ref="AX33">_xlfn.TEXTJOIN(",",,_xlfn._xlws.FILTER(AL31:AM819,AK31:AK819=AW33))</f>
        <v>#VALUE!</v>
      </c>
      <c r="BA33" s="56"/>
      <c r="BB33" s="56"/>
    </row>
    <row r="34" spans="1:54" x14ac:dyDescent="0.35">
      <c r="A34">
        <v>551000</v>
      </c>
      <c r="B34" s="59">
        <v>2.9263338E-2</v>
      </c>
      <c r="C34" s="3">
        <f t="shared" si="0"/>
        <v>6.3773148148148148E-3</v>
      </c>
      <c r="D34" s="59">
        <v>0.29263338</v>
      </c>
      <c r="E34" s="56" t="e">
        <f t="shared" si="6"/>
        <v>#N/A</v>
      </c>
      <c r="F34" s="58" t="e">
        <f t="shared" si="7"/>
        <v>#N/A</v>
      </c>
      <c r="G34" s="58" t="e">
        <f t="shared" si="21"/>
        <v>#N/A</v>
      </c>
      <c r="H34" s="58" t="e">
        <f t="shared" si="22"/>
        <v>#N/A</v>
      </c>
      <c r="I34" s="61" t="e">
        <v>#N/A</v>
      </c>
      <c r="J34" s="58" t="str">
        <f t="shared" si="8"/>
        <v>0</v>
      </c>
      <c r="K34" s="58" t="str">
        <f t="shared" si="9"/>
        <v>0</v>
      </c>
      <c r="L34" s="58" t="str">
        <f t="shared" si="23"/>
        <v>0</v>
      </c>
      <c r="M34" s="58" t="str">
        <f t="shared" si="24"/>
        <v>0</v>
      </c>
      <c r="N34" s="61">
        <v>0</v>
      </c>
      <c r="O34" s="3">
        <f t="shared" si="10"/>
        <v>6.3773148148148148E-3</v>
      </c>
      <c r="R34" s="58" cm="1">
        <f t="array" ref="R34">IFERROR(INDEX($M$2:$M$789, MATCH(0,COUNTIF($R$1:R33, $M$2:$M$789),0)),"")</f>
        <v>2.1386447999999998</v>
      </c>
      <c r="S34" s="3">
        <f t="shared" si="18"/>
        <v>7.0949074074074074E-3</v>
      </c>
      <c r="T34" s="5">
        <f t="shared" si="30"/>
        <v>613</v>
      </c>
      <c r="U34" s="58" cm="1">
        <f t="array" ref="U34">IFERROR(INDEX($L$2:$L$790, MATCH(0,COUNTIF($U$1:U33, $L$2:$L$790),0)),"")</f>
        <v>1.7376411</v>
      </c>
      <c r="V34" s="3">
        <f t="shared" si="14"/>
        <v>9.6759259259259264E-3</v>
      </c>
      <c r="W34" s="5">
        <f t="shared" si="26"/>
        <v>836</v>
      </c>
      <c r="X34" s="56">
        <f t="shared" si="27"/>
        <v>-0.40100369999999974</v>
      </c>
      <c r="Y34">
        <f t="shared" si="19"/>
        <v>-1.7982228699551558E-3</v>
      </c>
      <c r="Z34" s="5">
        <f t="shared" si="28"/>
        <v>223</v>
      </c>
      <c r="AA34" s="5">
        <f t="shared" si="15"/>
        <v>5</v>
      </c>
      <c r="AB34" s="61" t="s">
        <v>251</v>
      </c>
      <c r="AC34" s="56">
        <v>1.5560708999999999</v>
      </c>
      <c r="AD34" s="5">
        <v>885</v>
      </c>
      <c r="AE34" s="3">
        <v>1.0243055555555556E-2</v>
      </c>
      <c r="AF34" s="3">
        <f t="shared" si="4"/>
        <v>6.3773148148148148E-3</v>
      </c>
      <c r="AG34" s="5">
        <f t="shared" si="5"/>
        <v>551000</v>
      </c>
      <c r="AH34" s="56">
        <f t="shared" si="29"/>
        <v>0.29263338</v>
      </c>
      <c r="AI34" s="84">
        <f t="shared" si="31"/>
        <v>0.29263338</v>
      </c>
      <c r="AJ34" s="84">
        <v>552</v>
      </c>
      <c r="AK34" t="str">
        <f t="shared" si="12"/>
        <v>0.29263338, 552</v>
      </c>
      <c r="AL34" s="60">
        <f t="shared" si="31"/>
        <v>0.29263338</v>
      </c>
      <c r="AM34" s="5">
        <f t="shared" si="13"/>
        <v>551</v>
      </c>
      <c r="AN34" s="56"/>
      <c r="AO34" s="60">
        <v>1.5560708999999999</v>
      </c>
      <c r="AP34" s="5">
        <v>885</v>
      </c>
      <c r="AQ34" s="84">
        <v>1.5560708999999999</v>
      </c>
      <c r="AR34" s="84">
        <v>885</v>
      </c>
      <c r="AT34" s="56"/>
      <c r="AU34" s="56">
        <v>1.7376411</v>
      </c>
      <c r="AV34" s="5">
        <v>836</v>
      </c>
      <c r="AW34" s="56"/>
      <c r="AX34" s="56"/>
      <c r="BA34" s="56"/>
      <c r="BB34" s="56"/>
    </row>
    <row r="35" spans="1:54" ht="16" x14ac:dyDescent="0.45">
      <c r="A35">
        <v>552000</v>
      </c>
      <c r="B35" s="59">
        <v>3.5315678000000003E-2</v>
      </c>
      <c r="C35" s="3">
        <f t="shared" si="0"/>
        <v>6.3888888888888884E-3</v>
      </c>
      <c r="D35" s="59">
        <v>0.35315678000000006</v>
      </c>
      <c r="E35" s="56" t="e">
        <f t="shared" si="6"/>
        <v>#N/A</v>
      </c>
      <c r="F35" s="58" t="e">
        <f t="shared" si="7"/>
        <v>#N/A</v>
      </c>
      <c r="G35" s="58" t="e">
        <f t="shared" si="21"/>
        <v>#N/A</v>
      </c>
      <c r="H35" s="58" t="e">
        <f t="shared" si="22"/>
        <v>#N/A</v>
      </c>
      <c r="I35" s="61" t="e">
        <v>#N/A</v>
      </c>
      <c r="J35" s="58" t="str">
        <f t="shared" si="8"/>
        <v>0</v>
      </c>
      <c r="K35" s="58" t="str">
        <f t="shared" si="9"/>
        <v>0</v>
      </c>
      <c r="L35" s="58" t="str">
        <f t="shared" si="23"/>
        <v>0</v>
      </c>
      <c r="M35" s="61">
        <v>0</v>
      </c>
      <c r="N35" s="61">
        <v>0</v>
      </c>
      <c r="O35" s="3">
        <f t="shared" si="10"/>
        <v>6.3888888888888884E-3</v>
      </c>
      <c r="Q35" s="6" t="s">
        <v>77</v>
      </c>
      <c r="R35" s="58" cm="1">
        <f t="array" ref="R35">IFERROR(INDEX($M$2:$M$789, MATCH(0,COUNTIF($R$1:R34, $M$2:$M$789),0)),"")</f>
        <v>2.5320463999999996</v>
      </c>
      <c r="S35" s="3">
        <f t="shared" si="18"/>
        <v>1.019675925925926E-2</v>
      </c>
      <c r="T35" s="5">
        <f t="shared" si="30"/>
        <v>881</v>
      </c>
      <c r="U35" s="58" cm="1">
        <f t="array" ref="U35">IFERROR(INDEX($L$2:$L$790, MATCH(0,COUNTIF($U$1:U34, $L$2:$L$790),0)),"")</f>
        <v>1.5107027</v>
      </c>
      <c r="V35" s="3">
        <f t="shared" si="14"/>
        <v>1.023148148148148E-2</v>
      </c>
      <c r="W35" s="5">
        <f t="shared" si="26"/>
        <v>884</v>
      </c>
      <c r="X35" s="56">
        <f t="shared" si="27"/>
        <v>-1.0213436999999996</v>
      </c>
      <c r="Y35">
        <f t="shared" si="19"/>
        <v>-0.34044789999999986</v>
      </c>
      <c r="Z35" s="5">
        <f t="shared" si="28"/>
        <v>3</v>
      </c>
      <c r="AA35" s="5">
        <f t="shared" si="15"/>
        <v>2</v>
      </c>
      <c r="AB35" s="61" t="s">
        <v>252</v>
      </c>
      <c r="AC35" s="56">
        <v>2.1991679999999998</v>
      </c>
      <c r="AD35" s="5">
        <v>0</v>
      </c>
      <c r="AE35" s="3">
        <v>8.3333333333333332E-3</v>
      </c>
      <c r="AF35" s="3">
        <f t="shared" si="4"/>
        <v>6.3888888888888884E-3</v>
      </c>
      <c r="AG35" s="5">
        <f t="shared" si="5"/>
        <v>552000</v>
      </c>
      <c r="AH35" s="56">
        <f t="shared" si="29"/>
        <v>0.35315678000000006</v>
      </c>
      <c r="AI35" s="84">
        <f t="shared" si="31"/>
        <v>0.35315678000000006</v>
      </c>
      <c r="AJ35" s="84">
        <v>553</v>
      </c>
      <c r="AK35" t="str">
        <f t="shared" si="12"/>
        <v>0.35315678, 553</v>
      </c>
      <c r="AL35" s="60">
        <f t="shared" si="31"/>
        <v>0.35315678000000006</v>
      </c>
      <c r="AM35" s="5">
        <f t="shared" si="13"/>
        <v>552</v>
      </c>
      <c r="AN35" s="56"/>
      <c r="AO35" s="60">
        <v>2.1991679999999998</v>
      </c>
      <c r="AP35" s="5">
        <v>0</v>
      </c>
      <c r="AQ35" s="84">
        <v>2.1991679999999998</v>
      </c>
      <c r="AR35" s="84" t="s">
        <v>304</v>
      </c>
      <c r="AS35" s="84" t="s">
        <v>303</v>
      </c>
      <c r="AT35" s="56" t="e" cm="1" vm="1">
        <f t="array" ref="AT35">_xlfn.TEXTJOIN(",",,_xlfn._xlws.FILTER(AL33:AM821,AK33:AK821=AS35))</f>
        <v>#VALUE!</v>
      </c>
      <c r="AU35" s="56">
        <v>1.5107027</v>
      </c>
      <c r="AV35" s="5">
        <v>884</v>
      </c>
      <c r="AW35" s="56"/>
      <c r="AX35" s="56"/>
      <c r="BA35" s="56"/>
      <c r="BB35" s="56"/>
    </row>
    <row r="36" spans="1:54" x14ac:dyDescent="0.35">
      <c r="A36">
        <v>553000</v>
      </c>
      <c r="B36" s="59">
        <v>2.6994923000000001E-2</v>
      </c>
      <c r="C36" s="3">
        <f t="shared" si="0"/>
        <v>6.4004629629629628E-3</v>
      </c>
      <c r="D36" s="59">
        <v>0.26994922999999998</v>
      </c>
      <c r="E36" s="56" t="e">
        <f t="shared" si="6"/>
        <v>#N/A</v>
      </c>
      <c r="F36" s="58" t="e">
        <f t="shared" si="7"/>
        <v>#N/A</v>
      </c>
      <c r="G36" s="58" t="e">
        <f t="shared" si="21"/>
        <v>#N/A</v>
      </c>
      <c r="H36" s="58" t="e">
        <f t="shared" si="22"/>
        <v>#N/A</v>
      </c>
      <c r="I36" s="61" t="e">
        <v>#N/A</v>
      </c>
      <c r="J36" s="58" t="str">
        <f t="shared" si="8"/>
        <v>0</v>
      </c>
      <c r="K36" s="58" t="str">
        <f t="shared" si="9"/>
        <v>0</v>
      </c>
      <c r="L36" s="58" t="str">
        <f t="shared" si="23"/>
        <v>0</v>
      </c>
      <c r="M36" s="58" t="str">
        <f t="shared" ref="M36:M99" si="32">IF(AND(D36&gt;=D33, D36&gt;=D34, D36&gt;=D35, D36&gt;=D37, D36&gt;=D38, D36&gt;=D39),D36,"0")</f>
        <v>0</v>
      </c>
      <c r="N36" s="61">
        <v>0</v>
      </c>
      <c r="O36" s="3">
        <f t="shared" si="10"/>
        <v>6.4004629629629628E-3</v>
      </c>
      <c r="R36" s="58" cm="1">
        <f t="array" ref="R36">IFERROR(INDEX($M$2:$M$789, MATCH(0,COUNTIF($R$1:R35, $M$2:$M$789),0)),"")</f>
        <v>1.5560708999999999</v>
      </c>
      <c r="S36" s="3">
        <f t="shared" si="18"/>
        <v>1.0243055555555556E-2</v>
      </c>
      <c r="T36" s="5">
        <f t="shared" si="30"/>
        <v>885</v>
      </c>
      <c r="U36" s="58" cm="1">
        <f t="array" ref="U36">IFERROR(INDEX($L$2:$L$790, MATCH(0,COUNTIF($U$1:U35, $L$2:$L$790),0)),"")</f>
        <v>1.4728633999999998</v>
      </c>
      <c r="V36" s="3">
        <f t="shared" si="14"/>
        <v>7.3611111111111108E-3</v>
      </c>
      <c r="W36" s="5">
        <f t="shared" si="26"/>
        <v>0</v>
      </c>
      <c r="X36" s="56">
        <f t="shared" si="27"/>
        <v>-8.3207500000000101E-2</v>
      </c>
      <c r="Y36">
        <f t="shared" si="19"/>
        <v>9.4019774011299548E-5</v>
      </c>
      <c r="Z36" s="5">
        <f t="shared" si="28"/>
        <v>885</v>
      </c>
      <c r="AA36" s="5">
        <f t="shared" si="15"/>
        <v>4</v>
      </c>
      <c r="AB36" s="61" t="s">
        <v>253</v>
      </c>
      <c r="AC36" s="56">
        <v>2.1613289999999998</v>
      </c>
      <c r="AD36" s="5">
        <v>0</v>
      </c>
      <c r="AE36" s="3">
        <v>7.4189814814814813E-3</v>
      </c>
      <c r="AF36" s="3">
        <f t="shared" si="4"/>
        <v>6.4004629629629628E-3</v>
      </c>
      <c r="AG36" s="5">
        <f t="shared" si="5"/>
        <v>553000</v>
      </c>
      <c r="AH36" s="56">
        <f t="shared" si="29"/>
        <v>0.26994922999999998</v>
      </c>
      <c r="AI36" s="84">
        <f t="shared" si="31"/>
        <v>0.26994922999999998</v>
      </c>
      <c r="AJ36" s="84">
        <v>554</v>
      </c>
      <c r="AK36" t="str">
        <f t="shared" si="12"/>
        <v>0.26994923, 554</v>
      </c>
      <c r="AL36" s="60">
        <f t="shared" si="31"/>
        <v>0.26994922999999998</v>
      </c>
      <c r="AM36" s="5">
        <f t="shared" si="13"/>
        <v>553</v>
      </c>
      <c r="AN36" s="56"/>
      <c r="AO36" s="60">
        <v>2.1613289999999998</v>
      </c>
      <c r="AP36" s="5">
        <v>0</v>
      </c>
      <c r="AQ36" s="84">
        <v>2.1613289999999998</v>
      </c>
      <c r="AR36" s="84" t="s">
        <v>306</v>
      </c>
      <c r="AS36" s="84" t="s">
        <v>305</v>
      </c>
      <c r="AT36" s="56" t="e" cm="1" vm="1">
        <f t="array" ref="AT36">_xlfn.TEXTJOIN(",",,_xlfn._xlws.FILTER(AL34:AM822,AK34:AK822=AS36))</f>
        <v>#VALUE!</v>
      </c>
      <c r="AU36" s="56">
        <v>1.4728633999999998</v>
      </c>
      <c r="AV36" s="5">
        <v>0</v>
      </c>
      <c r="AW36" s="84" t="s">
        <v>281</v>
      </c>
      <c r="AX36" s="56" t="e" cm="1" vm="1">
        <f t="array" ref="AX36">_xlfn.TEXTJOIN(",",,_xlfn._xlws.FILTER(AL34:AM822,AK34:AK822=AW36))</f>
        <v>#VALUE!</v>
      </c>
      <c r="BA36" s="56"/>
      <c r="BB36" s="56"/>
    </row>
    <row r="37" spans="1:54" x14ac:dyDescent="0.35">
      <c r="A37">
        <v>554000</v>
      </c>
      <c r="B37" s="59">
        <v>3.380259E-2</v>
      </c>
      <c r="C37" s="3">
        <f t="shared" si="0"/>
        <v>6.4120370370370364E-3</v>
      </c>
      <c r="D37" s="59">
        <v>0.33802589999999999</v>
      </c>
      <c r="E37" s="56" t="e">
        <f t="shared" si="6"/>
        <v>#N/A</v>
      </c>
      <c r="F37" s="58" t="e">
        <f t="shared" si="7"/>
        <v>#N/A</v>
      </c>
      <c r="G37" s="58" t="e">
        <f>IF(AND(D37&lt;=D34, D37&lt;=D35, D37&lt;=D36, D37&lt;=D38, D37&lt;=D39, D37&lt;=D40),D37,NA())</f>
        <v>#N/A</v>
      </c>
      <c r="H37" s="58" t="e">
        <f t="shared" si="22"/>
        <v>#N/A</v>
      </c>
      <c r="I37" s="61" t="e">
        <v>#N/A</v>
      </c>
      <c r="J37" s="58" t="str">
        <f t="shared" si="8"/>
        <v>0</v>
      </c>
      <c r="K37" s="58" t="str">
        <f t="shared" si="9"/>
        <v>0</v>
      </c>
      <c r="L37" s="58" t="str">
        <f t="shared" si="23"/>
        <v>0</v>
      </c>
      <c r="M37" s="58" t="str">
        <f t="shared" si="32"/>
        <v>0</v>
      </c>
      <c r="N37" s="61">
        <v>0</v>
      </c>
      <c r="O37" s="3">
        <f t="shared" si="10"/>
        <v>6.4120370370370364E-3</v>
      </c>
      <c r="R37" s="58" cm="1">
        <f t="array" ref="R37">IFERROR(INDEX($M$2:$M$789, MATCH(0,COUNTIF($R$1:R36, $M$2:$M$789),0)),"")</f>
        <v>2.1613289999999998</v>
      </c>
      <c r="S37" s="3">
        <f t="shared" si="18"/>
        <v>7.4189814814814813E-3</v>
      </c>
      <c r="T37" s="5">
        <f t="shared" si="30"/>
        <v>0</v>
      </c>
      <c r="U37" s="58" cm="1">
        <f t="array" ref="U37">IFERROR(INDEX($L$2:$L$790, MATCH(0,COUNTIF($U$1:U36, $L$2:$L$790),0)),"")</f>
        <v>1.1551156999999999</v>
      </c>
      <c r="V37" s="3">
        <f t="shared" si="14"/>
        <v>1.0613425925925925E-2</v>
      </c>
      <c r="W37" s="5">
        <f t="shared" si="26"/>
        <v>917</v>
      </c>
      <c r="X37" s="56">
        <f t="shared" si="27"/>
        <v>-1.0062133</v>
      </c>
      <c r="Y37">
        <f t="shared" si="19"/>
        <v>-1.0972882224645584E-3</v>
      </c>
      <c r="Z37" s="5">
        <f t="shared" si="28"/>
        <v>917</v>
      </c>
      <c r="AA37" s="5">
        <f t="shared" si="15"/>
        <v>7</v>
      </c>
      <c r="AB37" s="61" t="s">
        <v>254</v>
      </c>
      <c r="AC37" s="56">
        <v>3.424766</v>
      </c>
      <c r="AD37" s="5">
        <v>936</v>
      </c>
      <c r="AE37" s="3">
        <v>1.0833333333333334E-2</v>
      </c>
      <c r="AF37" s="3">
        <f t="shared" si="4"/>
        <v>6.4120370370370364E-3</v>
      </c>
      <c r="AG37" s="5">
        <f t="shared" si="5"/>
        <v>554000</v>
      </c>
      <c r="AH37" s="56">
        <f t="shared" si="29"/>
        <v>0.33802589999999999</v>
      </c>
      <c r="AI37" s="84">
        <f t="shared" si="31"/>
        <v>0.33802589999999999</v>
      </c>
      <c r="AJ37" s="84">
        <v>555</v>
      </c>
      <c r="AK37" t="str">
        <f t="shared" si="12"/>
        <v>0.3380259, 555</v>
      </c>
      <c r="AL37" s="60">
        <f t="shared" si="31"/>
        <v>0.33802589999999999</v>
      </c>
      <c r="AM37" s="5">
        <f t="shared" si="13"/>
        <v>554</v>
      </c>
      <c r="AN37" s="56"/>
      <c r="AO37" s="60">
        <v>3.424766</v>
      </c>
      <c r="AP37" s="5">
        <v>936</v>
      </c>
      <c r="AQ37" s="84">
        <v>3.424766</v>
      </c>
      <c r="AR37" s="84">
        <v>936</v>
      </c>
      <c r="AT37" s="56"/>
      <c r="AU37" s="56">
        <v>1.1551156999999999</v>
      </c>
      <c r="AV37" s="5">
        <v>917</v>
      </c>
      <c r="AW37" s="56"/>
      <c r="AX37" s="56"/>
      <c r="BA37" s="56"/>
      <c r="BB37" s="56"/>
    </row>
    <row r="38" spans="1:54" x14ac:dyDescent="0.35">
      <c r="A38">
        <v>555000</v>
      </c>
      <c r="B38" s="59">
        <v>5.0448939999999998E-2</v>
      </c>
      <c r="C38" s="3">
        <f t="shared" si="0"/>
        <v>6.4236111111111108E-3</v>
      </c>
      <c r="D38" s="59">
        <v>0.50448939999999998</v>
      </c>
      <c r="E38" s="56" t="e">
        <f t="shared" si="6"/>
        <v>#N/A</v>
      </c>
      <c r="F38" s="58" t="e">
        <f t="shared" si="7"/>
        <v>#N/A</v>
      </c>
      <c r="G38" s="58" t="e">
        <f t="shared" ref="G38:G50" si="33">IF(AND(D38&lt;=D35, D38&lt;=D36, D38&lt;=D37, D38&lt;=D39, D38&lt;=D40, D38&lt;=D41),D38,NA())</f>
        <v>#N/A</v>
      </c>
      <c r="H38" s="58" t="e">
        <f t="shared" si="22"/>
        <v>#N/A</v>
      </c>
      <c r="I38" s="61" t="e">
        <v>#N/A</v>
      </c>
      <c r="J38" s="58" t="str">
        <f t="shared" si="8"/>
        <v>0</v>
      </c>
      <c r="K38" s="58" t="str">
        <f t="shared" si="9"/>
        <v>0</v>
      </c>
      <c r="L38" s="58" t="str">
        <f t="shared" si="23"/>
        <v>0</v>
      </c>
      <c r="M38" s="58" t="str">
        <f t="shared" si="32"/>
        <v>0</v>
      </c>
      <c r="N38" s="61">
        <v>0</v>
      </c>
      <c r="O38" s="3">
        <f t="shared" si="10"/>
        <v>6.4236111111111108E-3</v>
      </c>
      <c r="R38" s="58" cm="1">
        <f t="array" ref="R38">IFERROR(INDEX($M$2:$M$789, MATCH(0,COUNTIF($R$1:R37, $M$2:$M$789),0)),"")</f>
        <v>3.424766</v>
      </c>
      <c r="S38" s="3">
        <f t="shared" si="18"/>
        <v>1.0833333333333334E-2</v>
      </c>
      <c r="T38" s="5">
        <f t="shared" si="30"/>
        <v>936</v>
      </c>
      <c r="U38" s="58" cm="1">
        <f t="array" ref="U38">IFERROR(INDEX($L$2:$L$790, MATCH(0,COUNTIF($U$1:U37, $L$2:$L$790),0)),"")</f>
        <v>1.9041045000000001</v>
      </c>
      <c r="V38" s="3">
        <f t="shared" si="14"/>
        <v>7.2453703703703708E-3</v>
      </c>
      <c r="W38" s="5">
        <f t="shared" si="26"/>
        <v>0</v>
      </c>
      <c r="X38" s="56">
        <f t="shared" si="27"/>
        <v>-1.5206614999999999</v>
      </c>
      <c r="Y38">
        <f t="shared" si="19"/>
        <v>1.6246383547008545E-3</v>
      </c>
      <c r="Z38" s="5">
        <f t="shared" si="28"/>
        <v>936</v>
      </c>
      <c r="AA38" s="5">
        <f t="shared" si="15"/>
        <v>1</v>
      </c>
      <c r="AB38" s="61" t="s">
        <v>255</v>
      </c>
      <c r="AC38" s="56">
        <v>2.7211940000000001</v>
      </c>
      <c r="AD38" s="5">
        <v>943</v>
      </c>
      <c r="AE38" s="3">
        <v>1.0914351851851852E-2</v>
      </c>
      <c r="AF38" s="3">
        <f t="shared" si="4"/>
        <v>6.4236111111111108E-3</v>
      </c>
      <c r="AG38" s="5">
        <f t="shared" si="5"/>
        <v>555000</v>
      </c>
      <c r="AH38" s="56">
        <f t="shared" si="29"/>
        <v>0.50448939999999998</v>
      </c>
      <c r="AI38" s="84">
        <f t="shared" si="31"/>
        <v>0.50448939999999998</v>
      </c>
      <c r="AJ38" s="84">
        <v>556</v>
      </c>
      <c r="AK38" t="str">
        <f t="shared" si="12"/>
        <v>0.5044894, 556</v>
      </c>
      <c r="AL38" s="60">
        <f t="shared" si="31"/>
        <v>0.50448939999999998</v>
      </c>
      <c r="AM38" s="5">
        <f t="shared" si="13"/>
        <v>555</v>
      </c>
      <c r="AN38" s="56"/>
      <c r="AO38" s="60">
        <v>2.7211940000000001</v>
      </c>
      <c r="AP38" s="5">
        <v>943</v>
      </c>
      <c r="AQ38" s="84">
        <v>2.7211940000000001</v>
      </c>
      <c r="AR38" s="84">
        <v>943</v>
      </c>
      <c r="AT38" s="56"/>
      <c r="AU38" s="56">
        <v>1.9041045000000001</v>
      </c>
      <c r="AV38" s="5">
        <v>0</v>
      </c>
      <c r="AW38" s="84" t="s">
        <v>281</v>
      </c>
      <c r="AX38" s="56" t="e" cm="1" vm="1">
        <f t="array" ref="AX38">_xlfn.TEXTJOIN(",",,_xlfn._xlws.FILTER(AL36:AM824,AK36:AK824=AW38))</f>
        <v>#VALUE!</v>
      </c>
      <c r="BA38" s="56"/>
      <c r="BB38" s="56"/>
    </row>
    <row r="39" spans="1:54" x14ac:dyDescent="0.35">
      <c r="A39">
        <v>556000</v>
      </c>
      <c r="B39" s="59">
        <v>4.6662599999999999E-2</v>
      </c>
      <c r="C39" s="3">
        <f t="shared" si="0"/>
        <v>6.4351851851851861E-3</v>
      </c>
      <c r="D39" s="59">
        <v>0.46662599999999999</v>
      </c>
      <c r="E39" s="56" t="e">
        <f t="shared" si="6"/>
        <v>#N/A</v>
      </c>
      <c r="F39" s="58" t="e">
        <f t="shared" si="7"/>
        <v>#N/A</v>
      </c>
      <c r="G39" s="58" t="e">
        <f t="shared" si="33"/>
        <v>#N/A</v>
      </c>
      <c r="H39" s="58" t="e">
        <f t="shared" si="22"/>
        <v>#N/A</v>
      </c>
      <c r="I39" s="61" t="e">
        <v>#N/A</v>
      </c>
      <c r="J39" s="58" t="str">
        <f t="shared" si="8"/>
        <v>0</v>
      </c>
      <c r="K39" s="58" t="str">
        <f t="shared" si="9"/>
        <v>0</v>
      </c>
      <c r="L39" s="58" t="str">
        <f t="shared" si="23"/>
        <v>0</v>
      </c>
      <c r="M39" s="58" t="str">
        <f t="shared" si="32"/>
        <v>0</v>
      </c>
      <c r="N39" s="61">
        <v>0</v>
      </c>
      <c r="O39" s="3">
        <f t="shared" si="10"/>
        <v>6.4351851851851861E-3</v>
      </c>
      <c r="R39" s="58" cm="1">
        <f t="array" ref="R39">IFERROR(INDEX($M$2:$M$789, MATCH(0,COUNTIF($R$1:R38, $M$2:$M$789),0)),"")</f>
        <v>2.7211940000000001</v>
      </c>
      <c r="S39" s="3">
        <f t="shared" si="18"/>
        <v>1.0914351851851852E-2</v>
      </c>
      <c r="T39" s="5">
        <f t="shared" si="30"/>
        <v>943</v>
      </c>
      <c r="U39" s="58" cm="1">
        <f t="array" ref="U39">IFERROR(INDEX($L$2:$L$790, MATCH(0,COUNTIF($U$1:U38, $L$2:$L$790),0)),"")</f>
        <v>2.3353457</v>
      </c>
      <c r="V39" s="3">
        <f t="shared" si="14"/>
        <v>1.087962962962963E-2</v>
      </c>
      <c r="W39" s="5">
        <f t="shared" si="26"/>
        <v>940</v>
      </c>
      <c r="X39" s="56">
        <f t="shared" si="27"/>
        <v>-0.38584830000000014</v>
      </c>
      <c r="Y39">
        <f t="shared" si="19"/>
        <v>0.12861610000000004</v>
      </c>
      <c r="Z39" s="5">
        <f t="shared" si="28"/>
        <v>3</v>
      </c>
      <c r="AA39" s="5">
        <f t="shared" si="15"/>
        <v>1</v>
      </c>
      <c r="AB39" s="61" t="s">
        <v>256</v>
      </c>
      <c r="AC39" s="56">
        <v>1.6317493999999999</v>
      </c>
      <c r="AD39" s="5">
        <v>0</v>
      </c>
      <c r="AE39" s="3">
        <v>9.4907407407407406E-3</v>
      </c>
      <c r="AF39" s="3">
        <f t="shared" si="4"/>
        <v>6.4351851851851861E-3</v>
      </c>
      <c r="AG39" s="5">
        <f t="shared" si="5"/>
        <v>556000</v>
      </c>
      <c r="AH39" s="56">
        <f t="shared" si="29"/>
        <v>0.46662599999999999</v>
      </c>
      <c r="AI39" s="84">
        <f t="shared" si="31"/>
        <v>0.46662599999999999</v>
      </c>
      <c r="AJ39" s="84">
        <v>557</v>
      </c>
      <c r="AK39" t="str">
        <f t="shared" si="12"/>
        <v>0.466626, 557</v>
      </c>
      <c r="AL39" s="60">
        <f t="shared" si="31"/>
        <v>0.46662599999999999</v>
      </c>
      <c r="AM39" s="5">
        <f t="shared" si="13"/>
        <v>556</v>
      </c>
      <c r="AN39" s="56"/>
      <c r="AO39" s="60">
        <v>1.6317493999999999</v>
      </c>
      <c r="AP39" s="5">
        <v>0</v>
      </c>
      <c r="AQ39" s="84">
        <v>1.6317493999999999</v>
      </c>
      <c r="AR39" s="84" t="s">
        <v>308</v>
      </c>
      <c r="AS39" s="84" t="s">
        <v>307</v>
      </c>
      <c r="AT39" s="56" t="e" cm="1" vm="1">
        <f t="array" ref="AT39">_xlfn.TEXTJOIN(",",,_xlfn._xlws.FILTER(AL37:AM825,AK37:AK825=AS39))</f>
        <v>#VALUE!</v>
      </c>
      <c r="AU39" s="56">
        <v>2.3353457</v>
      </c>
      <c r="AV39" s="5">
        <v>940</v>
      </c>
      <c r="AW39" s="56"/>
      <c r="AX39" s="56"/>
      <c r="BA39" s="56"/>
      <c r="BB39" s="56"/>
    </row>
    <row r="40" spans="1:54" x14ac:dyDescent="0.35">
      <c r="A40">
        <v>557000</v>
      </c>
      <c r="B40" s="59">
        <v>5.9527450000000003E-2</v>
      </c>
      <c r="C40" s="3">
        <f t="shared" si="0"/>
        <v>6.4467592592592588E-3</v>
      </c>
      <c r="D40" s="59">
        <v>0.59527450000000004</v>
      </c>
      <c r="E40" s="56" t="e">
        <f t="shared" si="6"/>
        <v>#N/A</v>
      </c>
      <c r="F40" s="58" t="e">
        <f t="shared" si="7"/>
        <v>#N/A</v>
      </c>
      <c r="G40" s="58" t="e">
        <f t="shared" si="33"/>
        <v>#N/A</v>
      </c>
      <c r="H40" s="58" t="e">
        <f t="shared" si="22"/>
        <v>#N/A</v>
      </c>
      <c r="I40" s="61" t="e">
        <v>#N/A</v>
      </c>
      <c r="J40" s="58" t="str">
        <f t="shared" si="8"/>
        <v>0</v>
      </c>
      <c r="K40" s="58" t="str">
        <f t="shared" si="9"/>
        <v>0</v>
      </c>
      <c r="L40" s="58" t="str">
        <f t="shared" si="23"/>
        <v>0</v>
      </c>
      <c r="M40" s="58" t="str">
        <f t="shared" si="32"/>
        <v>0</v>
      </c>
      <c r="N40" s="61">
        <v>0</v>
      </c>
      <c r="O40" s="3">
        <f t="shared" si="10"/>
        <v>6.4467592592592588E-3</v>
      </c>
      <c r="R40" s="58" cm="1">
        <f t="array" ref="R40">IFERROR(INDEX($M$2:$M$789, MATCH(0,COUNTIF($R$1:R39, $M$2:$M$789),0)),"")</f>
        <v>1.6317493999999999</v>
      </c>
      <c r="S40" s="3">
        <f t="shared" si="18"/>
        <v>9.4907407407407406E-3</v>
      </c>
      <c r="T40" s="5">
        <f t="shared" si="30"/>
        <v>0</v>
      </c>
      <c r="U40" s="58" cm="1">
        <f t="array" ref="U40">IFERROR(INDEX($L$2:$L$790, MATCH(0,COUNTIF($U$1:U39, $L$2:$L$790),0)),"")</f>
        <v>1.7981643999999999</v>
      </c>
      <c r="V40" s="3">
        <f t="shared" si="14"/>
        <v>7.7777777777777776E-3</v>
      </c>
      <c r="W40" s="5">
        <f t="shared" si="26"/>
        <v>0</v>
      </c>
      <c r="X40" s="56">
        <f t="shared" si="27"/>
        <v>0.16641499999999998</v>
      </c>
      <c r="Y40" t="e">
        <f t="shared" si="19"/>
        <v>#DIV/0!</v>
      </c>
      <c r="Z40" s="5">
        <f t="shared" si="28"/>
        <v>0</v>
      </c>
      <c r="AA40" s="5">
        <f t="shared" si="15"/>
        <v>4</v>
      </c>
      <c r="AB40" s="61" t="s">
        <v>257</v>
      </c>
      <c r="AC40" s="56">
        <v>0.79197550000000005</v>
      </c>
      <c r="AD40" s="5">
        <v>0</v>
      </c>
      <c r="AE40" s="3">
        <v>6.4583333333333342E-3</v>
      </c>
      <c r="AF40" s="3">
        <f t="shared" si="4"/>
        <v>6.4467592592592588E-3</v>
      </c>
      <c r="AG40" s="5">
        <f t="shared" si="5"/>
        <v>557000</v>
      </c>
      <c r="AH40" s="56">
        <f t="shared" si="29"/>
        <v>0.59527450000000004</v>
      </c>
      <c r="AI40" s="84">
        <f t="shared" si="31"/>
        <v>0.59527450000000004</v>
      </c>
      <c r="AJ40" s="84">
        <v>558</v>
      </c>
      <c r="AK40" t="str">
        <f t="shared" si="12"/>
        <v>0.5952745, 558</v>
      </c>
      <c r="AL40" s="60">
        <f t="shared" si="31"/>
        <v>0.59527450000000004</v>
      </c>
      <c r="AM40" s="5">
        <f t="shared" si="13"/>
        <v>557</v>
      </c>
      <c r="AN40" s="56"/>
      <c r="AO40" s="60">
        <v>0.79197550000000005</v>
      </c>
      <c r="AP40" s="5">
        <v>0</v>
      </c>
      <c r="AQ40" s="84">
        <v>0.79197550000000005</v>
      </c>
      <c r="AR40" s="84" t="s">
        <v>310</v>
      </c>
      <c r="AS40" s="84" t="s">
        <v>309</v>
      </c>
      <c r="AT40" s="56" t="e" cm="1" vm="1">
        <f t="array" ref="AT40">_xlfn.TEXTJOIN(",",,_xlfn._xlws.FILTER(AL38:AM826,AK38:AK826=AS40))</f>
        <v>#VALUE!</v>
      </c>
      <c r="AU40" s="56">
        <v>1.7981643999999999</v>
      </c>
      <c r="AV40" s="5">
        <v>0</v>
      </c>
      <c r="AW40" s="84" t="s">
        <v>281</v>
      </c>
      <c r="AX40" s="56" t="e" cm="1" vm="1">
        <f t="array" ref="AX40">_xlfn.TEXTJOIN(",",,_xlfn._xlws.FILTER(AL38:AM826,AK38:AK826=AW40))</f>
        <v>#VALUE!</v>
      </c>
      <c r="BA40" s="56"/>
      <c r="BB40" s="56"/>
    </row>
    <row r="41" spans="1:54" x14ac:dyDescent="0.35">
      <c r="A41">
        <v>558000</v>
      </c>
      <c r="B41" s="59">
        <v>7.9197550000000005E-2</v>
      </c>
      <c r="C41" s="3">
        <f t="shared" si="0"/>
        <v>6.4583333333333342E-3</v>
      </c>
      <c r="D41" s="59">
        <v>0.79197550000000005</v>
      </c>
      <c r="E41" s="56" t="e">
        <f t="shared" si="6"/>
        <v>#N/A</v>
      </c>
      <c r="F41" s="58" t="e">
        <f t="shared" si="7"/>
        <v>#N/A</v>
      </c>
      <c r="G41" s="58" t="e">
        <f t="shared" si="33"/>
        <v>#N/A</v>
      </c>
      <c r="H41" s="58" t="e">
        <f t="shared" si="22"/>
        <v>#N/A</v>
      </c>
      <c r="I41" s="61" t="e">
        <v>#N/A</v>
      </c>
      <c r="J41" s="58" t="str">
        <f t="shared" si="8"/>
        <v>0</v>
      </c>
      <c r="K41" s="58" t="str">
        <f t="shared" si="9"/>
        <v>0</v>
      </c>
      <c r="L41" s="58" t="str">
        <f t="shared" si="23"/>
        <v>0</v>
      </c>
      <c r="M41" s="58" t="str">
        <f t="shared" si="32"/>
        <v>0</v>
      </c>
      <c r="N41" s="61">
        <v>0</v>
      </c>
      <c r="O41" s="3">
        <f t="shared" si="10"/>
        <v>6.4583333333333342E-3</v>
      </c>
      <c r="R41" s="58" cm="1">
        <f t="array" ref="R41">IFERROR(INDEX($M$2:$M$789, MATCH(0,COUNTIF($R$1:R40, $M$2:$M$789),0)),"")</f>
        <v>0.68605950000000004</v>
      </c>
      <c r="S41" s="3">
        <f t="shared" si="18"/>
        <v>8.1018518518518514E-3</v>
      </c>
      <c r="T41" s="5">
        <f t="shared" si="30"/>
        <v>0</v>
      </c>
      <c r="U41" s="58" cm="1">
        <f t="array" ref="U41">IFERROR(INDEX($L$2:$L$790, MATCH(0,COUNTIF($U$1:U40, $L$2:$L$790),0)),"")</f>
        <v>0.92057549999999999</v>
      </c>
      <c r="V41" s="3">
        <f t="shared" si="14"/>
        <v>6.4699074074074069E-3</v>
      </c>
      <c r="W41" s="5">
        <f t="shared" si="26"/>
        <v>0</v>
      </c>
      <c r="X41" s="56">
        <f t="shared" si="27"/>
        <v>0.23451599999999995</v>
      </c>
      <c r="Y41" t="e">
        <f t="shared" si="19"/>
        <v>#DIV/0!</v>
      </c>
      <c r="Z41" s="5">
        <f t="shared" si="28"/>
        <v>0</v>
      </c>
      <c r="AA41" s="5">
        <f t="shared" si="15"/>
        <v>3</v>
      </c>
      <c r="AB41" s="61" t="s">
        <v>258</v>
      </c>
      <c r="AC41" s="56">
        <v>0.78442215999999998</v>
      </c>
      <c r="AD41" s="5">
        <v>710</v>
      </c>
      <c r="AE41" s="3">
        <v>8.2175925925925923E-3</v>
      </c>
      <c r="AF41" s="3">
        <f t="shared" si="4"/>
        <v>6.4583333333333342E-3</v>
      </c>
      <c r="AG41" s="5">
        <f t="shared" si="5"/>
        <v>558000</v>
      </c>
      <c r="AH41" s="56">
        <f t="shared" si="29"/>
        <v>0.79197550000000005</v>
      </c>
      <c r="AI41" s="84">
        <f t="shared" si="31"/>
        <v>0.79197550000000005</v>
      </c>
      <c r="AJ41" s="84">
        <v>559</v>
      </c>
      <c r="AK41" t="str">
        <f t="shared" si="12"/>
        <v>0.7919755, 559</v>
      </c>
      <c r="AL41" s="60">
        <f t="shared" si="31"/>
        <v>0.79197550000000005</v>
      </c>
      <c r="AM41" s="5">
        <f t="shared" si="13"/>
        <v>558</v>
      </c>
      <c r="AN41" s="56"/>
      <c r="AO41" s="60">
        <v>0.78442215999999998</v>
      </c>
      <c r="AP41" s="5">
        <v>710</v>
      </c>
      <c r="AQ41" s="84">
        <v>0.78442215999999998</v>
      </c>
      <c r="AR41" s="84" t="s">
        <v>312</v>
      </c>
      <c r="AS41" s="84" t="s">
        <v>311</v>
      </c>
      <c r="AT41" s="56" t="e" cm="1" vm="1">
        <f t="array" ref="AT41">_xlfn.TEXTJOIN(",",,_xlfn._xlws.FILTER(AL39:AM827,AK39:AK827=AS41))</f>
        <v>#VALUE!</v>
      </c>
      <c r="AU41" s="56">
        <v>0.92057549999999999</v>
      </c>
      <c r="AV41" s="5">
        <v>0</v>
      </c>
      <c r="AW41" s="84" t="s">
        <v>281</v>
      </c>
      <c r="AX41" s="56" t="e" cm="1" vm="1">
        <f t="array" ref="AX41">_xlfn.TEXTJOIN(",",,_xlfn._xlws.FILTER(AL39:AM827,AK39:AK827=AW41))</f>
        <v>#VALUE!</v>
      </c>
      <c r="BA41" s="56"/>
      <c r="BB41" s="56"/>
    </row>
    <row r="42" spans="1:54" x14ac:dyDescent="0.35">
      <c r="A42">
        <v>559000</v>
      </c>
      <c r="B42" s="59">
        <v>9.2057550000000002E-2</v>
      </c>
      <c r="C42" s="3">
        <f t="shared" si="0"/>
        <v>6.4699074074074069E-3</v>
      </c>
      <c r="D42" s="59">
        <v>0.92057549999999999</v>
      </c>
      <c r="E42" s="56" t="e">
        <f t="shared" si="6"/>
        <v>#N/A</v>
      </c>
      <c r="F42" s="58" t="e">
        <f t="shared" si="7"/>
        <v>#N/A</v>
      </c>
      <c r="G42" s="58" t="e">
        <f t="shared" si="33"/>
        <v>#N/A</v>
      </c>
      <c r="H42" s="58" t="e">
        <f t="shared" si="22"/>
        <v>#N/A</v>
      </c>
      <c r="I42" s="61" t="e">
        <v>#N/A</v>
      </c>
      <c r="J42" s="58" t="str">
        <f t="shared" si="8"/>
        <v>0</v>
      </c>
      <c r="K42" s="58" t="str">
        <f t="shared" si="9"/>
        <v>0</v>
      </c>
      <c r="L42" s="58" t="str">
        <f t="shared" si="23"/>
        <v>0</v>
      </c>
      <c r="M42" s="58" t="str">
        <f t="shared" si="32"/>
        <v>0</v>
      </c>
      <c r="N42" s="61">
        <v>0</v>
      </c>
      <c r="O42" s="3">
        <f t="shared" si="10"/>
        <v>6.4699074074074069E-3</v>
      </c>
      <c r="P42" t="s">
        <v>95</v>
      </c>
      <c r="R42" s="58" cm="1">
        <f t="array" ref="R42">IFERROR(INDEX($M$2:$M$789, MATCH(0,COUNTIF($R$1:R41, $M$2:$M$789),0)),"")</f>
        <v>0.79197550000000005</v>
      </c>
      <c r="S42" s="3">
        <f t="shared" si="18"/>
        <v>1.1377314814814814E-2</v>
      </c>
      <c r="T42" s="5">
        <f t="shared" si="30"/>
        <v>0</v>
      </c>
      <c r="U42" s="58" cm="1">
        <f t="array" ref="U42">IFERROR(INDEX($L$2:$L$790, MATCH(0,COUNTIF($U$1:U41, $L$2:$L$790),0)),"")</f>
        <v>0.42125770000000001</v>
      </c>
      <c r="V42" s="3">
        <f t="shared" si="14"/>
        <v>1.1296296296296296E-2</v>
      </c>
      <c r="W42" s="5">
        <f t="shared" si="26"/>
        <v>976</v>
      </c>
      <c r="X42" s="56">
        <f t="shared" si="27"/>
        <v>-0.37071780000000004</v>
      </c>
      <c r="Y42">
        <f t="shared" si="19"/>
        <v>-3.7983381147540986E-4</v>
      </c>
      <c r="Z42" s="5">
        <f t="shared" si="28"/>
        <v>976</v>
      </c>
      <c r="AA42" s="5">
        <f t="shared" si="15"/>
        <v>4</v>
      </c>
      <c r="AB42" s="61" t="s">
        <v>259</v>
      </c>
      <c r="AC42" s="56">
        <v>1.2459008</v>
      </c>
      <c r="AD42" s="5">
        <v>0</v>
      </c>
      <c r="AE42" s="3">
        <v>6.6550925925925927E-3</v>
      </c>
      <c r="AF42" s="3">
        <f t="shared" si="4"/>
        <v>6.4699074074074069E-3</v>
      </c>
      <c r="AG42" s="5">
        <f t="shared" si="5"/>
        <v>559000</v>
      </c>
      <c r="AH42" s="56">
        <f t="shared" si="29"/>
        <v>0.92057549999999999</v>
      </c>
      <c r="AI42" s="84">
        <f t="shared" si="31"/>
        <v>0.92057549999999999</v>
      </c>
      <c r="AJ42" s="84">
        <v>560</v>
      </c>
      <c r="AK42" t="str">
        <f t="shared" si="12"/>
        <v>0.9205755, 560</v>
      </c>
      <c r="AL42" s="60">
        <f t="shared" si="31"/>
        <v>0.92057549999999999</v>
      </c>
      <c r="AM42" s="5">
        <f t="shared" si="13"/>
        <v>559</v>
      </c>
      <c r="AN42" s="56"/>
      <c r="AO42" s="60">
        <v>1.2459008</v>
      </c>
      <c r="AP42" s="5">
        <v>0</v>
      </c>
      <c r="AQ42" s="84">
        <v>1.2459008</v>
      </c>
      <c r="AR42" s="84" t="s">
        <v>314</v>
      </c>
      <c r="AS42" s="84" t="s">
        <v>313</v>
      </c>
      <c r="AT42" s="56" t="e" cm="1" vm="1">
        <f t="array" ref="AT42">_xlfn.TEXTJOIN(",",,_xlfn._xlws.FILTER(AL40:AM828,AK40:AK828=AS42))</f>
        <v>#VALUE!</v>
      </c>
      <c r="AU42" s="56">
        <v>0.42125770000000001</v>
      </c>
      <c r="AV42" s="5">
        <v>976</v>
      </c>
      <c r="AW42" s="56"/>
      <c r="AX42" s="56"/>
      <c r="BA42" s="56"/>
      <c r="BB42" s="56"/>
    </row>
    <row r="43" spans="1:54" x14ac:dyDescent="0.35">
      <c r="A43">
        <v>560000</v>
      </c>
      <c r="B43" s="59">
        <v>9.2815300000000003E-2</v>
      </c>
      <c r="C43" s="3">
        <f t="shared" si="0"/>
        <v>6.4814814814814822E-3</v>
      </c>
      <c r="D43" s="59">
        <v>0.92815300000000001</v>
      </c>
      <c r="E43" s="56" t="e">
        <f t="shared" si="6"/>
        <v>#N/A</v>
      </c>
      <c r="F43" s="58" t="e">
        <f t="shared" si="7"/>
        <v>#N/A</v>
      </c>
      <c r="G43" s="58" t="e">
        <f t="shared" si="33"/>
        <v>#N/A</v>
      </c>
      <c r="H43" s="58" t="e">
        <f t="shared" si="22"/>
        <v>#N/A</v>
      </c>
      <c r="I43" s="61" t="e">
        <v>#N/A</v>
      </c>
      <c r="J43" s="58" t="str">
        <f t="shared" si="8"/>
        <v>0</v>
      </c>
      <c r="K43" s="58" t="str">
        <f t="shared" si="9"/>
        <v>0</v>
      </c>
      <c r="L43" s="58" t="str">
        <f t="shared" si="23"/>
        <v>0</v>
      </c>
      <c r="M43" s="58" t="str">
        <f t="shared" si="32"/>
        <v>0</v>
      </c>
      <c r="N43" s="61">
        <v>0</v>
      </c>
      <c r="O43" s="3">
        <f t="shared" si="10"/>
        <v>6.4814814814814822E-3</v>
      </c>
      <c r="R43" s="58" cm="1">
        <f t="array" ref="R43">IFERROR(INDEX($M$2:$M$789, MATCH(0,COUNTIF($R$1:R42, $M$2:$M$789),0)),"")</f>
        <v>0.78442215999999998</v>
      </c>
      <c r="S43" s="3">
        <f t="shared" si="18"/>
        <v>8.2175925925925923E-3</v>
      </c>
      <c r="T43" s="5">
        <f t="shared" si="30"/>
        <v>710</v>
      </c>
      <c r="U43" s="58" cm="1">
        <f t="array" ref="U43">IFERROR(INDEX($L$2:$L$790, MATCH(0,COUNTIF($U$1:U42, $L$2:$L$790),0)),"")</f>
        <v>0.22453249000000003</v>
      </c>
      <c r="V43" s="3">
        <f t="shared" si="14"/>
        <v>1.1412037037037037E-2</v>
      </c>
      <c r="W43" s="5">
        <f t="shared" si="26"/>
        <v>986</v>
      </c>
      <c r="X43" s="56">
        <f t="shared" si="27"/>
        <v>-0.55988967000000001</v>
      </c>
      <c r="Y43">
        <f t="shared" si="19"/>
        <v>-2.0285857608695651E-3</v>
      </c>
      <c r="Z43" s="5">
        <f t="shared" si="28"/>
        <v>276</v>
      </c>
      <c r="AA43" s="5">
        <f t="shared" si="15"/>
        <v>2</v>
      </c>
      <c r="AB43" s="61" t="s">
        <v>260</v>
      </c>
      <c r="AC43" s="56">
        <v>3.0162334</v>
      </c>
      <c r="AD43" s="5">
        <v>1014</v>
      </c>
      <c r="AE43" s="3">
        <v>1.173611111111111E-2</v>
      </c>
      <c r="AF43" s="3">
        <f t="shared" si="4"/>
        <v>6.4814814814814822E-3</v>
      </c>
      <c r="AG43" s="5">
        <f t="shared" si="5"/>
        <v>560000</v>
      </c>
      <c r="AH43" s="56">
        <f t="shared" si="29"/>
        <v>0.92815300000000001</v>
      </c>
      <c r="AI43" s="84">
        <f t="shared" si="31"/>
        <v>0.92815300000000001</v>
      </c>
      <c r="AJ43" s="84">
        <v>561</v>
      </c>
      <c r="AK43" t="str">
        <f t="shared" si="12"/>
        <v>0.928153, 561</v>
      </c>
      <c r="AL43" s="60">
        <f t="shared" si="31"/>
        <v>0.92815300000000001</v>
      </c>
      <c r="AM43" s="5">
        <f t="shared" si="13"/>
        <v>560</v>
      </c>
      <c r="AN43" s="56"/>
      <c r="AO43" s="60">
        <v>3.0162334</v>
      </c>
      <c r="AP43" s="5">
        <v>1014</v>
      </c>
      <c r="AQ43" s="84">
        <v>3.0162334</v>
      </c>
      <c r="AR43" s="84">
        <v>1014</v>
      </c>
      <c r="AT43" s="56"/>
      <c r="AU43" s="56">
        <v>0.22453249000000003</v>
      </c>
      <c r="AV43" s="5">
        <v>986</v>
      </c>
      <c r="AW43" s="56"/>
      <c r="AX43" s="56"/>
      <c r="BA43" s="56"/>
      <c r="BB43" s="56"/>
    </row>
    <row r="44" spans="1:54" x14ac:dyDescent="0.35">
      <c r="A44">
        <v>561000</v>
      </c>
      <c r="B44" s="59">
        <v>9.2815300000000003E-2</v>
      </c>
      <c r="C44" s="3">
        <f t="shared" si="0"/>
        <v>6.4930555555555557E-3</v>
      </c>
      <c r="D44" s="59">
        <v>0.92815300000000001</v>
      </c>
      <c r="E44" s="56" t="e">
        <f t="shared" si="6"/>
        <v>#N/A</v>
      </c>
      <c r="F44" s="58" t="e">
        <f t="shared" si="7"/>
        <v>#N/A</v>
      </c>
      <c r="G44" s="58" t="e">
        <f t="shared" si="33"/>
        <v>#N/A</v>
      </c>
      <c r="H44" s="58" t="e">
        <f t="shared" si="22"/>
        <v>#N/A</v>
      </c>
      <c r="I44" s="61" t="e">
        <v>#N/A</v>
      </c>
      <c r="J44" s="58" t="str">
        <f t="shared" si="8"/>
        <v>0</v>
      </c>
      <c r="K44" s="58" t="str">
        <f t="shared" si="9"/>
        <v>0</v>
      </c>
      <c r="L44" s="58" t="str">
        <f t="shared" si="23"/>
        <v>0</v>
      </c>
      <c r="M44" s="58" t="str">
        <f t="shared" si="32"/>
        <v>0</v>
      </c>
      <c r="N44" s="61">
        <v>0</v>
      </c>
      <c r="O44" s="3">
        <f t="shared" si="10"/>
        <v>6.4930555555555557E-3</v>
      </c>
      <c r="R44" s="58" cm="1">
        <f t="array" ref="R44">IFERROR(INDEX($M$2:$M$789, MATCH(0,COUNTIF($R$1:R43, $M$2:$M$789),0)),"")</f>
        <v>1.2459008</v>
      </c>
      <c r="S44" s="3">
        <f t="shared" si="18"/>
        <v>6.6550925925925927E-3</v>
      </c>
      <c r="T44" s="5">
        <f t="shared" si="30"/>
        <v>0</v>
      </c>
      <c r="U44" s="58" cm="1">
        <f t="array" ref="U44">IFERROR(INDEX($L$2:$L$790, MATCH(0,COUNTIF($U$1:U43, $L$2:$L$790),0)),"")</f>
        <v>-0.19913112999999999</v>
      </c>
      <c r="V44" s="3">
        <f t="shared" si="14"/>
        <v>1.1655092592592594E-2</v>
      </c>
      <c r="W44" s="5">
        <f t="shared" si="26"/>
        <v>0</v>
      </c>
      <c r="X44" s="56">
        <f t="shared" si="27"/>
        <v>-1.4450319300000001</v>
      </c>
      <c r="Y44" t="e">
        <f t="shared" si="19"/>
        <v>#DIV/0!</v>
      </c>
      <c r="Z44" s="5">
        <f t="shared" si="28"/>
        <v>0</v>
      </c>
      <c r="AA44" s="5">
        <f t="shared" si="15"/>
        <v>5</v>
      </c>
      <c r="AB44" s="61" t="s">
        <v>261</v>
      </c>
      <c r="AC44" s="56">
        <v>3.0313639999999999</v>
      </c>
      <c r="AD44" s="5">
        <v>1020</v>
      </c>
      <c r="AE44" s="3">
        <v>1.1805555555555555E-2</v>
      </c>
      <c r="AF44" s="3">
        <f t="shared" si="4"/>
        <v>6.4930555555555557E-3</v>
      </c>
      <c r="AG44" s="5">
        <f t="shared" si="5"/>
        <v>561000</v>
      </c>
      <c r="AH44" s="56">
        <f t="shared" si="29"/>
        <v>0.92815300000000001</v>
      </c>
      <c r="AI44" s="84">
        <f t="shared" si="31"/>
        <v>0.92815300000000001</v>
      </c>
      <c r="AJ44" s="84">
        <v>562</v>
      </c>
      <c r="AK44" t="str">
        <f t="shared" si="12"/>
        <v>0.928153, 562</v>
      </c>
      <c r="AL44" s="60">
        <f t="shared" si="31"/>
        <v>0.92815300000000001</v>
      </c>
      <c r="AM44" s="5">
        <f t="shared" si="13"/>
        <v>561</v>
      </c>
      <c r="AN44" s="56"/>
      <c r="AO44" s="60">
        <v>3.0313639999999999</v>
      </c>
      <c r="AP44" s="5">
        <v>1020</v>
      </c>
      <c r="AQ44" s="84">
        <v>3.0313639999999999</v>
      </c>
      <c r="AR44" s="84">
        <v>1020</v>
      </c>
      <c r="AT44" s="56"/>
      <c r="AU44" s="56">
        <v>-0.19913112999999999</v>
      </c>
      <c r="AV44" s="5">
        <v>0</v>
      </c>
      <c r="AW44" s="84" t="s">
        <v>281</v>
      </c>
      <c r="AX44" s="56" t="e" cm="1" vm="1">
        <f t="array" ref="AX44">_xlfn.TEXTJOIN(",",,_xlfn._xlws.FILTER(AL42:AM830,AK42:AK830=AW44))</f>
        <v>#VALUE!</v>
      </c>
      <c r="BA44" s="56"/>
      <c r="BB44" s="56"/>
    </row>
    <row r="45" spans="1:54" x14ac:dyDescent="0.35">
      <c r="A45">
        <v>562000</v>
      </c>
      <c r="B45" s="59">
        <v>0.11021456</v>
      </c>
      <c r="C45" s="3">
        <f t="shared" si="0"/>
        <v>6.5046296296296302E-3</v>
      </c>
      <c r="D45" s="59">
        <v>1.1021456000000001</v>
      </c>
      <c r="E45" s="56" t="e">
        <f t="shared" si="6"/>
        <v>#N/A</v>
      </c>
      <c r="F45" s="58" t="e">
        <f t="shared" si="7"/>
        <v>#N/A</v>
      </c>
      <c r="G45" s="58" t="e">
        <f t="shared" si="33"/>
        <v>#N/A</v>
      </c>
      <c r="H45" s="58" t="e">
        <f t="shared" si="22"/>
        <v>#N/A</v>
      </c>
      <c r="I45" s="61" t="e">
        <v>#N/A</v>
      </c>
      <c r="J45" s="58" t="str">
        <f t="shared" si="8"/>
        <v>0</v>
      </c>
      <c r="K45" s="58" t="str">
        <f t="shared" si="9"/>
        <v>0</v>
      </c>
      <c r="L45" s="58" t="str">
        <f t="shared" si="23"/>
        <v>0</v>
      </c>
      <c r="M45" s="58" t="str">
        <f t="shared" si="32"/>
        <v>0</v>
      </c>
      <c r="N45" s="61">
        <v>0</v>
      </c>
      <c r="O45" s="3">
        <f t="shared" si="10"/>
        <v>6.5046296296296302E-3</v>
      </c>
      <c r="R45" s="58" cm="1">
        <f t="array" ref="R45">IFERROR(INDEX($M$2:$M$789, MATCH(0,COUNTIF($R$1:R44, $M$2:$M$789),0)),"")</f>
        <v>3.0162334</v>
      </c>
      <c r="S45" s="3">
        <f t="shared" si="18"/>
        <v>1.173611111111111E-2</v>
      </c>
      <c r="T45" s="5">
        <f t="shared" si="30"/>
        <v>1014</v>
      </c>
      <c r="U45" s="58" cm="1">
        <f t="array" ref="U45">IFERROR(INDEX($L$2:$L$790, MATCH(0,COUNTIF($U$1:U44, $L$2:$L$790),0)),"")</f>
        <v>1.7754802000000001</v>
      </c>
      <c r="V45" s="3">
        <f t="shared" si="14"/>
        <v>1.1782407407407406E-2</v>
      </c>
      <c r="W45" s="5">
        <f t="shared" si="26"/>
        <v>1018</v>
      </c>
      <c r="X45" s="56">
        <f t="shared" si="27"/>
        <v>-1.2407531999999999</v>
      </c>
      <c r="Y45">
        <f t="shared" si="19"/>
        <v>-0.31018829999999997</v>
      </c>
      <c r="Z45" s="5">
        <f t="shared" si="28"/>
        <v>4</v>
      </c>
      <c r="AA45" s="5">
        <f t="shared" si="15"/>
        <v>4</v>
      </c>
      <c r="AB45" s="61" t="s">
        <v>262</v>
      </c>
      <c r="AC45" s="56">
        <v>3.2810109999999999</v>
      </c>
      <c r="AD45" s="5">
        <v>1024</v>
      </c>
      <c r="AE45" s="3">
        <v>1.1851851851851851E-2</v>
      </c>
      <c r="AF45" s="3">
        <f t="shared" si="4"/>
        <v>6.5046296296296302E-3</v>
      </c>
      <c r="AG45" s="5">
        <f t="shared" si="5"/>
        <v>562000</v>
      </c>
      <c r="AH45" s="56">
        <f t="shared" si="29"/>
        <v>1.1021456000000001</v>
      </c>
      <c r="AI45" s="84">
        <f t="shared" si="31"/>
        <v>1.1021456000000001</v>
      </c>
      <c r="AJ45" s="84">
        <v>563</v>
      </c>
      <c r="AK45" t="str">
        <f t="shared" si="12"/>
        <v>1.1021456, 563</v>
      </c>
      <c r="AL45" s="60">
        <f t="shared" si="31"/>
        <v>1.1021456000000001</v>
      </c>
      <c r="AM45" s="5">
        <f t="shared" si="13"/>
        <v>562</v>
      </c>
      <c r="AN45" s="56"/>
      <c r="AO45" s="60">
        <v>3.2810109999999999</v>
      </c>
      <c r="AP45" s="5">
        <v>1024</v>
      </c>
      <c r="AQ45" s="84">
        <v>3.2810109999999999</v>
      </c>
      <c r="AR45" s="84">
        <v>1024</v>
      </c>
      <c r="AT45" s="56"/>
      <c r="AU45" s="56">
        <v>1.7754802000000001</v>
      </c>
      <c r="AV45" s="5">
        <v>1018</v>
      </c>
      <c r="AW45" s="56"/>
      <c r="AX45" s="56"/>
      <c r="BA45" s="56"/>
      <c r="BB45" s="56"/>
    </row>
    <row r="46" spans="1:54" x14ac:dyDescent="0.35">
      <c r="A46">
        <v>563000</v>
      </c>
      <c r="B46" s="59">
        <v>0.13972092</v>
      </c>
      <c r="C46" s="3">
        <f t="shared" si="0"/>
        <v>6.5162037037037037E-3</v>
      </c>
      <c r="D46" s="59">
        <v>1.3972092</v>
      </c>
      <c r="E46" s="56" t="e">
        <f t="shared" si="6"/>
        <v>#N/A</v>
      </c>
      <c r="F46" s="58" t="e">
        <f t="shared" si="7"/>
        <v>#N/A</v>
      </c>
      <c r="G46" s="58" t="e">
        <f t="shared" si="33"/>
        <v>#N/A</v>
      </c>
      <c r="H46" s="58" t="e">
        <f t="shared" si="22"/>
        <v>#N/A</v>
      </c>
      <c r="I46" s="61" t="s">
        <v>59</v>
      </c>
      <c r="J46" s="58" t="str">
        <f t="shared" si="8"/>
        <v>0</v>
      </c>
      <c r="K46" s="58" t="str">
        <f t="shared" si="9"/>
        <v>0</v>
      </c>
      <c r="L46" s="58" t="str">
        <f t="shared" si="23"/>
        <v>0</v>
      </c>
      <c r="M46" s="58" t="str">
        <f t="shared" si="32"/>
        <v>0</v>
      </c>
      <c r="N46" s="61">
        <v>0</v>
      </c>
      <c r="O46" s="3">
        <f t="shared" si="10"/>
        <v>6.5162037037037037E-3</v>
      </c>
      <c r="R46" s="58" cm="1">
        <f t="array" ref="R46">IFERROR(INDEX($M$2:$M$789, MATCH(0,COUNTIF($R$1:R45, $M$2:$M$789),0)),"")</f>
        <v>3.0313639999999999</v>
      </c>
      <c r="S46" s="3">
        <f t="shared" si="18"/>
        <v>1.1805555555555555E-2</v>
      </c>
      <c r="T46" s="5">
        <f t="shared" si="30"/>
        <v>1020</v>
      </c>
      <c r="U46" s="58" cm="1">
        <f t="array" ref="U46">IFERROR(INDEX($L$2:$L$790, MATCH(0,COUNTIF($U$1:U45, $L$2:$L$790),0)),"")</f>
        <v>2.4412616000000003</v>
      </c>
      <c r="V46" s="3">
        <f t="shared" si="14"/>
        <v>6.805555555555556E-3</v>
      </c>
      <c r="W46" s="5">
        <f t="shared" si="26"/>
        <v>0</v>
      </c>
      <c r="X46" s="56">
        <f t="shared" si="27"/>
        <v>-0.59010239999999969</v>
      </c>
      <c r="Y46">
        <f t="shared" si="19"/>
        <v>5.7853176470588203E-4</v>
      </c>
      <c r="Z46" s="5">
        <f t="shared" si="28"/>
        <v>1020</v>
      </c>
      <c r="AA46" s="5">
        <f t="shared" si="15"/>
        <v>1</v>
      </c>
      <c r="AB46" s="61" t="s">
        <v>263</v>
      </c>
      <c r="AC46" s="56">
        <v>1.6165943</v>
      </c>
      <c r="AD46" s="5">
        <v>0</v>
      </c>
      <c r="AE46" s="3">
        <v>7.013888888888889E-3</v>
      </c>
      <c r="AF46" s="3">
        <f t="shared" si="4"/>
        <v>6.5162037037037037E-3</v>
      </c>
      <c r="AG46" s="5">
        <f t="shared" si="5"/>
        <v>563000</v>
      </c>
      <c r="AH46" s="56">
        <f t="shared" si="29"/>
        <v>1.3972092</v>
      </c>
      <c r="AI46" s="84">
        <f t="shared" si="31"/>
        <v>1.3972092</v>
      </c>
      <c r="AJ46" s="84">
        <v>564</v>
      </c>
      <c r="AK46" t="str">
        <f t="shared" si="12"/>
        <v>1.3972092, 564</v>
      </c>
      <c r="AL46" s="60">
        <f t="shared" si="31"/>
        <v>1.3972092</v>
      </c>
      <c r="AM46" s="5">
        <f t="shared" si="13"/>
        <v>563</v>
      </c>
      <c r="AN46" s="56"/>
      <c r="AO46" s="60">
        <v>1.6165943</v>
      </c>
      <c r="AP46" s="5">
        <v>0</v>
      </c>
      <c r="AQ46" s="84">
        <v>1.6165943</v>
      </c>
      <c r="AR46" s="84" t="s">
        <v>316</v>
      </c>
      <c r="AS46" s="84" t="s">
        <v>315</v>
      </c>
      <c r="AT46" s="56" t="e" cm="1" vm="1">
        <f t="array" ref="AT46">_xlfn.TEXTJOIN(",",,_xlfn._xlws.FILTER(AL44:AM832,AK44:AK832=AS46))</f>
        <v>#VALUE!</v>
      </c>
      <c r="AU46" s="56">
        <v>2.4412616000000003</v>
      </c>
      <c r="AV46" s="5">
        <v>0</v>
      </c>
      <c r="AW46" s="84" t="s">
        <v>281</v>
      </c>
      <c r="AX46" s="56" t="e" cm="1" vm="1">
        <f t="array" ref="AX46">_xlfn.TEXTJOIN(",",,_xlfn._xlws.FILTER(AL44:AM832,AK44:AK832=AW46))</f>
        <v>#VALUE!</v>
      </c>
      <c r="BA46" s="56"/>
      <c r="BB46" s="56"/>
    </row>
    <row r="47" spans="1:54" x14ac:dyDescent="0.35">
      <c r="A47">
        <v>564000</v>
      </c>
      <c r="B47" s="59">
        <v>0.14350241</v>
      </c>
      <c r="C47" s="3">
        <f t="shared" si="0"/>
        <v>6.5277777777777782E-3</v>
      </c>
      <c r="D47" s="59">
        <v>1.4350240999999999</v>
      </c>
      <c r="E47" s="56" t="e">
        <f t="shared" si="6"/>
        <v>#N/A</v>
      </c>
      <c r="F47" s="58" t="e">
        <f t="shared" si="7"/>
        <v>#N/A</v>
      </c>
      <c r="G47" s="58" t="e">
        <f t="shared" si="33"/>
        <v>#N/A</v>
      </c>
      <c r="H47" s="58" t="e">
        <f t="shared" si="22"/>
        <v>#N/A</v>
      </c>
      <c r="I47" s="61" t="e">
        <v>#N/A</v>
      </c>
      <c r="J47" s="58" t="str">
        <f t="shared" si="8"/>
        <v>0</v>
      </c>
      <c r="K47" s="58" t="str">
        <f t="shared" si="9"/>
        <v>0</v>
      </c>
      <c r="L47" s="58" t="str">
        <f t="shared" si="23"/>
        <v>0</v>
      </c>
      <c r="M47" s="58" t="str">
        <f t="shared" si="32"/>
        <v>0</v>
      </c>
      <c r="N47" s="61">
        <v>0</v>
      </c>
      <c r="O47" s="3">
        <f t="shared" si="10"/>
        <v>6.5277777777777782E-3</v>
      </c>
      <c r="R47" s="58" cm="1">
        <f t="array" ref="R47">IFERROR(INDEX($M$2:$M$789, MATCH(0,COUNTIF($R$1:R46, $M$2:$M$789),0)),"")</f>
        <v>3.2810109999999999</v>
      </c>
      <c r="S47" s="3">
        <f t="shared" si="18"/>
        <v>1.1851851851851851E-2</v>
      </c>
      <c r="T47" s="5">
        <f t="shared" si="30"/>
        <v>1024</v>
      </c>
      <c r="U47" s="58" cm="1">
        <f t="array" ref="U47">IFERROR(INDEX($L$2:$L$790, MATCH(0,COUNTIF($U$1:U46, $L$2:$L$790),0)),"")</f>
        <v>1.8965270000000001</v>
      </c>
      <c r="V47" s="3">
        <f t="shared" si="14"/>
        <v>6.828703703703704E-3</v>
      </c>
      <c r="W47" s="5">
        <f t="shared" si="26"/>
        <v>590</v>
      </c>
      <c r="X47" s="56">
        <f t="shared" si="27"/>
        <v>-1.3844839999999998</v>
      </c>
      <c r="Y47">
        <f t="shared" si="19"/>
        <v>3.1900552995391702E-3</v>
      </c>
      <c r="Z47" s="5">
        <f t="shared" si="28"/>
        <v>434</v>
      </c>
      <c r="AA47" s="5">
        <f t="shared" si="15"/>
        <v>3</v>
      </c>
      <c r="AB47" s="61" t="s">
        <v>264</v>
      </c>
      <c r="AC47" s="56">
        <v>3.4625810000000001</v>
      </c>
      <c r="AD47" s="5">
        <v>1081</v>
      </c>
      <c r="AE47" s="3">
        <v>1.2511574074074074E-2</v>
      </c>
      <c r="AF47" s="3">
        <f t="shared" si="4"/>
        <v>6.5277777777777782E-3</v>
      </c>
      <c r="AG47" s="5">
        <f t="shared" si="5"/>
        <v>564000</v>
      </c>
      <c r="AH47" s="56">
        <f t="shared" si="29"/>
        <v>1.4350240999999999</v>
      </c>
      <c r="AI47" s="84">
        <f t="shared" si="31"/>
        <v>1.4350240999999999</v>
      </c>
      <c r="AJ47" s="84">
        <v>565</v>
      </c>
      <c r="AK47" t="str">
        <f t="shared" si="12"/>
        <v>1.4350241, 565</v>
      </c>
      <c r="AL47" s="60">
        <f t="shared" si="31"/>
        <v>1.4350240999999999</v>
      </c>
      <c r="AM47" s="5">
        <f t="shared" si="13"/>
        <v>564</v>
      </c>
      <c r="AN47" s="56"/>
      <c r="AO47" s="60">
        <v>3.4625810000000001</v>
      </c>
      <c r="AP47" s="5">
        <v>1081</v>
      </c>
      <c r="AQ47" s="84">
        <v>3.4625810000000001</v>
      </c>
      <c r="AR47" s="84">
        <v>1081</v>
      </c>
      <c r="AT47" s="56"/>
      <c r="AU47" s="56">
        <v>1.8965270000000001</v>
      </c>
      <c r="AV47" s="5">
        <v>590</v>
      </c>
      <c r="AW47" s="84" t="s">
        <v>281</v>
      </c>
      <c r="AX47" s="56" t="e" cm="1" vm="1">
        <f t="array" ref="AX47">_xlfn.TEXTJOIN(",",,_xlfn._xlws.FILTER(AL45:AM833,AK45:AK833=AW47))</f>
        <v>#VALUE!</v>
      </c>
      <c r="BA47" s="56"/>
      <c r="BB47" s="56"/>
    </row>
    <row r="48" spans="1:54" x14ac:dyDescent="0.35">
      <c r="A48">
        <v>565000</v>
      </c>
      <c r="B48" s="59">
        <v>0.15409642000000001</v>
      </c>
      <c r="C48" s="3">
        <f t="shared" si="0"/>
        <v>6.5393518518518517E-3</v>
      </c>
      <c r="D48" s="59">
        <v>1.5409642000000001</v>
      </c>
      <c r="E48" s="56" t="e">
        <f t="shared" si="6"/>
        <v>#N/A</v>
      </c>
      <c r="F48" s="58" t="e">
        <f t="shared" si="7"/>
        <v>#N/A</v>
      </c>
      <c r="G48" s="58" t="e">
        <f t="shared" si="33"/>
        <v>#N/A</v>
      </c>
      <c r="H48" s="58">
        <f t="shared" si="22"/>
        <v>1.5409642000000001</v>
      </c>
      <c r="I48" s="61" t="e">
        <v>#N/A</v>
      </c>
      <c r="J48" s="58" t="str">
        <f t="shared" si="8"/>
        <v>0</v>
      </c>
      <c r="K48" s="58" t="str">
        <f t="shared" si="9"/>
        <v>0</v>
      </c>
      <c r="L48" s="58" t="str">
        <f t="shared" si="23"/>
        <v>0</v>
      </c>
      <c r="M48" s="58">
        <f t="shared" si="32"/>
        <v>1.5409642000000001</v>
      </c>
      <c r="N48" s="61">
        <v>0</v>
      </c>
      <c r="O48" s="3">
        <f t="shared" si="10"/>
        <v>6.5393518518518517E-3</v>
      </c>
      <c r="R48" s="58" cm="1">
        <f t="array" ref="R48">IFERROR(INDEX($M$2:$M$789, MATCH(0,COUNTIF($R$1:R47, $M$2:$M$789),0)),"")</f>
        <v>2.5623083000000002</v>
      </c>
      <c r="S48" s="3">
        <f t="shared" si="18"/>
        <v>1.2083333333333333E-2</v>
      </c>
      <c r="T48" s="5">
        <f t="shared" si="30"/>
        <v>1044</v>
      </c>
      <c r="U48" s="58" cm="1">
        <f t="array" ref="U48">IFERROR(INDEX($L$2:$L$790, MATCH(0,COUNTIF($U$1:U47, $L$2:$L$790),0)),"")</f>
        <v>1.0491998</v>
      </c>
      <c r="V48" s="3">
        <f t="shared" si="14"/>
        <v>1.2349537037037037E-2</v>
      </c>
      <c r="W48" s="5">
        <f t="shared" si="26"/>
        <v>1067</v>
      </c>
      <c r="X48" s="56">
        <f t="shared" si="27"/>
        <v>-1.5131085000000002</v>
      </c>
      <c r="Y48">
        <f t="shared" si="19"/>
        <v>-6.5787326086956532E-2</v>
      </c>
      <c r="Z48" s="5">
        <f t="shared" si="28"/>
        <v>23</v>
      </c>
      <c r="AA48" s="5">
        <f t="shared" si="15"/>
        <v>3</v>
      </c>
      <c r="AB48" s="61" t="s">
        <v>265</v>
      </c>
      <c r="AC48" s="56">
        <v>7.4118285999999998</v>
      </c>
      <c r="AD48" s="5">
        <v>1094</v>
      </c>
      <c r="AE48" s="3">
        <v>1.2662037037037038E-2</v>
      </c>
      <c r="AF48" s="3">
        <f t="shared" si="4"/>
        <v>6.5393518518518517E-3</v>
      </c>
      <c r="AG48" s="5">
        <f t="shared" si="5"/>
        <v>565000</v>
      </c>
      <c r="AH48" s="56">
        <f t="shared" si="29"/>
        <v>1.5409642000000001</v>
      </c>
      <c r="AI48" s="84">
        <f t="shared" si="31"/>
        <v>1.5409642000000001</v>
      </c>
      <c r="AJ48" s="84">
        <v>566</v>
      </c>
      <c r="AK48" t="str">
        <f t="shared" si="12"/>
        <v>1.5409642, 566</v>
      </c>
      <c r="AL48" s="60">
        <f t="shared" si="31"/>
        <v>1.5409642000000001</v>
      </c>
      <c r="AM48" s="5">
        <f t="shared" si="13"/>
        <v>565</v>
      </c>
      <c r="AN48" s="56"/>
      <c r="AO48" s="60">
        <v>7.4118285999999998</v>
      </c>
      <c r="AP48" s="5">
        <v>1094</v>
      </c>
      <c r="AQ48" s="84">
        <v>7.4118285999999998</v>
      </c>
      <c r="AR48" s="84">
        <v>1094</v>
      </c>
      <c r="AT48" s="56"/>
      <c r="AU48" s="56">
        <v>1.0491998</v>
      </c>
      <c r="AV48" s="5">
        <v>1067</v>
      </c>
      <c r="AW48" s="56"/>
      <c r="AX48" s="56"/>
      <c r="BA48" s="56"/>
      <c r="BB48" s="56"/>
    </row>
    <row r="49" spans="1:54" x14ac:dyDescent="0.35">
      <c r="A49">
        <v>566000</v>
      </c>
      <c r="B49" s="59">
        <v>0.14501791999999999</v>
      </c>
      <c r="C49" s="3">
        <f t="shared" si="0"/>
        <v>6.5509259259259262E-3</v>
      </c>
      <c r="D49" s="59">
        <v>1.4501792</v>
      </c>
      <c r="E49" s="56" t="e">
        <f t="shared" si="6"/>
        <v>#N/A</v>
      </c>
      <c r="F49" s="58" t="e">
        <f t="shared" si="7"/>
        <v>#N/A</v>
      </c>
      <c r="G49" s="58" t="e">
        <f t="shared" si="33"/>
        <v>#N/A</v>
      </c>
      <c r="H49" s="58" t="e">
        <f t="shared" si="22"/>
        <v>#N/A</v>
      </c>
      <c r="I49" s="61" t="e">
        <v>#N/A</v>
      </c>
      <c r="J49" s="58" t="str">
        <f t="shared" si="8"/>
        <v>0</v>
      </c>
      <c r="K49" s="58" t="str">
        <f t="shared" si="9"/>
        <v>0</v>
      </c>
      <c r="L49" s="58" t="str">
        <f t="shared" si="23"/>
        <v>0</v>
      </c>
      <c r="M49" s="58" t="str">
        <f t="shared" si="32"/>
        <v>0</v>
      </c>
      <c r="N49" s="61" t="str">
        <v>14 Sit in exam chair</v>
      </c>
      <c r="O49" s="3">
        <f t="shared" si="10"/>
        <v>6.5509259259259262E-3</v>
      </c>
      <c r="R49" s="58" cm="1">
        <f t="array" ref="R49">IFERROR(INDEX($M$2:$M$789, MATCH(0,COUNTIF($R$1:R48, $M$2:$M$789),0)),"")</f>
        <v>1.6165943</v>
      </c>
      <c r="S49" s="3">
        <f t="shared" si="18"/>
        <v>7.013888888888889E-3</v>
      </c>
      <c r="T49" s="5">
        <f t="shared" si="30"/>
        <v>0</v>
      </c>
      <c r="U49" s="58" cm="1">
        <f t="array" ref="U49">IFERROR(INDEX($L$2:$L$790, MATCH(0,COUNTIF($U$1:U48, $L$2:$L$790),0)),"")</f>
        <v>2.0629662</v>
      </c>
      <c r="V49" s="3">
        <f t="shared" si="14"/>
        <v>7.1412037037037034E-3</v>
      </c>
      <c r="W49" s="5">
        <f t="shared" si="26"/>
        <v>0</v>
      </c>
      <c r="X49" s="56">
        <f t="shared" si="27"/>
        <v>0.44637189999999993</v>
      </c>
      <c r="Y49" t="e">
        <f t="shared" si="19"/>
        <v>#DIV/0!</v>
      </c>
      <c r="Z49" s="5">
        <f t="shared" si="28"/>
        <v>0</v>
      </c>
      <c r="AA49" s="5">
        <f t="shared" si="15"/>
        <v>4</v>
      </c>
      <c r="AB49" s="61" t="s">
        <v>266</v>
      </c>
      <c r="AC49" s="56">
        <v>3.5079979999999997</v>
      </c>
      <c r="AD49" s="5">
        <v>1112</v>
      </c>
      <c r="AE49" s="3">
        <v>1.2870370370370372E-2</v>
      </c>
      <c r="AF49" s="3">
        <f t="shared" si="4"/>
        <v>6.5509259259259262E-3</v>
      </c>
      <c r="AG49" s="5">
        <f t="shared" si="5"/>
        <v>566000</v>
      </c>
      <c r="AH49" s="56">
        <f t="shared" si="29"/>
        <v>1.4501792</v>
      </c>
      <c r="AI49" s="84">
        <f t="shared" si="31"/>
        <v>1.4501792</v>
      </c>
      <c r="AJ49" s="84">
        <v>567</v>
      </c>
      <c r="AK49" t="str">
        <f t="shared" si="12"/>
        <v>1.4501792, 567</v>
      </c>
      <c r="AL49" s="60">
        <f t="shared" si="31"/>
        <v>1.4501792</v>
      </c>
      <c r="AM49" s="5">
        <f t="shared" si="13"/>
        <v>566</v>
      </c>
      <c r="AN49" s="56"/>
      <c r="AO49" s="60">
        <v>3.5079979999999997</v>
      </c>
      <c r="AP49" s="5">
        <v>1112</v>
      </c>
      <c r="AQ49" s="84">
        <v>3.5079979999999997</v>
      </c>
      <c r="AR49" s="84">
        <v>1112</v>
      </c>
      <c r="AT49" s="56"/>
      <c r="AU49" s="56">
        <v>1.7603494</v>
      </c>
      <c r="AV49" s="5">
        <v>0</v>
      </c>
      <c r="AW49" s="84" t="s">
        <v>281</v>
      </c>
      <c r="AX49" s="56" t="e" cm="1" vm="1">
        <f t="array" ref="AX49">_xlfn.TEXTJOIN(",",,_xlfn._xlws.FILTER(AL47:AM835,AK47:AK835=AW49))</f>
        <v>#VALUE!</v>
      </c>
      <c r="BA49" s="56"/>
      <c r="BB49" s="56"/>
    </row>
    <row r="50" spans="1:54" x14ac:dyDescent="0.35">
      <c r="A50">
        <v>567000</v>
      </c>
      <c r="B50" s="59">
        <v>8.9031379999999993E-2</v>
      </c>
      <c r="C50" s="3">
        <f t="shared" si="0"/>
        <v>6.5624999999999998E-3</v>
      </c>
      <c r="D50" s="59">
        <v>0.89031379999999993</v>
      </c>
      <c r="E50" s="56" t="e">
        <f t="shared" si="6"/>
        <v>#N/A</v>
      </c>
      <c r="F50" s="58" t="e">
        <f t="shared" si="7"/>
        <v>#N/A</v>
      </c>
      <c r="G50" s="58" t="e">
        <f t="shared" si="33"/>
        <v>#N/A</v>
      </c>
      <c r="H50" s="58" t="e">
        <f t="shared" si="22"/>
        <v>#N/A</v>
      </c>
      <c r="I50" s="61" t="e">
        <v>#N/A</v>
      </c>
      <c r="J50" s="58" t="str">
        <f t="shared" si="8"/>
        <v>0</v>
      </c>
      <c r="K50" s="58" t="str">
        <f t="shared" si="9"/>
        <v>0</v>
      </c>
      <c r="L50" s="58" t="str">
        <f t="shared" si="23"/>
        <v>0</v>
      </c>
      <c r="M50" s="58" t="str">
        <f t="shared" si="32"/>
        <v>0</v>
      </c>
      <c r="N50" s="61">
        <v>0</v>
      </c>
      <c r="O50" s="3">
        <f t="shared" si="10"/>
        <v>6.5624999999999998E-3</v>
      </c>
      <c r="R50" s="58" cm="1">
        <f t="array" ref="R50">IFERROR(INDEX($M$2:$M$789, MATCH(0,COUNTIF($R$1:R49, $M$2:$M$789),0)),"")</f>
        <v>3.4625810000000001</v>
      </c>
      <c r="S50" s="3">
        <f t="shared" si="18"/>
        <v>1.2511574074074074E-2</v>
      </c>
      <c r="T50" s="5">
        <f t="shared" si="30"/>
        <v>1081</v>
      </c>
      <c r="U50" s="58" cm="1">
        <f t="array" ref="U50">IFERROR(INDEX($L$2:$L$790, MATCH(0,COUNTIF($U$1:U49, $L$2:$L$790),0)),"")</f>
        <v>1.7603494</v>
      </c>
      <c r="V50" s="3">
        <f t="shared" si="14"/>
        <v>7.743055555555556E-3</v>
      </c>
      <c r="W50" s="5">
        <f t="shared" si="26"/>
        <v>669</v>
      </c>
      <c r="X50" s="56">
        <f t="shared" si="27"/>
        <v>-1.7022316000000002</v>
      </c>
      <c r="Y50">
        <f t="shared" si="19"/>
        <v>4.1316300970873788E-3</v>
      </c>
      <c r="Z50" s="5">
        <f t="shared" si="28"/>
        <v>412</v>
      </c>
      <c r="AA50" s="5">
        <f t="shared" si="15"/>
        <v>2</v>
      </c>
      <c r="AB50" s="61" t="s">
        <v>267</v>
      </c>
      <c r="AC50" s="56">
        <v>3.7501156</v>
      </c>
      <c r="AD50" s="5">
        <v>1116</v>
      </c>
      <c r="AE50" s="3">
        <v>1.2916666666666668E-2</v>
      </c>
      <c r="AF50" s="3">
        <f t="shared" si="4"/>
        <v>6.5624999999999998E-3</v>
      </c>
      <c r="AG50" s="5">
        <f t="shared" si="5"/>
        <v>567000</v>
      </c>
      <c r="AH50" s="56">
        <f t="shared" si="29"/>
        <v>0.89031379999999993</v>
      </c>
      <c r="AI50" s="84">
        <f t="shared" si="31"/>
        <v>0.89031379999999993</v>
      </c>
      <c r="AJ50" s="84">
        <v>568</v>
      </c>
      <c r="AK50" t="str">
        <f t="shared" si="12"/>
        <v>0.8903138, 568</v>
      </c>
      <c r="AL50" s="60">
        <f t="shared" si="31"/>
        <v>0.89031379999999993</v>
      </c>
      <c r="AM50" s="5">
        <f t="shared" si="13"/>
        <v>567</v>
      </c>
      <c r="AN50" s="56"/>
      <c r="AO50" s="60">
        <v>3.7501156</v>
      </c>
      <c r="AP50" s="5">
        <v>1116</v>
      </c>
      <c r="AQ50" s="84">
        <v>3.7501156</v>
      </c>
      <c r="AR50" s="84">
        <v>1116</v>
      </c>
      <c r="AT50" s="56"/>
      <c r="AU50" s="56">
        <v>3.0767566000000004</v>
      </c>
      <c r="AV50" s="5">
        <v>1108</v>
      </c>
      <c r="AW50" s="56"/>
      <c r="AX50" s="56"/>
      <c r="BA50" s="56"/>
      <c r="BB50" s="56"/>
    </row>
    <row r="51" spans="1:54" x14ac:dyDescent="0.35">
      <c r="A51">
        <v>568000</v>
      </c>
      <c r="B51" s="59">
        <v>6.2553613999999994E-2</v>
      </c>
      <c r="C51" s="3">
        <f t="shared" si="0"/>
        <v>6.5740740740740742E-3</v>
      </c>
      <c r="D51" s="59">
        <v>0.62553613999999991</v>
      </c>
      <c r="E51" s="56" t="e">
        <f t="shared" si="6"/>
        <v>#N/A</v>
      </c>
      <c r="F51" s="58" t="e">
        <f t="shared" si="7"/>
        <v>#N/A</v>
      </c>
      <c r="G51" s="58">
        <f>IF(AND(D51&lt;=D48, D51&lt;=D49, D51&lt;=D50, D51&lt;=D52, D51&lt;=D53, D51&lt;=D54),D51,NA())</f>
        <v>0.62553613999999991</v>
      </c>
      <c r="H51" s="58" t="e">
        <f t="shared" si="22"/>
        <v>#N/A</v>
      </c>
      <c r="I51" s="61" t="e">
        <v>#N/A</v>
      </c>
      <c r="J51" s="58" t="str">
        <f t="shared" si="8"/>
        <v>0</v>
      </c>
      <c r="K51" s="58" t="str">
        <f t="shared" si="9"/>
        <v>0</v>
      </c>
      <c r="L51" s="58">
        <f t="shared" si="23"/>
        <v>0.62553613999999991</v>
      </c>
      <c r="M51" s="58" t="str">
        <f t="shared" si="32"/>
        <v>0</v>
      </c>
      <c r="N51" s="61">
        <v>0</v>
      </c>
      <c r="O51" s="3">
        <f t="shared" si="10"/>
        <v>6.5740740740740742E-3</v>
      </c>
      <c r="R51" s="58" cm="1">
        <f t="array" ref="R51">IFERROR(INDEX($M$2:$M$789, MATCH(0,COUNTIF($R$1:R50, $M$2:$M$789),0)),"")</f>
        <v>7.4118285999999998</v>
      </c>
      <c r="S51" s="3">
        <f t="shared" si="18"/>
        <v>1.2662037037037038E-2</v>
      </c>
      <c r="T51" s="5">
        <f t="shared" si="30"/>
        <v>1094</v>
      </c>
      <c r="U51" s="58" cm="1">
        <f t="array" ref="U51">IFERROR(INDEX($L$2:$L$790, MATCH(0,COUNTIF($U$1:U50, $L$2:$L$790),0)),"")</f>
        <v>3.0767566000000004</v>
      </c>
      <c r="V51" s="3">
        <f t="shared" si="14"/>
        <v>1.2824074074074073E-2</v>
      </c>
      <c r="W51" s="5">
        <f t="shared" si="26"/>
        <v>1108</v>
      </c>
      <c r="X51" s="56">
        <f t="shared" si="27"/>
        <v>-4.3350719999999994</v>
      </c>
      <c r="Y51">
        <f t="shared" si="19"/>
        <v>-0.30964799999999998</v>
      </c>
      <c r="Z51" s="5">
        <f t="shared" si="28"/>
        <v>14</v>
      </c>
      <c r="AA51" s="5">
        <f t="shared" si="15"/>
        <v>1</v>
      </c>
      <c r="AB51" s="61" t="s">
        <v>268</v>
      </c>
      <c r="AC51" s="56">
        <v>2.0099961999999998</v>
      </c>
      <c r="AD51" s="5">
        <v>1129</v>
      </c>
      <c r="AE51" s="3">
        <v>1.306712962962963E-2</v>
      </c>
      <c r="AF51" s="3">
        <f t="shared" si="4"/>
        <v>6.5740740740740742E-3</v>
      </c>
      <c r="AG51" s="5">
        <f t="shared" si="5"/>
        <v>568000</v>
      </c>
      <c r="AH51" s="56">
        <f t="shared" si="29"/>
        <v>0.62553613999999991</v>
      </c>
      <c r="AI51" s="84">
        <f t="shared" si="31"/>
        <v>0.62553613999999991</v>
      </c>
      <c r="AJ51" s="84">
        <v>569</v>
      </c>
      <c r="AK51" t="str">
        <f t="shared" si="12"/>
        <v>0.62553614, 569</v>
      </c>
      <c r="AL51" s="60">
        <f t="shared" si="31"/>
        <v>0.62553613999999991</v>
      </c>
      <c r="AM51" s="5">
        <f t="shared" si="13"/>
        <v>568</v>
      </c>
      <c r="AN51" s="56"/>
      <c r="AO51" s="60">
        <v>2.0099961999999998</v>
      </c>
      <c r="AP51" s="5">
        <v>1129</v>
      </c>
      <c r="AQ51" s="84">
        <v>2.0099961999999998</v>
      </c>
      <c r="AR51" s="84">
        <v>1129</v>
      </c>
      <c r="AT51" s="56"/>
      <c r="AU51" s="56">
        <v>3.1145960000000001</v>
      </c>
      <c r="AV51" s="5">
        <v>1113</v>
      </c>
      <c r="AW51" s="56"/>
      <c r="AX51" s="56"/>
      <c r="BA51" s="56"/>
      <c r="BB51" s="56"/>
    </row>
    <row r="52" spans="1:54" x14ac:dyDescent="0.35">
      <c r="A52">
        <v>569000</v>
      </c>
      <c r="B52" s="59">
        <v>6.6337530000000006E-2</v>
      </c>
      <c r="C52" s="3">
        <f t="shared" si="0"/>
        <v>6.5856481481481478E-3</v>
      </c>
      <c r="D52" s="59">
        <v>0.6633753</v>
      </c>
      <c r="E52" s="56" t="e">
        <f t="shared" si="6"/>
        <v>#N/A</v>
      </c>
      <c r="F52" s="58" t="e">
        <f t="shared" si="7"/>
        <v>#N/A</v>
      </c>
      <c r="G52" s="58" t="e">
        <f t="shared" ref="G52:G82" si="34">IF(AND(D52&lt;=D49, D52&lt;=D50, D52&lt;=D51, D52&lt;=D53, D52&lt;=D54, D52&lt;=D55),D52,NA())</f>
        <v>#N/A</v>
      </c>
      <c r="H52" s="58" t="e">
        <f t="shared" si="22"/>
        <v>#N/A</v>
      </c>
      <c r="I52" s="61" t="e">
        <v>#N/A</v>
      </c>
      <c r="J52" s="58" t="str">
        <f t="shared" si="8"/>
        <v>0</v>
      </c>
      <c r="K52" s="58" t="str">
        <f t="shared" si="9"/>
        <v>0</v>
      </c>
      <c r="L52" s="58" t="str">
        <f t="shared" si="23"/>
        <v>0</v>
      </c>
      <c r="M52" s="58" t="str">
        <f t="shared" si="32"/>
        <v>0</v>
      </c>
      <c r="N52" s="61">
        <v>0</v>
      </c>
      <c r="O52" s="3">
        <f t="shared" si="10"/>
        <v>6.5856481481481478E-3</v>
      </c>
      <c r="R52" s="58" cm="1">
        <f t="array" ref="R52">IFERROR(INDEX($M$2:$M$789, MATCH(0,COUNTIF($R$1:R51, $M$2:$M$789),0)),"")</f>
        <v>3.5079979999999997</v>
      </c>
      <c r="S52" s="3">
        <f t="shared" si="18"/>
        <v>1.2870370370370372E-2</v>
      </c>
      <c r="T52" s="5">
        <f t="shared" si="30"/>
        <v>1112</v>
      </c>
      <c r="U52" s="58" cm="1">
        <f t="array" ref="U52">IFERROR(INDEX($L$2:$L$790, MATCH(0,COUNTIF($U$1:U51, $L$2:$L$790),0)),"")</f>
        <v>3.1145960000000001</v>
      </c>
      <c r="V52" s="3">
        <f t="shared" si="14"/>
        <v>1.2881944444444444E-2</v>
      </c>
      <c r="W52" s="5">
        <f t="shared" si="26"/>
        <v>1113</v>
      </c>
      <c r="X52" s="56">
        <f t="shared" si="27"/>
        <v>-0.39340199999999959</v>
      </c>
      <c r="Y52">
        <f t="shared" si="19"/>
        <v>-0.39340199999999959</v>
      </c>
      <c r="Z52" s="5">
        <f t="shared" si="28"/>
        <v>1</v>
      </c>
      <c r="AA52" s="5">
        <f t="shared" si="15"/>
        <v>2</v>
      </c>
      <c r="AB52" s="61" t="s">
        <v>269</v>
      </c>
      <c r="AC52" s="56">
        <v>2.743878</v>
      </c>
      <c r="AD52" s="5">
        <v>1179</v>
      </c>
      <c r="AE52" s="3">
        <v>1.3645833333333333E-2</v>
      </c>
      <c r="AF52" s="3">
        <f t="shared" si="4"/>
        <v>6.5856481481481478E-3</v>
      </c>
      <c r="AG52" s="5">
        <f t="shared" si="5"/>
        <v>569000</v>
      </c>
      <c r="AH52" s="56">
        <f t="shared" si="29"/>
        <v>0.6633753</v>
      </c>
      <c r="AI52" s="84">
        <f t="shared" si="31"/>
        <v>0.6633753</v>
      </c>
      <c r="AJ52" s="84">
        <v>570</v>
      </c>
      <c r="AK52" t="str">
        <f t="shared" si="12"/>
        <v>0.6633753, 570</v>
      </c>
      <c r="AL52" s="60">
        <f t="shared" si="31"/>
        <v>0.6633753</v>
      </c>
      <c r="AM52" s="5">
        <f t="shared" si="13"/>
        <v>569</v>
      </c>
      <c r="AN52" s="56"/>
      <c r="AO52" s="60">
        <v>2.743878</v>
      </c>
      <c r="AP52" s="5">
        <v>1179</v>
      </c>
      <c r="AQ52" s="84">
        <v>2.743878</v>
      </c>
      <c r="AR52" s="84">
        <v>1179</v>
      </c>
      <c r="AT52" s="56"/>
      <c r="AU52">
        <v>1.6014876999999998</v>
      </c>
      <c r="AV52" s="5">
        <v>1124</v>
      </c>
      <c r="BA52" s="56"/>
      <c r="BB52" s="56"/>
    </row>
    <row r="53" spans="1:54" x14ac:dyDescent="0.35">
      <c r="A53">
        <v>570000</v>
      </c>
      <c r="B53" s="59">
        <v>8.6762964999999997E-2</v>
      </c>
      <c r="C53" s="3">
        <f t="shared" si="0"/>
        <v>6.5972222222222222E-3</v>
      </c>
      <c r="D53" s="59">
        <v>0.86762965000000003</v>
      </c>
      <c r="E53" s="56" t="e">
        <f t="shared" si="6"/>
        <v>#N/A</v>
      </c>
      <c r="F53" s="58" t="e">
        <f t="shared" si="7"/>
        <v>#N/A</v>
      </c>
      <c r="G53" s="58" t="e">
        <f t="shared" si="34"/>
        <v>#N/A</v>
      </c>
      <c r="H53" s="58" t="e">
        <f t="shared" si="22"/>
        <v>#N/A</v>
      </c>
      <c r="I53" s="61" t="e">
        <v>#N/A</v>
      </c>
      <c r="J53" s="58" t="str">
        <f t="shared" si="8"/>
        <v>0</v>
      </c>
      <c r="K53" s="58" t="str">
        <f t="shared" si="9"/>
        <v>0</v>
      </c>
      <c r="L53" s="58" t="str">
        <f t="shared" si="23"/>
        <v>0</v>
      </c>
      <c r="M53" s="58" t="str">
        <f t="shared" si="32"/>
        <v>0</v>
      </c>
      <c r="N53" s="61">
        <v>0</v>
      </c>
      <c r="O53" s="3">
        <f t="shared" si="10"/>
        <v>6.5972222222222222E-3</v>
      </c>
      <c r="R53" s="58" cm="1">
        <f t="array" ref="R53">IFERROR(INDEX($M$2:$M$789, MATCH(0,COUNTIF($R$1:R52, $M$2:$M$789),0)),"")</f>
        <v>3.7501156</v>
      </c>
      <c r="S53" s="3">
        <f t="shared" si="18"/>
        <v>1.2916666666666668E-2</v>
      </c>
      <c r="T53" s="5">
        <f t="shared" si="30"/>
        <v>1116</v>
      </c>
      <c r="U53" s="58" cm="1">
        <f t="array" ref="U53">IFERROR(INDEX($L$2:$L$790, MATCH(0,COUNTIF($U$1:U52, $L$2:$L$790),0)),"")</f>
        <v>1.6014876999999998</v>
      </c>
      <c r="V53" s="3">
        <f t="shared" si="14"/>
        <v>1.300925925925926E-2</v>
      </c>
      <c r="W53" s="5">
        <f t="shared" si="26"/>
        <v>1124</v>
      </c>
      <c r="X53" s="56">
        <f t="shared" si="27"/>
        <v>-2.1486279000000001</v>
      </c>
      <c r="Y53">
        <f t="shared" si="19"/>
        <v>-0.26857848750000002</v>
      </c>
      <c r="Z53" s="5">
        <f t="shared" si="28"/>
        <v>8</v>
      </c>
      <c r="AA53" s="5">
        <f t="shared" si="15"/>
        <v>1</v>
      </c>
      <c r="AB53" s="61" t="s">
        <v>270</v>
      </c>
      <c r="AC53" s="56">
        <v>2.8725025</v>
      </c>
      <c r="AD53" s="5">
        <v>1191</v>
      </c>
      <c r="AE53" s="3">
        <v>1.3784722222222223E-2</v>
      </c>
      <c r="AF53" s="3">
        <f t="shared" si="4"/>
        <v>6.5972222222222222E-3</v>
      </c>
      <c r="AG53" s="5">
        <f t="shared" si="5"/>
        <v>570000</v>
      </c>
      <c r="AH53" s="56">
        <f t="shared" si="29"/>
        <v>0.86762965000000003</v>
      </c>
      <c r="AI53" s="84">
        <f t="shared" si="31"/>
        <v>0.86762965000000003</v>
      </c>
      <c r="AJ53" s="84">
        <v>571</v>
      </c>
      <c r="AK53" t="str">
        <f t="shared" si="12"/>
        <v>0.86762965, 571</v>
      </c>
      <c r="AL53" s="60">
        <f t="shared" si="31"/>
        <v>0.86762965000000003</v>
      </c>
      <c r="AM53" s="5">
        <f t="shared" si="13"/>
        <v>570</v>
      </c>
      <c r="AN53" s="56"/>
      <c r="AO53" s="60">
        <v>2.8725025</v>
      </c>
      <c r="AP53" s="5">
        <v>1191</v>
      </c>
      <c r="AQ53" s="84">
        <v>2.8725025</v>
      </c>
      <c r="AR53" s="84">
        <v>1191</v>
      </c>
      <c r="AT53" s="56"/>
      <c r="AU53">
        <v>1.2686091999999998</v>
      </c>
      <c r="AV53" s="5">
        <v>0</v>
      </c>
      <c r="AW53" s="84" t="s">
        <v>281</v>
      </c>
      <c r="AX53" s="56" t="e" cm="1" vm="1">
        <f t="array" ref="AX53">_xlfn.TEXTJOIN(",",,_xlfn._xlws.FILTER(AL51:AM839,AK51:AK839=AW53))</f>
        <v>#VALUE!</v>
      </c>
      <c r="BA53" s="56"/>
      <c r="BB53" s="56"/>
    </row>
    <row r="54" spans="1:54" x14ac:dyDescent="0.35">
      <c r="A54">
        <v>571000</v>
      </c>
      <c r="B54" s="59">
        <v>9.3573056000000002E-2</v>
      </c>
      <c r="C54" s="3">
        <f t="shared" si="0"/>
        <v>6.6087962962962966E-3</v>
      </c>
      <c r="D54" s="59">
        <v>0.93573055999999999</v>
      </c>
      <c r="E54" s="56" t="e">
        <f t="shared" si="6"/>
        <v>#N/A</v>
      </c>
      <c r="F54" s="58" t="e">
        <f t="shared" si="7"/>
        <v>#N/A</v>
      </c>
      <c r="G54" s="58" t="e">
        <f t="shared" si="34"/>
        <v>#N/A</v>
      </c>
      <c r="H54" s="58" t="e">
        <f t="shared" si="22"/>
        <v>#N/A</v>
      </c>
      <c r="I54" s="61" t="e">
        <v>#N/A</v>
      </c>
      <c r="J54" s="58" t="str">
        <f t="shared" si="8"/>
        <v>0</v>
      </c>
      <c r="K54" s="58" t="str">
        <f t="shared" si="9"/>
        <v>0</v>
      </c>
      <c r="L54" s="58" t="str">
        <f t="shared" si="23"/>
        <v>0</v>
      </c>
      <c r="M54" s="58" t="str">
        <f t="shared" si="32"/>
        <v>0</v>
      </c>
      <c r="N54" s="61">
        <v>0</v>
      </c>
      <c r="O54" s="3">
        <f t="shared" si="10"/>
        <v>6.6087962962962966E-3</v>
      </c>
      <c r="R54" s="58" cm="1">
        <f t="array" ref="R54">IFERROR(INDEX($M$2:$M$789, MATCH(0,COUNTIF($R$1:R53, $M$2:$M$789),0)),"")</f>
        <v>2.0099961999999998</v>
      </c>
      <c r="S54" s="3">
        <f t="shared" si="18"/>
        <v>1.306712962962963E-2</v>
      </c>
      <c r="T54" s="5">
        <f t="shared" si="30"/>
        <v>1129</v>
      </c>
      <c r="U54" s="58" cm="1">
        <f t="array" ref="U54">IFERROR(INDEX($L$2:$L$790, MATCH(0,COUNTIF($U$1:U53, $L$2:$L$790),0)),"")</f>
        <v>1.2686091999999998</v>
      </c>
      <c r="V54" s="3">
        <f t="shared" si="14"/>
        <v>1.0590277777777778E-2</v>
      </c>
      <c r="W54" s="5">
        <f t="shared" si="26"/>
        <v>0</v>
      </c>
      <c r="X54" s="56">
        <f t="shared" si="27"/>
        <v>-0.74138700000000002</v>
      </c>
      <c r="Y54">
        <f t="shared" si="19"/>
        <v>6.5667581930912316E-4</v>
      </c>
      <c r="Z54" s="5">
        <f t="shared" si="28"/>
        <v>1129</v>
      </c>
      <c r="AA54" s="5">
        <f t="shared" si="15"/>
        <v>2</v>
      </c>
      <c r="AB54" s="61" t="s">
        <v>271</v>
      </c>
      <c r="AC54" s="56">
        <v>3.1297025000000001</v>
      </c>
      <c r="AD54" s="5">
        <v>1202</v>
      </c>
      <c r="AE54" s="3">
        <v>1.3912037037037039E-2</v>
      </c>
      <c r="AF54" s="3">
        <f t="shared" si="4"/>
        <v>6.6087962962962966E-3</v>
      </c>
      <c r="AG54" s="5">
        <f t="shared" si="5"/>
        <v>571000</v>
      </c>
      <c r="AH54" s="56">
        <f t="shared" si="29"/>
        <v>0.93573055999999999</v>
      </c>
      <c r="AI54" s="84">
        <f t="shared" si="31"/>
        <v>0.93573055999999999</v>
      </c>
      <c r="AJ54" s="84">
        <v>572</v>
      </c>
      <c r="AK54" t="str">
        <f t="shared" si="12"/>
        <v>0.93573056, 572</v>
      </c>
      <c r="AL54" s="60">
        <f t="shared" si="31"/>
        <v>0.93573055999999999</v>
      </c>
      <c r="AM54" s="5">
        <f t="shared" si="13"/>
        <v>571</v>
      </c>
      <c r="AN54" s="56"/>
      <c r="AO54" s="60">
        <v>3.1297025000000001</v>
      </c>
      <c r="AP54" s="5">
        <v>1202</v>
      </c>
      <c r="AQ54" s="84">
        <v>3.1297025000000001</v>
      </c>
      <c r="AR54" s="84">
        <v>1202</v>
      </c>
      <c r="AT54" s="56"/>
      <c r="AU54">
        <v>0.73900536000000006</v>
      </c>
      <c r="AV54" s="5">
        <v>996</v>
      </c>
      <c r="AW54" s="84" t="s">
        <v>281</v>
      </c>
      <c r="AX54" s="56" t="e" cm="1" vm="1">
        <f t="array" ref="AX54">_xlfn.TEXTJOIN(",",,_xlfn._xlws.FILTER(AL52:AM840,AK52:AK840=AW54))</f>
        <v>#VALUE!</v>
      </c>
      <c r="BA54" s="56"/>
      <c r="BB54" s="56"/>
    </row>
    <row r="55" spans="1:54" x14ac:dyDescent="0.35">
      <c r="A55">
        <v>572000</v>
      </c>
      <c r="B55" s="59">
        <v>7.0119039999999994E-2</v>
      </c>
      <c r="C55" s="3">
        <f t="shared" si="0"/>
        <v>6.6203703703703702E-3</v>
      </c>
      <c r="D55" s="59">
        <v>0.70119039999999999</v>
      </c>
      <c r="E55" s="56" t="e">
        <f t="shared" si="6"/>
        <v>#N/A</v>
      </c>
      <c r="F55" s="58" t="e">
        <f t="shared" si="7"/>
        <v>#N/A</v>
      </c>
      <c r="G55" s="58" t="e">
        <f t="shared" si="34"/>
        <v>#N/A</v>
      </c>
      <c r="H55" s="58" t="e">
        <f t="shared" si="22"/>
        <v>#N/A</v>
      </c>
      <c r="I55" s="61" t="e">
        <v>#N/A</v>
      </c>
      <c r="J55" s="58" t="str">
        <f t="shared" si="8"/>
        <v>0</v>
      </c>
      <c r="K55" s="58" t="str">
        <f t="shared" si="9"/>
        <v>0</v>
      </c>
      <c r="L55" s="58" t="str">
        <f t="shared" si="23"/>
        <v>0</v>
      </c>
      <c r="M55" s="58" t="str">
        <f t="shared" si="32"/>
        <v>0</v>
      </c>
      <c r="N55" s="61">
        <v>0</v>
      </c>
      <c r="O55" s="3">
        <f t="shared" si="10"/>
        <v>6.6203703703703702E-3</v>
      </c>
      <c r="R55" s="58" cm="1">
        <f t="array" ref="R55">IFERROR(INDEX($M$2:$M$789, MATCH(0,COUNTIF($R$1:R54, $M$2:$M$789),0)),"")</f>
        <v>4.642811</v>
      </c>
      <c r="S55" s="3">
        <f t="shared" si="18"/>
        <v>1.3495370370370371E-2</v>
      </c>
      <c r="T55" s="5">
        <f t="shared" si="30"/>
        <v>1166</v>
      </c>
      <c r="U55" s="58" cm="1">
        <f t="array" ref="U55">IFERROR(INDEX($L$2:$L$790, MATCH(0,COUNTIF($U$1:U54, $L$2:$L$790),0)),"")</f>
        <v>0.73900536000000006</v>
      </c>
      <c r="V55" s="3">
        <f t="shared" si="14"/>
        <v>1.1527777777777779E-2</v>
      </c>
      <c r="W55" s="5">
        <f t="shared" si="26"/>
        <v>996</v>
      </c>
      <c r="X55" s="56">
        <f t="shared" si="27"/>
        <v>-3.9038056399999999</v>
      </c>
      <c r="Y55">
        <f t="shared" si="19"/>
        <v>2.2963562588235294E-2</v>
      </c>
      <c r="Z55" s="5">
        <f t="shared" si="28"/>
        <v>170</v>
      </c>
      <c r="AA55" s="5">
        <f t="shared" si="15"/>
        <v>1</v>
      </c>
      <c r="AB55" s="61" t="s">
        <v>272</v>
      </c>
      <c r="AC55" s="56">
        <v>3.583628</v>
      </c>
      <c r="AD55" s="5">
        <v>1215</v>
      </c>
      <c r="AE55" s="3">
        <v>1.40625E-2</v>
      </c>
      <c r="AF55" s="3">
        <f t="shared" si="4"/>
        <v>6.6203703703703702E-3</v>
      </c>
      <c r="AG55" s="5">
        <f t="shared" si="5"/>
        <v>572000</v>
      </c>
      <c r="AH55" s="56">
        <f t="shared" si="29"/>
        <v>0.70119039999999999</v>
      </c>
      <c r="AI55" s="84">
        <f t="shared" si="31"/>
        <v>0.70119039999999999</v>
      </c>
      <c r="AJ55" s="84">
        <v>573</v>
      </c>
      <c r="AK55" t="str">
        <f t="shared" si="12"/>
        <v>0.7011904, 573</v>
      </c>
      <c r="AL55" s="60">
        <f t="shared" si="31"/>
        <v>0.70119039999999999</v>
      </c>
      <c r="AM55" s="5">
        <f t="shared" si="13"/>
        <v>572</v>
      </c>
      <c r="AN55" s="56"/>
      <c r="AO55" s="60">
        <v>3.583628</v>
      </c>
      <c r="AP55" s="5">
        <v>1215</v>
      </c>
      <c r="AQ55" s="84">
        <v>3.583628</v>
      </c>
      <c r="AR55" s="84">
        <v>1215</v>
      </c>
      <c r="AT55" s="56"/>
      <c r="AU55">
        <v>2.6001469999999998</v>
      </c>
      <c r="AV55" s="5">
        <v>0</v>
      </c>
      <c r="AW55" s="84" t="s">
        <v>281</v>
      </c>
      <c r="AX55" s="56" t="e" cm="1" vm="1">
        <f t="array" ref="AX55">_xlfn.TEXTJOIN(",",,_xlfn._xlws.FILTER(AL53:AM841,AK53:AK841=AW55))</f>
        <v>#VALUE!</v>
      </c>
      <c r="BA55" s="56"/>
      <c r="BB55" s="56"/>
    </row>
    <row r="56" spans="1:54" x14ac:dyDescent="0.35">
      <c r="A56">
        <v>573000</v>
      </c>
      <c r="B56" s="59">
        <v>8.7520719999999996E-2</v>
      </c>
      <c r="C56" s="3">
        <f t="shared" si="0"/>
        <v>6.6319444444444446E-3</v>
      </c>
      <c r="D56" s="59">
        <v>0.87520719999999996</v>
      </c>
      <c r="E56" s="56" t="e">
        <f t="shared" si="6"/>
        <v>#N/A</v>
      </c>
      <c r="F56" s="58" t="e">
        <f t="shared" si="7"/>
        <v>#N/A</v>
      </c>
      <c r="G56" s="58" t="e">
        <f t="shared" si="34"/>
        <v>#N/A</v>
      </c>
      <c r="H56" s="58" t="e">
        <f t="shared" si="22"/>
        <v>#N/A</v>
      </c>
      <c r="I56" s="61" t="e">
        <v>#N/A</v>
      </c>
      <c r="J56" s="58" t="str">
        <f t="shared" si="8"/>
        <v>0</v>
      </c>
      <c r="K56" s="58" t="str">
        <f t="shared" si="9"/>
        <v>0</v>
      </c>
      <c r="L56" s="58" t="str">
        <f t="shared" si="23"/>
        <v>0</v>
      </c>
      <c r="M56" s="58" t="str">
        <f t="shared" si="32"/>
        <v>0</v>
      </c>
      <c r="N56" s="61">
        <v>0</v>
      </c>
      <c r="O56" s="3">
        <f t="shared" si="10"/>
        <v>6.6319444444444446E-3</v>
      </c>
      <c r="R56" s="58" cm="1">
        <f t="array" ref="R56">IFERROR(INDEX($M$2:$M$789, MATCH(0,COUNTIF($R$1:R55, $M$2:$M$789),0)),"")</f>
        <v>2.743878</v>
      </c>
      <c r="S56" s="3">
        <f t="shared" si="18"/>
        <v>1.3645833333333333E-2</v>
      </c>
      <c r="T56" s="5">
        <f t="shared" si="30"/>
        <v>1179</v>
      </c>
      <c r="U56" s="58" cm="1">
        <f t="array" ref="U56">IFERROR(INDEX($L$2:$L$790, MATCH(0,COUNTIF($U$1:U55, $L$2:$L$790),0)),"")</f>
        <v>2.6001469999999998</v>
      </c>
      <c r="V56" s="3">
        <f t="shared" si="14"/>
        <v>8.4606481481481477E-3</v>
      </c>
      <c r="W56" s="5">
        <f t="shared" si="26"/>
        <v>0</v>
      </c>
      <c r="X56" s="56">
        <f t="shared" si="27"/>
        <v>-0.14373100000000028</v>
      </c>
      <c r="Y56">
        <f t="shared" si="19"/>
        <v>1.2190924512298582E-4</v>
      </c>
      <c r="Z56" s="5">
        <f t="shared" si="28"/>
        <v>1179</v>
      </c>
      <c r="AA56" s="5">
        <f t="shared" si="15"/>
        <v>1</v>
      </c>
      <c r="AB56" s="61" t="s">
        <v>273</v>
      </c>
      <c r="AC56" s="56">
        <v>3.7879306000000001</v>
      </c>
      <c r="AD56" s="5">
        <v>1240</v>
      </c>
      <c r="AE56" s="3">
        <v>1.4351851851851853E-2</v>
      </c>
      <c r="AF56" s="3">
        <f t="shared" si="4"/>
        <v>6.6319444444444446E-3</v>
      </c>
      <c r="AG56" s="5">
        <f t="shared" si="5"/>
        <v>573000</v>
      </c>
      <c r="AH56" s="56">
        <f t="shared" si="29"/>
        <v>0.87520719999999996</v>
      </c>
      <c r="AI56" s="84">
        <f t="shared" si="31"/>
        <v>0.87520719999999996</v>
      </c>
      <c r="AJ56" s="84">
        <v>574</v>
      </c>
      <c r="AK56" t="str">
        <f t="shared" si="12"/>
        <v>0.8752072, 574</v>
      </c>
      <c r="AL56" s="60">
        <f t="shared" si="31"/>
        <v>0.87520719999999996</v>
      </c>
      <c r="AM56" s="5">
        <f t="shared" si="13"/>
        <v>573</v>
      </c>
      <c r="AN56" s="56"/>
      <c r="AO56" s="60">
        <v>3.7879306000000001</v>
      </c>
      <c r="AP56" s="5">
        <v>1240</v>
      </c>
      <c r="AQ56" s="84">
        <v>3.7879306000000001</v>
      </c>
      <c r="AR56" s="84">
        <v>1240</v>
      </c>
      <c r="AT56" s="56"/>
      <c r="AU56">
        <v>2.2067456000000001</v>
      </c>
      <c r="AV56" s="5">
        <v>774</v>
      </c>
      <c r="AW56" s="84" t="s">
        <v>281</v>
      </c>
      <c r="AX56" s="56" t="e" cm="1" vm="1">
        <f t="array" ref="AX56">_xlfn.TEXTJOIN(",",,_xlfn._xlws.FILTER(AL54:AM842,AK54:AK842=AW56))</f>
        <v>#VALUE!</v>
      </c>
      <c r="BA56" s="56"/>
      <c r="BB56" s="56"/>
    </row>
    <row r="57" spans="1:54" x14ac:dyDescent="0.35">
      <c r="A57">
        <v>574000</v>
      </c>
      <c r="B57" s="59">
        <v>0.10945923</v>
      </c>
      <c r="C57" s="3">
        <f t="shared" si="0"/>
        <v>6.6435185185185182E-3</v>
      </c>
      <c r="D57" s="59">
        <v>1.0945923</v>
      </c>
      <c r="E57" s="56" t="e">
        <f t="shared" si="6"/>
        <v>#N/A</v>
      </c>
      <c r="F57" s="58" t="e">
        <f t="shared" si="7"/>
        <v>#N/A</v>
      </c>
      <c r="G57" s="58" t="e">
        <f t="shared" si="34"/>
        <v>#N/A</v>
      </c>
      <c r="H57" s="58" t="e">
        <f t="shared" si="22"/>
        <v>#N/A</v>
      </c>
      <c r="I57" s="61" t="e">
        <v>#N/A</v>
      </c>
      <c r="J57" s="58" t="str">
        <f t="shared" si="8"/>
        <v>0</v>
      </c>
      <c r="K57" s="58" t="str">
        <f t="shared" si="9"/>
        <v>0</v>
      </c>
      <c r="L57" s="58" t="str">
        <f t="shared" si="23"/>
        <v>0</v>
      </c>
      <c r="M57" s="58" t="str">
        <f t="shared" si="32"/>
        <v>0</v>
      </c>
      <c r="N57" s="61">
        <v>0</v>
      </c>
      <c r="O57" s="3">
        <f t="shared" si="10"/>
        <v>6.6435185185185182E-3</v>
      </c>
      <c r="R57" s="58" cm="1">
        <f t="array" ref="R57">IFERROR(INDEX($M$2:$M$789, MATCH(0,COUNTIF($R$1:R56, $M$2:$M$789),0)),"")</f>
        <v>2.8725025</v>
      </c>
      <c r="S57" s="3">
        <f t="shared" si="18"/>
        <v>1.3784722222222223E-2</v>
      </c>
      <c r="T57" s="5">
        <f t="shared" si="30"/>
        <v>1191</v>
      </c>
      <c r="U57" s="58" cm="1">
        <f t="array" ref="U57">IFERROR(INDEX($L$2:$L$790, MATCH(0,COUNTIF($U$1:U56, $L$2:$L$790),0)),"")</f>
        <v>2.3428990000000001</v>
      </c>
      <c r="V57" s="3">
        <f t="shared" si="14"/>
        <v>6.7708333333333336E-3</v>
      </c>
      <c r="W57" s="5">
        <f t="shared" si="26"/>
        <v>0</v>
      </c>
      <c r="X57" s="56">
        <f t="shared" si="27"/>
        <v>-0.52960349999999989</v>
      </c>
      <c r="Y57">
        <f t="shared" si="19"/>
        <v>4.4467128463476064E-4</v>
      </c>
      <c r="Z57" s="5">
        <f t="shared" si="28"/>
        <v>1191</v>
      </c>
      <c r="AA57" s="5">
        <f t="shared" si="15"/>
        <v>1</v>
      </c>
      <c r="AB57" s="61" t="s">
        <v>274</v>
      </c>
      <c r="AC57" s="56">
        <v>-0.43364710000000001</v>
      </c>
      <c r="AD57" s="5">
        <v>1255</v>
      </c>
      <c r="AE57" s="3">
        <v>1.4525462962962964E-2</v>
      </c>
      <c r="AF57" s="3">
        <f t="shared" si="4"/>
        <v>6.6435185185185182E-3</v>
      </c>
      <c r="AG57" s="5">
        <f t="shared" si="5"/>
        <v>574000</v>
      </c>
      <c r="AH57" s="56">
        <f t="shared" si="29"/>
        <v>1.0945923</v>
      </c>
      <c r="AI57" s="84">
        <f t="shared" si="31"/>
        <v>1.0945923</v>
      </c>
      <c r="AJ57" s="84">
        <v>575</v>
      </c>
      <c r="AK57" t="str">
        <f t="shared" si="12"/>
        <v>1.0945923, 575</v>
      </c>
      <c r="AL57" s="60">
        <f t="shared" si="31"/>
        <v>1.0945923</v>
      </c>
      <c r="AM57" s="5">
        <f t="shared" si="13"/>
        <v>574</v>
      </c>
      <c r="AN57" s="56"/>
      <c r="AO57" s="60">
        <v>-0.43364710000000001</v>
      </c>
      <c r="AP57" s="5">
        <v>1255</v>
      </c>
      <c r="AQ57" s="84">
        <v>-0.43364710000000001</v>
      </c>
      <c r="AR57" s="84">
        <v>1255</v>
      </c>
      <c r="AT57" s="56"/>
      <c r="AU57">
        <v>2.8649249999999999</v>
      </c>
      <c r="AV57" s="5">
        <v>1192</v>
      </c>
      <c r="BA57" s="56"/>
      <c r="BB57" s="56"/>
    </row>
    <row r="58" spans="1:54" x14ac:dyDescent="0.35">
      <c r="A58">
        <v>575000</v>
      </c>
      <c r="B58" s="59">
        <v>0.12459008000000001</v>
      </c>
      <c r="C58" s="3">
        <f t="shared" si="0"/>
        <v>6.6550925925925927E-3</v>
      </c>
      <c r="D58" s="59">
        <v>1.2459008</v>
      </c>
      <c r="E58" s="56" t="e">
        <f t="shared" si="6"/>
        <v>#N/A</v>
      </c>
      <c r="F58" s="58" t="e">
        <f t="shared" si="7"/>
        <v>#N/A</v>
      </c>
      <c r="G58" s="58" t="e">
        <f t="shared" si="34"/>
        <v>#N/A</v>
      </c>
      <c r="H58" s="58" t="e">
        <f t="shared" si="22"/>
        <v>#N/A</v>
      </c>
      <c r="I58" s="61" t="e">
        <v>#N/A</v>
      </c>
      <c r="J58" s="58" t="str">
        <f t="shared" si="8"/>
        <v>0</v>
      </c>
      <c r="K58" s="58" t="str">
        <f t="shared" si="9"/>
        <v>0</v>
      </c>
      <c r="L58" s="58" t="str">
        <f t="shared" si="23"/>
        <v>0</v>
      </c>
      <c r="M58" s="58" t="str">
        <f t="shared" si="32"/>
        <v>0</v>
      </c>
      <c r="N58" s="61">
        <v>0</v>
      </c>
      <c r="O58" s="3">
        <f t="shared" si="10"/>
        <v>6.6550925925925927E-3</v>
      </c>
      <c r="R58" s="58" cm="1">
        <f t="array" ref="R58">IFERROR(INDEX($M$2:$M$789, MATCH(0,COUNTIF($R$1:R57, $M$2:$M$789),0)),"")</f>
        <v>3.1297025000000001</v>
      </c>
      <c r="S58" s="3">
        <f t="shared" si="18"/>
        <v>1.3912037037037039E-2</v>
      </c>
      <c r="T58" s="5">
        <f t="shared" si="30"/>
        <v>1202</v>
      </c>
      <c r="U58" s="58" cm="1">
        <f t="array" ref="U58">IFERROR(INDEX($L$2:$L$790, MATCH(0,COUNTIF($U$1:U57, $L$2:$L$790),0)),"")</f>
        <v>2.2067456000000001</v>
      </c>
      <c r="V58" s="3">
        <f t="shared" si="14"/>
        <v>8.9583333333333338E-3</v>
      </c>
      <c r="W58" s="5">
        <f t="shared" si="26"/>
        <v>774</v>
      </c>
      <c r="X58" s="56">
        <f t="shared" si="27"/>
        <v>-0.92295689999999997</v>
      </c>
      <c r="Y58">
        <f t="shared" si="19"/>
        <v>2.1564413551401871E-3</v>
      </c>
      <c r="Z58" s="5">
        <f t="shared" si="28"/>
        <v>428</v>
      </c>
      <c r="AA58" s="5">
        <f t="shared" si="15"/>
        <v>2</v>
      </c>
      <c r="AB58" s="61" t="s">
        <v>275</v>
      </c>
      <c r="AC58" s="56">
        <v>1.1626690000000002</v>
      </c>
      <c r="AD58" s="5">
        <v>1272</v>
      </c>
      <c r="AE58" s="3">
        <v>1.4722222222222222E-2</v>
      </c>
      <c r="AF58" s="3">
        <f t="shared" si="4"/>
        <v>6.6550925925925927E-3</v>
      </c>
      <c r="AG58" s="5">
        <f t="shared" si="5"/>
        <v>575000</v>
      </c>
      <c r="AH58" s="56">
        <f t="shared" si="29"/>
        <v>1.2459008</v>
      </c>
      <c r="AI58" s="84">
        <f t="shared" si="31"/>
        <v>1.2459008</v>
      </c>
      <c r="AJ58" s="84">
        <v>576</v>
      </c>
      <c r="AK58" t="str">
        <f t="shared" si="12"/>
        <v>1.2459008, 576</v>
      </c>
      <c r="AL58" s="60">
        <f t="shared" si="31"/>
        <v>1.2459008</v>
      </c>
      <c r="AM58" s="5">
        <f t="shared" si="13"/>
        <v>575</v>
      </c>
      <c r="AN58" s="56"/>
      <c r="AO58" s="60">
        <v>1.1626690000000002</v>
      </c>
      <c r="AP58" s="5">
        <v>1272</v>
      </c>
      <c r="AQ58" s="84">
        <v>1.1626690000000002</v>
      </c>
      <c r="AR58" s="84">
        <v>1272</v>
      </c>
      <c r="AT58" s="56"/>
      <c r="AU58">
        <v>2.1537755000000001</v>
      </c>
      <c r="AV58" s="5">
        <v>0</v>
      </c>
      <c r="AW58" s="84" t="s">
        <v>281</v>
      </c>
      <c r="AX58" s="56" t="e" cm="1" vm="1">
        <f t="array" ref="AX58">_xlfn.TEXTJOIN(",",,_xlfn._xlws.FILTER(AL56:AM844,AK56:AK844=AW58))</f>
        <v>#VALUE!</v>
      </c>
      <c r="BA58" s="56"/>
      <c r="BB58" s="56"/>
    </row>
    <row r="59" spans="1:54" x14ac:dyDescent="0.35">
      <c r="A59">
        <v>576000</v>
      </c>
      <c r="B59" s="59">
        <v>0.15333867000000001</v>
      </c>
      <c r="C59" s="3">
        <f t="shared" si="0"/>
        <v>6.6666666666666662E-3</v>
      </c>
      <c r="D59" s="59">
        <v>1.5333867000000001</v>
      </c>
      <c r="E59" s="56" t="e">
        <f t="shared" si="6"/>
        <v>#N/A</v>
      </c>
      <c r="F59" s="58" t="e">
        <f t="shared" si="7"/>
        <v>#N/A</v>
      </c>
      <c r="G59" s="58" t="e">
        <f t="shared" si="34"/>
        <v>#N/A</v>
      </c>
      <c r="H59" s="58" t="e">
        <f t="shared" si="22"/>
        <v>#N/A</v>
      </c>
      <c r="I59" s="61" t="e">
        <v>#N/A</v>
      </c>
      <c r="J59" s="58" t="str">
        <f t="shared" si="8"/>
        <v>0</v>
      </c>
      <c r="K59" s="58" t="str">
        <f t="shared" si="9"/>
        <v>0</v>
      </c>
      <c r="L59" s="58" t="str">
        <f t="shared" si="23"/>
        <v>0</v>
      </c>
      <c r="M59" s="58" t="str">
        <f t="shared" si="32"/>
        <v>0</v>
      </c>
      <c r="N59" s="61">
        <v>0</v>
      </c>
      <c r="O59" s="3">
        <f t="shared" si="10"/>
        <v>6.6666666666666662E-3</v>
      </c>
      <c r="R59" s="58" cm="1">
        <f t="array" ref="R59">IFERROR(INDEX($M$2:$M$789, MATCH(0,COUNTIF($R$1:R58, $M$2:$M$789),0)),"")</f>
        <v>3.583628</v>
      </c>
      <c r="S59" s="3">
        <f t="shared" si="18"/>
        <v>1.40625E-2</v>
      </c>
      <c r="T59" s="5">
        <f t="shared" si="30"/>
        <v>1215</v>
      </c>
      <c r="U59" s="58" cm="1">
        <f t="array" ref="U59">IFERROR(INDEX($L$2:$L$790, MATCH(0,COUNTIF($U$1:U58, $L$2:$L$790),0)),"")</f>
        <v>2.8649249999999999</v>
      </c>
      <c r="V59" s="3">
        <f t="shared" si="14"/>
        <v>1.3796296296296296E-2</v>
      </c>
      <c r="W59" s="5">
        <f t="shared" si="26"/>
        <v>1192</v>
      </c>
      <c r="X59" s="56">
        <f t="shared" si="27"/>
        <v>-0.71870300000000009</v>
      </c>
      <c r="Y59">
        <f t="shared" si="19"/>
        <v>3.1247956521739135E-2</v>
      </c>
      <c r="Z59" s="5">
        <f t="shared" si="28"/>
        <v>23</v>
      </c>
      <c r="AA59" s="5">
        <f t="shared" si="15"/>
        <v>1</v>
      </c>
      <c r="AB59" s="61" t="s">
        <v>276</v>
      </c>
      <c r="AC59" s="56">
        <v>2.6077005</v>
      </c>
      <c r="AD59" s="5">
        <v>0</v>
      </c>
      <c r="AE59" s="3">
        <v>7.69675925925926E-3</v>
      </c>
      <c r="AF59" s="3">
        <f t="shared" si="4"/>
        <v>6.6666666666666662E-3</v>
      </c>
      <c r="AG59" s="5">
        <f t="shared" si="5"/>
        <v>576000</v>
      </c>
      <c r="AH59" s="56">
        <f t="shared" si="29"/>
        <v>1.5333867000000001</v>
      </c>
      <c r="AI59" s="84">
        <f t="shared" si="31"/>
        <v>1.5333867000000001</v>
      </c>
      <c r="AJ59" s="84">
        <v>577</v>
      </c>
      <c r="AK59" t="str">
        <f t="shared" si="12"/>
        <v>1.5333867, 577</v>
      </c>
      <c r="AL59" s="60">
        <f t="shared" si="31"/>
        <v>1.5333867000000001</v>
      </c>
      <c r="AM59" s="5">
        <f t="shared" si="13"/>
        <v>576</v>
      </c>
      <c r="AN59" s="56"/>
      <c r="AO59" s="60">
        <v>2.6077005</v>
      </c>
      <c r="AP59" s="5">
        <v>0</v>
      </c>
      <c r="AQ59" s="84">
        <v>2.6077005</v>
      </c>
      <c r="AR59" s="84" t="s">
        <v>318</v>
      </c>
      <c r="AS59" s="84" t="s">
        <v>317</v>
      </c>
      <c r="AT59" s="56" t="e" cm="1" vm="1">
        <f t="array" ref="AT59">_xlfn.TEXTJOIN(",",,_xlfn._xlws.FILTER(AL57:AM845,AK57:AK845=AS59))</f>
        <v>#VALUE!</v>
      </c>
      <c r="AU59">
        <v>2.7665623999999998</v>
      </c>
      <c r="AV59" s="5">
        <v>1238</v>
      </c>
      <c r="BA59" s="56"/>
      <c r="BB59" s="56"/>
    </row>
    <row r="60" spans="1:54" x14ac:dyDescent="0.35">
      <c r="A60">
        <v>577000</v>
      </c>
      <c r="B60" s="59">
        <v>0.15939101999999999</v>
      </c>
      <c r="C60" s="3">
        <f t="shared" si="0"/>
        <v>6.6782407407407407E-3</v>
      </c>
      <c r="D60" s="59">
        <v>1.5939101999999998</v>
      </c>
      <c r="E60" s="56" t="e">
        <f t="shared" si="6"/>
        <v>#N/A</v>
      </c>
      <c r="F60" s="58" t="e">
        <f t="shared" si="7"/>
        <v>#N/A</v>
      </c>
      <c r="G60" s="58" t="e">
        <f t="shared" si="34"/>
        <v>#N/A</v>
      </c>
      <c r="H60" s="58" t="e">
        <f t="shared" si="22"/>
        <v>#N/A</v>
      </c>
      <c r="I60" s="61" t="e">
        <v>#N/A</v>
      </c>
      <c r="J60" s="58" t="str">
        <f t="shared" si="8"/>
        <v>0</v>
      </c>
      <c r="K60" s="58" t="str">
        <f t="shared" si="9"/>
        <v>0</v>
      </c>
      <c r="L60" s="58" t="str">
        <f t="shared" si="23"/>
        <v>0</v>
      </c>
      <c r="M60" s="58" t="str">
        <f t="shared" si="32"/>
        <v>0</v>
      </c>
      <c r="N60" s="61">
        <v>0</v>
      </c>
      <c r="O60" s="3">
        <f t="shared" si="10"/>
        <v>6.6782407407407407E-3</v>
      </c>
      <c r="P60" t="s">
        <v>96</v>
      </c>
      <c r="R60" s="58" cm="1">
        <f t="array" ref="R60">IFERROR(INDEX($M$2:$M$789, MATCH(0,COUNTIF($R$1:R59, $M$2:$M$789),0)),"")</f>
        <v>2.796824</v>
      </c>
      <c r="S60" s="3">
        <f t="shared" si="18"/>
        <v>1.4189814814814815E-2</v>
      </c>
      <c r="T60" s="5">
        <f t="shared" si="30"/>
        <v>1226</v>
      </c>
      <c r="U60" s="58" cm="1">
        <f t="array" ref="U60">IFERROR(INDEX($L$2:$L$790, MATCH(0,COUNTIF($U$1:U59, $L$2:$L$790),0)),"")</f>
        <v>2.1537755000000001</v>
      </c>
      <c r="V60" s="3">
        <f t="shared" si="14"/>
        <v>7.2569444444444443E-3</v>
      </c>
      <c r="W60" s="5">
        <f t="shared" si="26"/>
        <v>0</v>
      </c>
      <c r="X60" s="56">
        <f t="shared" si="27"/>
        <v>-0.64304849999999991</v>
      </c>
      <c r="Y60">
        <f t="shared" si="19"/>
        <v>5.2450938009787921E-4</v>
      </c>
      <c r="Z60" s="5">
        <f t="shared" si="28"/>
        <v>1226</v>
      </c>
      <c r="AA60" s="5">
        <f t="shared" si="15"/>
        <v>1</v>
      </c>
      <c r="AB60" s="61" t="s">
        <v>277</v>
      </c>
      <c r="AC60" s="56">
        <v>3.0767566000000004</v>
      </c>
      <c r="AD60" s="5">
        <v>1108</v>
      </c>
      <c r="AE60" s="3">
        <v>1.2824074074074073E-2</v>
      </c>
      <c r="AF60" s="3">
        <f t="shared" si="4"/>
        <v>6.6782407407407407E-3</v>
      </c>
      <c r="AG60" s="5">
        <f t="shared" si="5"/>
        <v>577000</v>
      </c>
      <c r="AH60" s="56">
        <f t="shared" si="29"/>
        <v>1.5939101999999998</v>
      </c>
      <c r="AI60" s="84">
        <f t="shared" si="31"/>
        <v>1.5939101999999998</v>
      </c>
      <c r="AJ60" s="84">
        <v>578</v>
      </c>
      <c r="AK60" t="str">
        <f t="shared" si="12"/>
        <v>1.5939102, 578</v>
      </c>
      <c r="AL60" s="60">
        <f t="shared" si="31"/>
        <v>1.5939101999999998</v>
      </c>
      <c r="AM60" s="5">
        <f t="shared" si="13"/>
        <v>577</v>
      </c>
      <c r="AN60" s="56"/>
      <c r="AO60" s="60">
        <v>3.0767566000000004</v>
      </c>
      <c r="AP60" s="5">
        <v>1108</v>
      </c>
      <c r="AQ60" s="84">
        <v>3.0767566000000004</v>
      </c>
      <c r="AR60" s="84" t="s">
        <v>320</v>
      </c>
      <c r="AS60" s="84" t="s">
        <v>319</v>
      </c>
      <c r="AT60" s="56" t="e" cm="1" vm="1">
        <f t="array" ref="AT60">_xlfn.TEXTJOIN(",",,_xlfn._xlws.FILTER(AL58:AM846,AK58:AK846=AS60))</f>
        <v>#VALUE!</v>
      </c>
      <c r="AU60">
        <v>-0.56227132999999996</v>
      </c>
      <c r="AV60" s="5">
        <v>1252</v>
      </c>
      <c r="BA60" s="56"/>
      <c r="BB60" s="56"/>
    </row>
    <row r="61" spans="1:54" x14ac:dyDescent="0.35">
      <c r="A61">
        <v>578000</v>
      </c>
      <c r="B61" s="59">
        <v>0.17073794</v>
      </c>
      <c r="C61" s="3">
        <f t="shared" si="0"/>
        <v>6.6898148148148142E-3</v>
      </c>
      <c r="D61" s="59">
        <v>1.7073794</v>
      </c>
      <c r="E61" s="56" t="e">
        <f t="shared" si="6"/>
        <v>#N/A</v>
      </c>
      <c r="F61" s="58" t="e">
        <f t="shared" si="7"/>
        <v>#N/A</v>
      </c>
      <c r="G61" s="58" t="e">
        <f t="shared" si="34"/>
        <v>#N/A</v>
      </c>
      <c r="H61" s="58" t="e">
        <f t="shared" si="22"/>
        <v>#N/A</v>
      </c>
      <c r="I61" s="61" t="e">
        <v>#N/A</v>
      </c>
      <c r="J61" s="58" t="str">
        <f t="shared" si="8"/>
        <v>0</v>
      </c>
      <c r="K61" s="58" t="str">
        <f t="shared" si="9"/>
        <v>0</v>
      </c>
      <c r="L61" s="58" t="str">
        <f t="shared" si="23"/>
        <v>0</v>
      </c>
      <c r="M61" s="58" t="str">
        <f t="shared" si="32"/>
        <v>0</v>
      </c>
      <c r="N61" s="61">
        <v>0</v>
      </c>
      <c r="O61" s="3">
        <f t="shared" si="10"/>
        <v>6.6898148148148142E-3</v>
      </c>
      <c r="R61" s="58" cm="1">
        <f t="array" ref="R61">IFERROR(INDEX($M$2:$M$789, MATCH(0,COUNTIF($R$1:R60, $M$2:$M$789),0)),"")</f>
        <v>3.0767566000000004</v>
      </c>
      <c r="S61" s="3">
        <f t="shared" si="18"/>
        <v>1.2824074074074073E-2</v>
      </c>
      <c r="T61" s="5">
        <f t="shared" si="30"/>
        <v>0</v>
      </c>
      <c r="U61" s="58" cm="1">
        <f t="array" ref="U61">IFERROR(INDEX($L$2:$L$790, MATCH(0,COUNTIF($U$1:U60, $L$2:$L$790),0)),"")</f>
        <v>2.7665623999999998</v>
      </c>
      <c r="V61" s="3">
        <f t="shared" si="14"/>
        <v>1.4328703703703703E-2</v>
      </c>
      <c r="W61" s="5">
        <f t="shared" si="26"/>
        <v>1238</v>
      </c>
      <c r="X61" s="56">
        <f t="shared" si="27"/>
        <v>-0.31019420000000064</v>
      </c>
      <c r="Y61">
        <f t="shared" si="19"/>
        <v>-2.5056074313408778E-4</v>
      </c>
      <c r="Z61" s="5">
        <f t="shared" si="28"/>
        <v>1238</v>
      </c>
      <c r="AA61" s="5">
        <f t="shared" si="15"/>
        <v>4</v>
      </c>
      <c r="AB61" s="61" t="s">
        <v>278</v>
      </c>
      <c r="AC61" s="56">
        <v>3.6971456000000003</v>
      </c>
      <c r="AD61" s="5">
        <v>1295</v>
      </c>
      <c r="AE61" s="3">
        <v>1.4988425925925926E-2</v>
      </c>
      <c r="AF61" s="3">
        <f t="shared" si="4"/>
        <v>6.6898148148148142E-3</v>
      </c>
      <c r="AG61" s="5">
        <f t="shared" si="5"/>
        <v>578000</v>
      </c>
      <c r="AH61" s="56">
        <f t="shared" si="29"/>
        <v>1.7073794</v>
      </c>
      <c r="AI61" s="84">
        <f t="shared" si="31"/>
        <v>1.7073794</v>
      </c>
      <c r="AJ61" s="84">
        <v>579</v>
      </c>
      <c r="AK61" t="str">
        <f t="shared" si="12"/>
        <v>1.7073794, 579</v>
      </c>
      <c r="AL61" s="60">
        <f t="shared" si="31"/>
        <v>1.7073794</v>
      </c>
      <c r="AM61" s="5">
        <f t="shared" si="13"/>
        <v>578</v>
      </c>
      <c r="AN61" s="56"/>
      <c r="AO61" s="60">
        <v>3.6971456000000003</v>
      </c>
      <c r="AP61" s="5">
        <v>1295</v>
      </c>
      <c r="AQ61" s="84">
        <v>3.6971456000000003</v>
      </c>
      <c r="AR61" s="84">
        <v>1295</v>
      </c>
      <c r="AT61" s="56"/>
      <c r="AU61">
        <v>-1.4247293999999999</v>
      </c>
      <c r="AV61" s="5">
        <v>1262</v>
      </c>
      <c r="BA61" s="56"/>
      <c r="BB61" s="56"/>
    </row>
    <row r="62" spans="1:54" x14ac:dyDescent="0.35">
      <c r="A62">
        <v>579000</v>
      </c>
      <c r="B62" s="59">
        <v>0.17906111</v>
      </c>
      <c r="C62" s="3">
        <f t="shared" si="0"/>
        <v>6.7013888888888895E-3</v>
      </c>
      <c r="D62" s="59">
        <v>1.7906111</v>
      </c>
      <c r="E62" s="56" t="e">
        <f t="shared" si="6"/>
        <v>#N/A</v>
      </c>
      <c r="F62" s="58" t="e">
        <f t="shared" si="7"/>
        <v>#N/A</v>
      </c>
      <c r="G62" s="58" t="e">
        <f t="shared" si="34"/>
        <v>#N/A</v>
      </c>
      <c r="H62" s="58" t="e">
        <f t="shared" si="22"/>
        <v>#N/A</v>
      </c>
      <c r="I62" s="61" t="e">
        <v>#N/A</v>
      </c>
      <c r="J62" s="58" t="str">
        <f t="shared" si="8"/>
        <v>0</v>
      </c>
      <c r="K62" s="58" t="str">
        <f t="shared" si="9"/>
        <v>0</v>
      </c>
      <c r="L62" s="58" t="str">
        <f t="shared" si="23"/>
        <v>0</v>
      </c>
      <c r="M62" s="58" t="str">
        <f t="shared" si="32"/>
        <v>0</v>
      </c>
      <c r="N62" s="61">
        <v>0</v>
      </c>
      <c r="O62" s="3">
        <f t="shared" si="10"/>
        <v>6.7013888888888895E-3</v>
      </c>
      <c r="R62" s="58" cm="1">
        <f t="array" ref="R62">IFERROR(INDEX($M$2:$M$789, MATCH(0,COUNTIF($R$1:R61, $M$2:$M$789),0)),"")</f>
        <v>3.7879306000000001</v>
      </c>
      <c r="S62" s="3">
        <f t="shared" si="18"/>
        <v>1.4351851851851853E-2</v>
      </c>
      <c r="AF62" s="3">
        <f t="shared" si="4"/>
        <v>6.7013888888888895E-3</v>
      </c>
      <c r="AG62" s="5">
        <f t="shared" si="5"/>
        <v>579000</v>
      </c>
      <c r="AH62" s="56">
        <f t="shared" si="29"/>
        <v>1.7906111</v>
      </c>
      <c r="AI62" s="84">
        <f t="shared" si="31"/>
        <v>1.7906111</v>
      </c>
      <c r="AJ62" s="84">
        <v>580</v>
      </c>
      <c r="AK62" t="str">
        <f t="shared" si="12"/>
        <v>1.7906111, 580</v>
      </c>
      <c r="AL62" s="60">
        <f t="shared" si="31"/>
        <v>1.7906111</v>
      </c>
      <c r="AM62" s="5">
        <f t="shared" si="13"/>
        <v>579</v>
      </c>
      <c r="AN62" s="56"/>
      <c r="AT62" s="56"/>
      <c r="BA62" s="56"/>
      <c r="BB62" s="56"/>
    </row>
    <row r="63" spans="1:54" x14ac:dyDescent="0.35">
      <c r="A63">
        <v>580000</v>
      </c>
      <c r="B63" s="59">
        <v>0.18435811999999999</v>
      </c>
      <c r="C63" s="3">
        <f t="shared" si="0"/>
        <v>6.7129629629629622E-3</v>
      </c>
      <c r="D63" s="59">
        <v>1.8435811999999998</v>
      </c>
      <c r="E63" s="56" t="e">
        <f t="shared" si="6"/>
        <v>#N/A</v>
      </c>
      <c r="F63" s="58" t="e">
        <f t="shared" si="7"/>
        <v>#N/A</v>
      </c>
      <c r="G63" s="58" t="e">
        <f t="shared" si="34"/>
        <v>#N/A</v>
      </c>
      <c r="H63" s="58" t="e">
        <f t="shared" si="22"/>
        <v>#N/A</v>
      </c>
      <c r="I63" s="61" t="e">
        <v>#N/A</v>
      </c>
      <c r="J63" s="58" t="str">
        <f t="shared" si="8"/>
        <v>0</v>
      </c>
      <c r="K63" s="58" t="str">
        <f t="shared" si="9"/>
        <v>0</v>
      </c>
      <c r="L63" s="58" t="str">
        <f t="shared" si="23"/>
        <v>0</v>
      </c>
      <c r="M63" s="58" t="str">
        <f t="shared" si="32"/>
        <v>0</v>
      </c>
      <c r="N63" s="61">
        <v>0</v>
      </c>
      <c r="O63" s="3">
        <f t="shared" si="10"/>
        <v>6.7129629629629622E-3</v>
      </c>
      <c r="R63" s="56"/>
      <c r="S63" s="56"/>
      <c r="AF63" s="3">
        <f t="shared" si="4"/>
        <v>6.7129629629629622E-3</v>
      </c>
      <c r="AG63" s="5">
        <f t="shared" si="5"/>
        <v>580000</v>
      </c>
      <c r="AH63" s="56">
        <f t="shared" si="29"/>
        <v>1.8435811999999998</v>
      </c>
      <c r="AI63" s="84">
        <f t="shared" si="31"/>
        <v>1.8435811999999998</v>
      </c>
      <c r="AJ63" s="84">
        <v>581</v>
      </c>
      <c r="AK63" t="str">
        <f t="shared" si="12"/>
        <v>1.8435812, 581</v>
      </c>
      <c r="AL63" s="60">
        <f t="shared" si="31"/>
        <v>1.8435811999999998</v>
      </c>
      <c r="AM63" s="5">
        <f t="shared" si="13"/>
        <v>580</v>
      </c>
      <c r="AN63" s="56"/>
      <c r="AT63" s="56"/>
      <c r="BA63" s="56"/>
      <c r="BB63" s="56"/>
    </row>
    <row r="64" spans="1:54" x14ac:dyDescent="0.35">
      <c r="A64">
        <v>581000</v>
      </c>
      <c r="B64" s="59">
        <v>0.19646279999999999</v>
      </c>
      <c r="C64" s="3">
        <f t="shared" si="0"/>
        <v>6.7245370370370375E-3</v>
      </c>
      <c r="D64" s="59">
        <v>1.9646279999999998</v>
      </c>
      <c r="E64" s="56" t="e">
        <f t="shared" si="6"/>
        <v>#N/A</v>
      </c>
      <c r="F64" s="58" t="e">
        <f t="shared" si="7"/>
        <v>#N/A</v>
      </c>
      <c r="G64" s="58" t="e">
        <f t="shared" si="34"/>
        <v>#N/A</v>
      </c>
      <c r="H64" s="58" t="e">
        <f t="shared" si="22"/>
        <v>#N/A</v>
      </c>
      <c r="I64" s="61" t="e">
        <v>#N/A</v>
      </c>
      <c r="J64" s="58" t="str">
        <f t="shared" si="8"/>
        <v>0</v>
      </c>
      <c r="K64" s="58" t="str">
        <f t="shared" si="9"/>
        <v>0</v>
      </c>
      <c r="L64" s="58" t="str">
        <f t="shared" si="23"/>
        <v>0</v>
      </c>
      <c r="M64" s="58" t="str">
        <f t="shared" si="32"/>
        <v>0</v>
      </c>
      <c r="N64" s="61">
        <v>0</v>
      </c>
      <c r="O64" s="3">
        <f t="shared" si="10"/>
        <v>6.7245370370370375E-3</v>
      </c>
      <c r="R64" s="56"/>
      <c r="S64" s="56"/>
      <c r="AF64" s="3">
        <f t="shared" si="4"/>
        <v>6.7245370370370375E-3</v>
      </c>
      <c r="AG64" s="5">
        <f t="shared" si="5"/>
        <v>581000</v>
      </c>
      <c r="AH64" s="56">
        <f t="shared" si="29"/>
        <v>1.9646279999999998</v>
      </c>
      <c r="AI64" s="84">
        <f t="shared" si="31"/>
        <v>1.9646279999999998</v>
      </c>
      <c r="AJ64" s="84">
        <v>582</v>
      </c>
      <c r="AK64" t="str">
        <f t="shared" si="12"/>
        <v>1.964628, 582</v>
      </c>
      <c r="AL64" s="60">
        <f t="shared" si="31"/>
        <v>1.9646279999999998</v>
      </c>
      <c r="AM64" s="5">
        <f t="shared" si="13"/>
        <v>581</v>
      </c>
      <c r="AN64" s="56"/>
      <c r="AT64" s="56"/>
      <c r="BA64" s="56"/>
      <c r="BB64" s="56"/>
    </row>
    <row r="65" spans="1:54" x14ac:dyDescent="0.35">
      <c r="A65">
        <v>582000</v>
      </c>
      <c r="B65" s="59">
        <v>0.20856988000000001</v>
      </c>
      <c r="C65" s="3">
        <f t="shared" si="0"/>
        <v>6.7361111111111103E-3</v>
      </c>
      <c r="D65" s="59">
        <v>2.0856988000000003</v>
      </c>
      <c r="E65" s="56" t="e">
        <f t="shared" si="6"/>
        <v>#N/A</v>
      </c>
      <c r="F65" s="58" t="e">
        <f t="shared" si="7"/>
        <v>#N/A</v>
      </c>
      <c r="G65" s="58" t="e">
        <f t="shared" si="34"/>
        <v>#N/A</v>
      </c>
      <c r="H65" s="58" t="e">
        <f t="shared" si="22"/>
        <v>#N/A</v>
      </c>
      <c r="I65" s="61" t="e">
        <v>#N/A</v>
      </c>
      <c r="J65" s="58" t="str">
        <f t="shared" si="8"/>
        <v>0</v>
      </c>
      <c r="K65" s="58" t="str">
        <f t="shared" si="9"/>
        <v>0</v>
      </c>
      <c r="L65" s="58" t="str">
        <f t="shared" si="23"/>
        <v>0</v>
      </c>
      <c r="M65" s="58" t="str">
        <f t="shared" si="32"/>
        <v>0</v>
      </c>
      <c r="N65" s="61">
        <v>0</v>
      </c>
      <c r="O65" s="3">
        <f t="shared" si="10"/>
        <v>6.7361111111111103E-3</v>
      </c>
      <c r="R65" s="56"/>
      <c r="S65" s="56"/>
      <c r="AF65" s="3">
        <f t="shared" si="4"/>
        <v>6.7361111111111103E-3</v>
      </c>
      <c r="AG65" s="5">
        <f t="shared" si="5"/>
        <v>582000</v>
      </c>
      <c r="AH65" s="56">
        <f t="shared" si="29"/>
        <v>2.0856988000000003</v>
      </c>
      <c r="AI65" s="84">
        <f t="shared" si="31"/>
        <v>2.0856988000000003</v>
      </c>
      <c r="AJ65" s="84">
        <v>583</v>
      </c>
      <c r="AK65" t="str">
        <f t="shared" si="12"/>
        <v>2.0856988, 583</v>
      </c>
      <c r="AL65" s="60">
        <f t="shared" si="31"/>
        <v>2.0856988000000003</v>
      </c>
      <c r="AM65" s="5">
        <f t="shared" si="13"/>
        <v>582</v>
      </c>
      <c r="AN65" s="56"/>
      <c r="AT65" s="56"/>
      <c r="BA65" s="56"/>
      <c r="BB65" s="56"/>
    </row>
    <row r="66" spans="1:54" x14ac:dyDescent="0.35">
      <c r="A66">
        <v>583000</v>
      </c>
      <c r="B66" s="59">
        <v>0.21689064999999999</v>
      </c>
      <c r="C66" s="3">
        <f t="shared" ref="C66:C129" si="35">A66/60000/1440</f>
        <v>6.7476851851851856E-3</v>
      </c>
      <c r="D66" s="59">
        <v>2.1689064999999998</v>
      </c>
      <c r="E66" s="56" t="e">
        <f t="shared" si="6"/>
        <v>#N/A</v>
      </c>
      <c r="F66" s="58" t="e">
        <f t="shared" si="7"/>
        <v>#N/A</v>
      </c>
      <c r="G66" s="58" t="e">
        <f t="shared" si="34"/>
        <v>#N/A</v>
      </c>
      <c r="H66" s="58" t="e">
        <f t="shared" si="22"/>
        <v>#N/A</v>
      </c>
      <c r="I66" s="61" t="e">
        <v>#N/A</v>
      </c>
      <c r="J66" s="58" t="str">
        <f t="shared" si="8"/>
        <v>0</v>
      </c>
      <c r="K66" s="58" t="str">
        <f t="shared" si="9"/>
        <v>0</v>
      </c>
      <c r="L66" s="58" t="str">
        <f t="shared" si="23"/>
        <v>0</v>
      </c>
      <c r="M66" s="58" t="str">
        <f t="shared" si="32"/>
        <v>0</v>
      </c>
      <c r="N66" s="61">
        <v>0</v>
      </c>
      <c r="O66" s="3">
        <f t="shared" si="10"/>
        <v>6.7476851851851856E-3</v>
      </c>
      <c r="R66" s="56"/>
      <c r="S66" s="56"/>
      <c r="AF66" s="3">
        <f t="shared" ref="AF66:AF129" si="36">A66/60000/1440</f>
        <v>6.7476851851851856E-3</v>
      </c>
      <c r="AG66" s="5">
        <f t="shared" ref="AG66:AG129" si="37">A66</f>
        <v>583000</v>
      </c>
      <c r="AH66" s="56">
        <f t="shared" si="29"/>
        <v>2.1689064999999998</v>
      </c>
      <c r="AI66" s="84">
        <f t="shared" si="31"/>
        <v>2.1689064999999998</v>
      </c>
      <c r="AJ66" s="84">
        <v>584</v>
      </c>
      <c r="AK66" t="str">
        <f t="shared" si="12"/>
        <v>2.1689065, 584</v>
      </c>
      <c r="AL66" s="60">
        <f t="shared" si="31"/>
        <v>2.1689064999999998</v>
      </c>
      <c r="AM66" s="5">
        <f t="shared" si="13"/>
        <v>583</v>
      </c>
      <c r="AN66" s="56"/>
      <c r="AT66" s="56"/>
      <c r="BA66" s="56"/>
      <c r="BB66" s="56"/>
    </row>
    <row r="67" spans="1:54" x14ac:dyDescent="0.35">
      <c r="A67">
        <v>584000</v>
      </c>
      <c r="B67" s="59">
        <v>0.2358054</v>
      </c>
      <c r="C67" s="3">
        <f t="shared" si="35"/>
        <v>6.7592592592592583E-3</v>
      </c>
      <c r="D67" s="59">
        <v>2.3580540000000001</v>
      </c>
      <c r="E67" s="56" t="e">
        <f t="shared" ref="E67:E130" si="38">IF(D67=MIN($D$2:$D$412),D67,NA())</f>
        <v>#N/A</v>
      </c>
      <c r="F67" s="58" t="e">
        <f t="shared" ref="F67:F130" si="39">IF(D67=MAX($D$2:$D$412),D67,NA())</f>
        <v>#N/A</v>
      </c>
      <c r="G67" s="58" t="e">
        <f t="shared" si="34"/>
        <v>#N/A</v>
      </c>
      <c r="H67" s="58" t="e">
        <f t="shared" si="22"/>
        <v>#N/A</v>
      </c>
      <c r="I67" s="61" t="s">
        <v>60</v>
      </c>
      <c r="J67" s="58" t="str">
        <f t="shared" ref="J67:J130" si="40">IF(D67=MIN($D:$D),D67,"0")</f>
        <v>0</v>
      </c>
      <c r="K67" s="58" t="str">
        <f t="shared" ref="K67:K130" si="41">IF(D67=MAX($D:$D),D67,"0")</f>
        <v>0</v>
      </c>
      <c r="L67" s="58" t="str">
        <f t="shared" si="23"/>
        <v>0</v>
      </c>
      <c r="M67" s="58" t="str">
        <f t="shared" si="32"/>
        <v>0</v>
      </c>
      <c r="N67" s="61">
        <v>0</v>
      </c>
      <c r="O67" s="3">
        <f t="shared" ref="O67:O130" si="42">$A67/60000/1440</f>
        <v>6.7592592592592583E-3</v>
      </c>
      <c r="R67" s="56"/>
      <c r="S67" s="56"/>
      <c r="AF67" s="3">
        <f t="shared" si="36"/>
        <v>6.7592592592592583E-3</v>
      </c>
      <c r="AG67" s="5">
        <f t="shared" si="37"/>
        <v>584000</v>
      </c>
      <c r="AH67" s="56">
        <f t="shared" si="29"/>
        <v>2.3580540000000001</v>
      </c>
      <c r="AI67" s="84">
        <f t="shared" si="31"/>
        <v>2.3580540000000001</v>
      </c>
      <c r="AJ67" s="84">
        <v>585</v>
      </c>
      <c r="AK67" t="str">
        <f t="shared" ref="AK67:AK130" si="43">_xlfn.CONCAT(AI67,", ",AJ67)</f>
        <v>2.358054, 585</v>
      </c>
      <c r="AL67" s="60">
        <f t="shared" si="31"/>
        <v>2.3580540000000001</v>
      </c>
      <c r="AM67" s="5">
        <f t="shared" ref="AM67:AM130" si="44">$AG67/1000</f>
        <v>584</v>
      </c>
      <c r="AN67" s="56"/>
      <c r="AT67" s="56"/>
      <c r="BA67" s="56"/>
      <c r="BB67" s="56"/>
    </row>
    <row r="68" spans="1:54" x14ac:dyDescent="0.35">
      <c r="A68">
        <v>585000</v>
      </c>
      <c r="B68" s="59">
        <v>0.2342899</v>
      </c>
      <c r="C68" s="3">
        <f t="shared" si="35"/>
        <v>6.7708333333333336E-3</v>
      </c>
      <c r="D68" s="59">
        <v>2.3428990000000001</v>
      </c>
      <c r="E68" s="56" t="e">
        <f t="shared" si="38"/>
        <v>#N/A</v>
      </c>
      <c r="F68" s="58" t="e">
        <f t="shared" si="39"/>
        <v>#N/A</v>
      </c>
      <c r="G68" s="58" t="e">
        <f t="shared" si="34"/>
        <v>#N/A</v>
      </c>
      <c r="H68" s="58" t="e">
        <f t="shared" si="22"/>
        <v>#N/A</v>
      </c>
      <c r="I68" s="61" t="e">
        <v>#N/A</v>
      </c>
      <c r="J68" s="58" t="str">
        <f t="shared" si="40"/>
        <v>0</v>
      </c>
      <c r="K68" s="58" t="str">
        <f t="shared" si="41"/>
        <v>0</v>
      </c>
      <c r="L68" s="58" t="str">
        <f t="shared" si="23"/>
        <v>0</v>
      </c>
      <c r="M68" s="58" t="str">
        <f t="shared" si="32"/>
        <v>0</v>
      </c>
      <c r="N68" s="61">
        <v>0</v>
      </c>
      <c r="O68" s="3">
        <f t="shared" si="42"/>
        <v>6.7708333333333336E-3</v>
      </c>
      <c r="R68" s="56"/>
      <c r="S68" s="56"/>
      <c r="AF68" s="3">
        <f t="shared" si="36"/>
        <v>6.7708333333333336E-3</v>
      </c>
      <c r="AG68" s="5">
        <f t="shared" si="37"/>
        <v>585000</v>
      </c>
      <c r="AH68" s="56">
        <f t="shared" si="29"/>
        <v>2.3428990000000001</v>
      </c>
      <c r="AI68" s="84">
        <f t="shared" si="31"/>
        <v>2.3428990000000001</v>
      </c>
      <c r="AJ68" s="84">
        <v>586</v>
      </c>
      <c r="AK68" t="str">
        <f t="shared" si="43"/>
        <v>2.342899, 586</v>
      </c>
      <c r="AL68" s="60">
        <f t="shared" si="31"/>
        <v>2.3428990000000001</v>
      </c>
      <c r="AM68" s="5">
        <f t="shared" si="44"/>
        <v>585</v>
      </c>
      <c r="AN68" s="56"/>
      <c r="AT68" s="56"/>
      <c r="BA68" s="56"/>
      <c r="BB68" s="56"/>
    </row>
    <row r="69" spans="1:54" x14ac:dyDescent="0.35">
      <c r="A69">
        <v>586000</v>
      </c>
      <c r="B69" s="59">
        <v>0.23731606999999999</v>
      </c>
      <c r="C69" s="3">
        <f t="shared" si="35"/>
        <v>6.782407407407408E-3</v>
      </c>
      <c r="D69" s="59">
        <v>2.3731606999999997</v>
      </c>
      <c r="E69" s="56" t="e">
        <f t="shared" si="38"/>
        <v>#N/A</v>
      </c>
      <c r="F69" s="58" t="e">
        <f t="shared" si="39"/>
        <v>#N/A</v>
      </c>
      <c r="G69" s="58" t="e">
        <f>IF(AND(D69&lt;=D66, D69&lt;=D67, D69&lt;=D68, D69&lt;=D70, D69&lt;=D71, D69&lt;=D72),D69,NA())</f>
        <v>#N/A</v>
      </c>
      <c r="H69" s="58" t="e">
        <f t="shared" si="22"/>
        <v>#N/A</v>
      </c>
      <c r="I69" s="61" t="e">
        <v>#N/A</v>
      </c>
      <c r="J69" s="58" t="str">
        <f t="shared" si="40"/>
        <v>0</v>
      </c>
      <c r="K69" s="58" t="str">
        <f t="shared" si="41"/>
        <v>0</v>
      </c>
      <c r="L69" s="58" t="str">
        <f t="shared" si="23"/>
        <v>0</v>
      </c>
      <c r="M69" s="58" t="str">
        <f t="shared" si="32"/>
        <v>0</v>
      </c>
      <c r="N69" s="61">
        <v>0</v>
      </c>
      <c r="O69" s="3">
        <f t="shared" si="42"/>
        <v>6.782407407407408E-3</v>
      </c>
      <c r="R69" s="56"/>
      <c r="S69" s="56"/>
      <c r="AF69" s="3">
        <f t="shared" si="36"/>
        <v>6.782407407407408E-3</v>
      </c>
      <c r="AG69" s="5">
        <f t="shared" si="37"/>
        <v>586000</v>
      </c>
      <c r="AH69" s="56">
        <f t="shared" si="29"/>
        <v>2.3731606999999997</v>
      </c>
      <c r="AI69" s="84">
        <f t="shared" si="31"/>
        <v>2.3731606999999997</v>
      </c>
      <c r="AJ69" s="84">
        <v>587</v>
      </c>
      <c r="AK69" t="str">
        <f t="shared" si="43"/>
        <v>2.3731607, 587</v>
      </c>
      <c r="AL69" s="60">
        <f t="shared" si="31"/>
        <v>2.3731606999999997</v>
      </c>
      <c r="AM69" s="5">
        <f t="shared" si="44"/>
        <v>586</v>
      </c>
      <c r="AN69" s="56"/>
      <c r="AT69" s="56"/>
      <c r="BA69" s="56"/>
      <c r="BB69" s="56"/>
    </row>
    <row r="70" spans="1:54" x14ac:dyDescent="0.35">
      <c r="A70">
        <v>587000</v>
      </c>
      <c r="B70" s="59">
        <v>0.23656073</v>
      </c>
      <c r="C70" s="3">
        <f t="shared" si="35"/>
        <v>6.7939814814814816E-3</v>
      </c>
      <c r="D70" s="59">
        <v>2.3656072999999997</v>
      </c>
      <c r="E70" s="56" t="e">
        <f t="shared" si="38"/>
        <v>#N/A</v>
      </c>
      <c r="F70" s="58" t="e">
        <f t="shared" si="39"/>
        <v>#N/A</v>
      </c>
      <c r="G70" s="58" t="e">
        <f t="shared" si="34"/>
        <v>#N/A</v>
      </c>
      <c r="H70" s="58" t="e">
        <f t="shared" ref="H70:H133" si="45">IF(AND(D70&gt;=D67, D70&gt;=D68, D70&gt;=D69, D70&gt;=D71, D70&gt;=D72, D70&gt;=D73),D70,NA())</f>
        <v>#N/A</v>
      </c>
      <c r="I70" s="61" t="e">
        <v>#N/A</v>
      </c>
      <c r="J70" s="58" t="str">
        <f t="shared" si="40"/>
        <v>0</v>
      </c>
      <c r="K70" s="58" t="str">
        <f t="shared" si="41"/>
        <v>0</v>
      </c>
      <c r="L70" s="58" t="str">
        <f t="shared" ref="L70:L133" si="46">IF(AND(D70&lt;=D67, D70&lt;=D68, D70&lt;=D69, D70&lt;=D71, D70&lt;=D72, D70&lt;=D73),D70,"0")</f>
        <v>0</v>
      </c>
      <c r="M70" s="58" t="str">
        <f t="shared" si="32"/>
        <v>0</v>
      </c>
      <c r="N70" s="61">
        <v>0</v>
      </c>
      <c r="O70" s="3">
        <f t="shared" si="42"/>
        <v>6.7939814814814816E-3</v>
      </c>
      <c r="R70" s="56"/>
      <c r="S70" s="56"/>
      <c r="AF70" s="3">
        <f t="shared" si="36"/>
        <v>6.7939814814814816E-3</v>
      </c>
      <c r="AG70" s="5">
        <f t="shared" si="37"/>
        <v>587000</v>
      </c>
      <c r="AH70" s="56">
        <f t="shared" si="29"/>
        <v>2.3656072999999997</v>
      </c>
      <c r="AI70" s="84">
        <f t="shared" si="31"/>
        <v>2.3656072999999997</v>
      </c>
      <c r="AJ70" s="84">
        <v>588</v>
      </c>
      <c r="AK70" t="str">
        <f t="shared" si="43"/>
        <v>2.3656073, 588</v>
      </c>
      <c r="AL70" s="60">
        <f t="shared" si="31"/>
        <v>2.3656072999999997</v>
      </c>
      <c r="AM70" s="5">
        <f t="shared" si="44"/>
        <v>587</v>
      </c>
      <c r="AN70" s="56"/>
      <c r="AT70" s="56"/>
      <c r="BA70" s="56"/>
      <c r="BB70" s="56"/>
    </row>
    <row r="71" spans="1:54" x14ac:dyDescent="0.35">
      <c r="A71">
        <v>588000</v>
      </c>
      <c r="B71" s="59">
        <v>0.24412616000000001</v>
      </c>
      <c r="C71" s="3">
        <f t="shared" si="35"/>
        <v>6.805555555555556E-3</v>
      </c>
      <c r="D71" s="59">
        <v>2.4412616000000003</v>
      </c>
      <c r="E71" s="56" t="e">
        <f t="shared" si="38"/>
        <v>#N/A</v>
      </c>
      <c r="F71" s="58" t="e">
        <f t="shared" si="39"/>
        <v>#N/A</v>
      </c>
      <c r="G71" s="58" t="e">
        <f t="shared" si="34"/>
        <v>#N/A</v>
      </c>
      <c r="H71" s="58">
        <f t="shared" si="45"/>
        <v>2.4412616000000003</v>
      </c>
      <c r="I71" s="61" t="e">
        <v>#N/A</v>
      </c>
      <c r="J71" s="58" t="str">
        <f t="shared" si="40"/>
        <v>0</v>
      </c>
      <c r="K71" s="58" t="str">
        <f t="shared" si="41"/>
        <v>0</v>
      </c>
      <c r="L71" s="58" t="str">
        <f t="shared" si="46"/>
        <v>0</v>
      </c>
      <c r="M71" s="58">
        <f t="shared" si="32"/>
        <v>2.4412616000000003</v>
      </c>
      <c r="N71" s="61">
        <v>0</v>
      </c>
      <c r="O71" s="3">
        <f t="shared" si="42"/>
        <v>6.805555555555556E-3</v>
      </c>
      <c r="R71" s="56"/>
      <c r="S71" s="56"/>
      <c r="AF71" s="3">
        <f t="shared" si="36"/>
        <v>6.805555555555556E-3</v>
      </c>
      <c r="AG71" s="5">
        <f t="shared" si="37"/>
        <v>588000</v>
      </c>
      <c r="AH71" s="56">
        <f t="shared" ref="AH71:AH134" si="47">B71*10</f>
        <v>2.4412616000000003</v>
      </c>
      <c r="AI71" s="84">
        <f t="shared" si="31"/>
        <v>2.4412616000000003</v>
      </c>
      <c r="AJ71" s="84">
        <v>589</v>
      </c>
      <c r="AK71" t="str">
        <f t="shared" si="43"/>
        <v>2.4412616, 589</v>
      </c>
      <c r="AL71" s="60">
        <f t="shared" si="31"/>
        <v>2.4412616000000003</v>
      </c>
      <c r="AM71" s="5">
        <f t="shared" si="44"/>
        <v>588</v>
      </c>
      <c r="AN71" s="56"/>
      <c r="AT71" s="56"/>
      <c r="BA71" s="56"/>
      <c r="BB71" s="56"/>
    </row>
    <row r="72" spans="1:54" x14ac:dyDescent="0.35">
      <c r="A72">
        <v>589000</v>
      </c>
      <c r="B72" s="59">
        <v>0.22975308</v>
      </c>
      <c r="C72" s="3">
        <f t="shared" si="35"/>
        <v>6.8171296296296296E-3</v>
      </c>
      <c r="D72" s="59">
        <v>2.2975308000000001</v>
      </c>
      <c r="E72" s="56" t="e">
        <f t="shared" si="38"/>
        <v>#N/A</v>
      </c>
      <c r="F72" s="58" t="e">
        <f t="shared" si="39"/>
        <v>#N/A</v>
      </c>
      <c r="G72" s="58" t="e">
        <f t="shared" si="34"/>
        <v>#N/A</v>
      </c>
      <c r="H72" s="58" t="e">
        <f t="shared" si="45"/>
        <v>#N/A</v>
      </c>
      <c r="I72" s="61" t="e">
        <v>#N/A</v>
      </c>
      <c r="J72" s="58" t="str">
        <f t="shared" si="40"/>
        <v>0</v>
      </c>
      <c r="K72" s="58" t="str">
        <f t="shared" si="41"/>
        <v>0</v>
      </c>
      <c r="L72" s="58" t="str">
        <f t="shared" si="46"/>
        <v>0</v>
      </c>
      <c r="M72" s="58" t="str">
        <f t="shared" si="32"/>
        <v>0</v>
      </c>
      <c r="N72" s="61">
        <v>0</v>
      </c>
      <c r="O72" s="3">
        <f t="shared" si="42"/>
        <v>6.8171296296296296E-3</v>
      </c>
      <c r="R72" s="56"/>
      <c r="S72" s="56"/>
      <c r="AF72" s="3">
        <f t="shared" si="36"/>
        <v>6.8171296296296296E-3</v>
      </c>
      <c r="AG72" s="5">
        <f t="shared" si="37"/>
        <v>589000</v>
      </c>
      <c r="AH72" s="56">
        <f t="shared" si="47"/>
        <v>2.2975308000000001</v>
      </c>
      <c r="AI72" s="84">
        <f t="shared" si="31"/>
        <v>2.2975308000000001</v>
      </c>
      <c r="AJ72" s="84">
        <v>590</v>
      </c>
      <c r="AK72" t="str">
        <f t="shared" si="43"/>
        <v>2.2975308, 590</v>
      </c>
      <c r="AL72" s="60">
        <f t="shared" si="31"/>
        <v>2.2975308000000001</v>
      </c>
      <c r="AM72" s="5">
        <f t="shared" si="44"/>
        <v>589</v>
      </c>
      <c r="AN72" s="56"/>
      <c r="AT72" s="56"/>
      <c r="BA72" s="56"/>
      <c r="BB72" s="56"/>
    </row>
    <row r="73" spans="1:54" x14ac:dyDescent="0.35">
      <c r="A73">
        <v>590000</v>
      </c>
      <c r="B73" s="59">
        <v>0.18965270000000001</v>
      </c>
      <c r="C73" s="3">
        <f t="shared" si="35"/>
        <v>6.828703703703704E-3</v>
      </c>
      <c r="D73" s="59">
        <v>1.8965270000000001</v>
      </c>
      <c r="E73" s="56" t="e">
        <f t="shared" si="38"/>
        <v>#N/A</v>
      </c>
      <c r="F73" s="58" t="e">
        <f t="shared" si="39"/>
        <v>#N/A</v>
      </c>
      <c r="G73" s="58" t="e">
        <f t="shared" si="34"/>
        <v>#N/A</v>
      </c>
      <c r="H73" s="58" t="e">
        <f t="shared" si="45"/>
        <v>#N/A</v>
      </c>
      <c r="I73" s="61" t="e">
        <v>#N/A</v>
      </c>
      <c r="J73" s="58" t="str">
        <f t="shared" si="40"/>
        <v>0</v>
      </c>
      <c r="K73" s="58" t="str">
        <f t="shared" si="41"/>
        <v>0</v>
      </c>
      <c r="L73" s="58" t="str">
        <f t="shared" si="46"/>
        <v>0</v>
      </c>
      <c r="M73" s="58" t="str">
        <f t="shared" si="32"/>
        <v>0</v>
      </c>
      <c r="N73" s="61">
        <v>0</v>
      </c>
      <c r="O73" s="3">
        <f t="shared" si="42"/>
        <v>6.828703703703704E-3</v>
      </c>
      <c r="P73" t="s">
        <v>97</v>
      </c>
      <c r="R73" s="56"/>
      <c r="S73" s="56"/>
      <c r="AF73" s="3">
        <f t="shared" si="36"/>
        <v>6.828703703703704E-3</v>
      </c>
      <c r="AG73" s="5">
        <f t="shared" si="37"/>
        <v>590000</v>
      </c>
      <c r="AH73" s="56">
        <f t="shared" si="47"/>
        <v>1.8965270000000001</v>
      </c>
      <c r="AI73" s="84">
        <f t="shared" si="31"/>
        <v>1.8965270000000001</v>
      </c>
      <c r="AJ73" s="84">
        <v>591</v>
      </c>
      <c r="AK73" t="str">
        <f t="shared" si="43"/>
        <v>1.896527, 591</v>
      </c>
      <c r="AL73" s="60">
        <f t="shared" si="31"/>
        <v>1.8965270000000001</v>
      </c>
      <c r="AM73" s="5">
        <f t="shared" si="44"/>
        <v>590</v>
      </c>
      <c r="AN73" s="56"/>
      <c r="AT73" s="56"/>
      <c r="BA73" s="56"/>
      <c r="BB73" s="56"/>
    </row>
    <row r="74" spans="1:54" x14ac:dyDescent="0.35">
      <c r="A74">
        <v>591000</v>
      </c>
      <c r="B74" s="59">
        <v>0.18889494000000001</v>
      </c>
      <c r="C74" s="3">
        <f t="shared" si="35"/>
        <v>6.8402777777777776E-3</v>
      </c>
      <c r="D74" s="59">
        <v>1.8889494</v>
      </c>
      <c r="E74" s="56" t="e">
        <f t="shared" si="38"/>
        <v>#N/A</v>
      </c>
      <c r="F74" s="58" t="e">
        <f t="shared" si="39"/>
        <v>#N/A</v>
      </c>
      <c r="G74" s="58">
        <f t="shared" si="34"/>
        <v>1.8889494</v>
      </c>
      <c r="H74" s="58" t="e">
        <f t="shared" si="45"/>
        <v>#N/A</v>
      </c>
      <c r="I74" s="61" t="e">
        <v>#N/A</v>
      </c>
      <c r="J74" s="58" t="str">
        <f t="shared" si="40"/>
        <v>0</v>
      </c>
      <c r="K74" s="58" t="str">
        <f t="shared" si="41"/>
        <v>0</v>
      </c>
      <c r="L74" s="58">
        <f t="shared" si="46"/>
        <v>1.8889494</v>
      </c>
      <c r="M74" s="58" t="str">
        <f t="shared" si="32"/>
        <v>0</v>
      </c>
      <c r="N74" s="61">
        <v>0</v>
      </c>
      <c r="O74" s="3">
        <f t="shared" si="42"/>
        <v>6.8402777777777776E-3</v>
      </c>
      <c r="R74" s="56"/>
      <c r="S74" s="56"/>
      <c r="AF74" s="3">
        <f t="shared" si="36"/>
        <v>6.8402777777777776E-3</v>
      </c>
      <c r="AG74" s="5">
        <f t="shared" si="37"/>
        <v>591000</v>
      </c>
      <c r="AH74" s="56">
        <f t="shared" si="47"/>
        <v>1.8889494</v>
      </c>
      <c r="AI74" s="84">
        <f t="shared" si="31"/>
        <v>1.8889494</v>
      </c>
      <c r="AJ74" s="84">
        <v>592</v>
      </c>
      <c r="AK74" t="str">
        <f t="shared" si="43"/>
        <v>1.8889494, 592</v>
      </c>
      <c r="AL74" s="60">
        <f t="shared" si="31"/>
        <v>1.8889494</v>
      </c>
      <c r="AM74" s="5">
        <f t="shared" si="44"/>
        <v>591</v>
      </c>
      <c r="AN74" s="56"/>
      <c r="AT74" s="56"/>
      <c r="BA74" s="56"/>
      <c r="BB74" s="56"/>
    </row>
    <row r="75" spans="1:54" x14ac:dyDescent="0.35">
      <c r="A75">
        <v>592000</v>
      </c>
      <c r="B75" s="59">
        <v>0.21462223</v>
      </c>
      <c r="C75" s="3">
        <f t="shared" si="35"/>
        <v>6.851851851851852E-3</v>
      </c>
      <c r="D75" s="59">
        <v>2.1462222999999998</v>
      </c>
      <c r="E75" s="56" t="e">
        <f t="shared" si="38"/>
        <v>#N/A</v>
      </c>
      <c r="F75" s="58" t="e">
        <f t="shared" si="39"/>
        <v>#N/A</v>
      </c>
      <c r="G75" s="58" t="e">
        <f t="shared" si="34"/>
        <v>#N/A</v>
      </c>
      <c r="H75" s="58" t="e">
        <f t="shared" si="45"/>
        <v>#N/A</v>
      </c>
      <c r="I75" s="61" t="e">
        <v>#N/A</v>
      </c>
      <c r="J75" s="58" t="str">
        <f t="shared" si="40"/>
        <v>0</v>
      </c>
      <c r="K75" s="58" t="str">
        <f t="shared" si="41"/>
        <v>0</v>
      </c>
      <c r="L75" s="58" t="str">
        <f t="shared" si="46"/>
        <v>0</v>
      </c>
      <c r="M75" s="58" t="str">
        <f t="shared" si="32"/>
        <v>0</v>
      </c>
      <c r="N75" s="61">
        <v>0</v>
      </c>
      <c r="O75" s="3">
        <f t="shared" si="42"/>
        <v>6.851851851851852E-3</v>
      </c>
      <c r="R75" s="56"/>
      <c r="S75" s="56"/>
      <c r="AF75" s="3">
        <f t="shared" si="36"/>
        <v>6.851851851851852E-3</v>
      </c>
      <c r="AG75" s="5">
        <f t="shared" si="37"/>
        <v>592000</v>
      </c>
      <c r="AH75" s="56">
        <f t="shared" si="47"/>
        <v>2.1462222999999998</v>
      </c>
      <c r="AI75" s="84">
        <f t="shared" si="31"/>
        <v>2.1462222999999998</v>
      </c>
      <c r="AJ75" s="84">
        <v>593</v>
      </c>
      <c r="AK75" t="str">
        <f t="shared" si="43"/>
        <v>2.1462223, 593</v>
      </c>
      <c r="AL75" s="60">
        <f t="shared" si="31"/>
        <v>2.1462222999999998</v>
      </c>
      <c r="AM75" s="5">
        <f t="shared" si="44"/>
        <v>592</v>
      </c>
      <c r="AN75" s="56"/>
      <c r="AT75" s="56"/>
      <c r="BA75" s="56"/>
      <c r="BB75" s="56"/>
    </row>
    <row r="76" spans="1:54" x14ac:dyDescent="0.35">
      <c r="A76">
        <v>593000</v>
      </c>
      <c r="B76" s="59">
        <v>0.20781213000000001</v>
      </c>
      <c r="C76" s="3">
        <f t="shared" si="35"/>
        <v>6.8634259259259256E-3</v>
      </c>
      <c r="D76" s="59">
        <v>2.0781213000000003</v>
      </c>
      <c r="E76" s="56" t="e">
        <f t="shared" si="38"/>
        <v>#N/A</v>
      </c>
      <c r="F76" s="58" t="e">
        <f t="shared" si="39"/>
        <v>#N/A</v>
      </c>
      <c r="G76" s="58" t="e">
        <f t="shared" si="34"/>
        <v>#N/A</v>
      </c>
      <c r="H76" s="58" t="e">
        <f t="shared" si="45"/>
        <v>#N/A</v>
      </c>
      <c r="I76" s="61" t="e">
        <v>#N/A</v>
      </c>
      <c r="J76" s="58" t="str">
        <f t="shared" si="40"/>
        <v>0</v>
      </c>
      <c r="K76" s="58" t="str">
        <f t="shared" si="41"/>
        <v>0</v>
      </c>
      <c r="L76" s="58" t="str">
        <f t="shared" si="46"/>
        <v>0</v>
      </c>
      <c r="M76" s="58" t="str">
        <f t="shared" si="32"/>
        <v>0</v>
      </c>
      <c r="N76" s="61">
        <v>0</v>
      </c>
      <c r="O76" s="3">
        <f t="shared" si="42"/>
        <v>6.8634259259259256E-3</v>
      </c>
      <c r="R76" s="56"/>
      <c r="S76" s="56"/>
      <c r="AF76" s="3">
        <f t="shared" si="36"/>
        <v>6.8634259259259256E-3</v>
      </c>
      <c r="AG76" s="5">
        <f t="shared" si="37"/>
        <v>593000</v>
      </c>
      <c r="AH76" s="56">
        <f t="shared" si="47"/>
        <v>2.0781213000000003</v>
      </c>
      <c r="AI76" s="84">
        <f t="shared" si="31"/>
        <v>2.0781213000000003</v>
      </c>
      <c r="AJ76" s="84">
        <v>594</v>
      </c>
      <c r="AK76" t="str">
        <f t="shared" si="43"/>
        <v>2.0781213, 594</v>
      </c>
      <c r="AL76" s="60">
        <f t="shared" si="31"/>
        <v>2.0781213000000003</v>
      </c>
      <c r="AM76" s="5">
        <f t="shared" si="44"/>
        <v>593</v>
      </c>
      <c r="AN76" s="56"/>
      <c r="AT76" s="56"/>
      <c r="BA76" s="56"/>
      <c r="BB76" s="56"/>
    </row>
    <row r="77" spans="1:54" x14ac:dyDescent="0.35">
      <c r="A77">
        <v>594000</v>
      </c>
      <c r="B77" s="59">
        <v>0.18889494000000001</v>
      </c>
      <c r="C77" s="3">
        <f t="shared" si="35"/>
        <v>6.875E-3</v>
      </c>
      <c r="D77" s="59">
        <v>1.8889494</v>
      </c>
      <c r="E77" s="56" t="e">
        <f t="shared" si="38"/>
        <v>#N/A</v>
      </c>
      <c r="F77" s="58" t="e">
        <f t="shared" si="39"/>
        <v>#N/A</v>
      </c>
      <c r="G77" s="58" t="e">
        <f t="shared" si="34"/>
        <v>#N/A</v>
      </c>
      <c r="H77" s="58" t="e">
        <f t="shared" si="45"/>
        <v>#N/A</v>
      </c>
      <c r="I77" s="61" t="e">
        <v>#N/A</v>
      </c>
      <c r="J77" s="58" t="str">
        <f t="shared" si="40"/>
        <v>0</v>
      </c>
      <c r="K77" s="58" t="str">
        <f t="shared" si="41"/>
        <v>0</v>
      </c>
      <c r="L77" s="58" t="str">
        <f t="shared" si="46"/>
        <v>0</v>
      </c>
      <c r="M77" s="58" t="str">
        <f t="shared" si="32"/>
        <v>0</v>
      </c>
      <c r="N77" s="61">
        <v>0</v>
      </c>
      <c r="O77" s="3">
        <f t="shared" si="42"/>
        <v>6.875E-3</v>
      </c>
      <c r="R77" s="56"/>
      <c r="S77" s="56"/>
      <c r="AF77" s="3">
        <f t="shared" si="36"/>
        <v>6.875E-3</v>
      </c>
      <c r="AG77" s="5">
        <f t="shared" si="37"/>
        <v>594000</v>
      </c>
      <c r="AH77" s="56">
        <f t="shared" si="47"/>
        <v>1.8889494</v>
      </c>
      <c r="AI77" s="84">
        <f t="shared" si="31"/>
        <v>1.8889494</v>
      </c>
      <c r="AJ77" s="84">
        <v>595</v>
      </c>
      <c r="AK77" t="str">
        <f t="shared" si="43"/>
        <v>1.8889494, 595</v>
      </c>
      <c r="AL77" s="60">
        <f t="shared" si="31"/>
        <v>1.8889494</v>
      </c>
      <c r="AM77" s="5">
        <f t="shared" si="44"/>
        <v>594</v>
      </c>
      <c r="AN77" s="56"/>
      <c r="AT77" s="56"/>
      <c r="BA77" s="56"/>
      <c r="BB77" s="56"/>
    </row>
    <row r="78" spans="1:54" x14ac:dyDescent="0.35">
      <c r="A78">
        <v>595000</v>
      </c>
      <c r="B78" s="59">
        <v>0.13064240999999999</v>
      </c>
      <c r="C78" s="3">
        <f t="shared" si="35"/>
        <v>6.8865740740740736E-3</v>
      </c>
      <c r="D78" s="59">
        <v>1.3064240999999999</v>
      </c>
      <c r="E78" s="56" t="e">
        <f t="shared" si="38"/>
        <v>#N/A</v>
      </c>
      <c r="F78" s="58" t="e">
        <f t="shared" si="39"/>
        <v>#N/A</v>
      </c>
      <c r="G78" s="58" t="e">
        <f t="shared" si="34"/>
        <v>#N/A</v>
      </c>
      <c r="H78" s="58" t="e">
        <f t="shared" si="45"/>
        <v>#N/A</v>
      </c>
      <c r="I78" s="61" t="e">
        <v>#N/A</v>
      </c>
      <c r="J78" s="58" t="str">
        <f t="shared" si="40"/>
        <v>0</v>
      </c>
      <c r="K78" s="58" t="str">
        <f t="shared" si="41"/>
        <v>0</v>
      </c>
      <c r="L78" s="58" t="str">
        <f t="shared" si="46"/>
        <v>0</v>
      </c>
      <c r="M78" s="58" t="str">
        <f t="shared" si="32"/>
        <v>0</v>
      </c>
      <c r="N78" s="61">
        <v>0</v>
      </c>
      <c r="O78" s="3">
        <f t="shared" si="42"/>
        <v>6.8865740740740736E-3</v>
      </c>
      <c r="R78" s="56"/>
      <c r="S78" s="56"/>
      <c r="AF78" s="3">
        <f t="shared" si="36"/>
        <v>6.8865740740740736E-3</v>
      </c>
      <c r="AG78" s="5">
        <f t="shared" si="37"/>
        <v>595000</v>
      </c>
      <c r="AH78" s="56">
        <f t="shared" si="47"/>
        <v>1.3064240999999999</v>
      </c>
      <c r="AI78" s="84">
        <f t="shared" si="31"/>
        <v>1.3064240999999999</v>
      </c>
      <c r="AJ78" s="84">
        <v>596</v>
      </c>
      <c r="AK78" t="str">
        <f t="shared" si="43"/>
        <v>1.3064241, 596</v>
      </c>
      <c r="AL78" s="60">
        <f t="shared" si="31"/>
        <v>1.3064240999999999</v>
      </c>
      <c r="AM78" s="5">
        <f t="shared" si="44"/>
        <v>595</v>
      </c>
      <c r="AN78" s="56"/>
      <c r="AT78" s="56"/>
      <c r="BA78" s="56"/>
      <c r="BB78" s="56"/>
    </row>
    <row r="79" spans="1:54" x14ac:dyDescent="0.35">
      <c r="A79">
        <v>596000</v>
      </c>
      <c r="B79" s="59">
        <v>0.10340689</v>
      </c>
      <c r="C79" s="3">
        <f t="shared" si="35"/>
        <v>6.898148148148148E-3</v>
      </c>
      <c r="D79" s="59">
        <v>1.0340689000000001</v>
      </c>
      <c r="E79" s="56" t="e">
        <f t="shared" si="38"/>
        <v>#N/A</v>
      </c>
      <c r="F79" s="58" t="e">
        <f t="shared" si="39"/>
        <v>#N/A</v>
      </c>
      <c r="G79" s="58">
        <f t="shared" si="34"/>
        <v>1.0340689000000001</v>
      </c>
      <c r="H79" s="58" t="e">
        <f t="shared" si="45"/>
        <v>#N/A</v>
      </c>
      <c r="I79" s="61" t="e">
        <v>#N/A</v>
      </c>
      <c r="J79" s="58" t="str">
        <f t="shared" si="40"/>
        <v>0</v>
      </c>
      <c r="K79" s="58" t="str">
        <f t="shared" si="41"/>
        <v>0</v>
      </c>
      <c r="L79" s="58">
        <f t="shared" si="46"/>
        <v>1.0340689000000001</v>
      </c>
      <c r="M79" s="58" t="str">
        <f t="shared" si="32"/>
        <v>0</v>
      </c>
      <c r="N79" s="61">
        <v>0</v>
      </c>
      <c r="O79" s="3">
        <f t="shared" si="42"/>
        <v>6.898148148148148E-3</v>
      </c>
      <c r="R79" s="56"/>
      <c r="S79" s="56"/>
      <c r="AF79" s="3">
        <f t="shared" si="36"/>
        <v>6.898148148148148E-3</v>
      </c>
      <c r="AG79" s="5">
        <f t="shared" si="37"/>
        <v>596000</v>
      </c>
      <c r="AH79" s="56">
        <f t="shared" si="47"/>
        <v>1.0340689000000001</v>
      </c>
      <c r="AI79" s="84">
        <f t="shared" si="31"/>
        <v>1.0340689000000001</v>
      </c>
      <c r="AJ79" s="84">
        <v>597</v>
      </c>
      <c r="AK79" t="str">
        <f t="shared" si="43"/>
        <v>1.0340689, 597</v>
      </c>
      <c r="AL79" s="60">
        <f t="shared" si="31"/>
        <v>1.0340689000000001</v>
      </c>
      <c r="AM79" s="5">
        <f t="shared" si="44"/>
        <v>596</v>
      </c>
      <c r="AN79" s="56"/>
      <c r="AT79" s="56"/>
      <c r="BA79" s="56"/>
      <c r="BB79" s="56"/>
    </row>
    <row r="80" spans="1:54" x14ac:dyDescent="0.35">
      <c r="A80">
        <v>597000</v>
      </c>
      <c r="B80" s="59">
        <v>0.12837156999999999</v>
      </c>
      <c r="C80" s="3">
        <f t="shared" si="35"/>
        <v>6.9097222222222216E-3</v>
      </c>
      <c r="D80" s="59">
        <v>1.2837156999999999</v>
      </c>
      <c r="E80" s="56" t="e">
        <f t="shared" si="38"/>
        <v>#N/A</v>
      </c>
      <c r="F80" s="58" t="e">
        <f t="shared" si="39"/>
        <v>#N/A</v>
      </c>
      <c r="G80" s="58" t="e">
        <f t="shared" si="34"/>
        <v>#N/A</v>
      </c>
      <c r="H80" s="58">
        <v>0.86005209999999999</v>
      </c>
      <c r="I80" s="61" t="e">
        <v>#N/A</v>
      </c>
      <c r="J80" s="58" t="str">
        <f t="shared" si="40"/>
        <v>0</v>
      </c>
      <c r="K80" s="58" t="str">
        <f t="shared" si="41"/>
        <v>0</v>
      </c>
      <c r="L80" s="58" t="str">
        <f t="shared" si="46"/>
        <v>0</v>
      </c>
      <c r="M80" s="58" t="str">
        <f t="shared" si="32"/>
        <v>0</v>
      </c>
      <c r="N80" s="61">
        <v>0</v>
      </c>
      <c r="O80" s="3">
        <f t="shared" si="42"/>
        <v>6.9097222222222216E-3</v>
      </c>
      <c r="R80" s="56"/>
      <c r="S80" s="56"/>
      <c r="AF80" s="3">
        <f t="shared" si="36"/>
        <v>6.9097222222222216E-3</v>
      </c>
      <c r="AG80" s="5">
        <f t="shared" si="37"/>
        <v>597000</v>
      </c>
      <c r="AH80" s="56">
        <f t="shared" si="47"/>
        <v>1.2837156999999999</v>
      </c>
      <c r="AI80" s="84">
        <f t="shared" si="31"/>
        <v>1.2837156999999999</v>
      </c>
      <c r="AJ80" s="84">
        <v>598</v>
      </c>
      <c r="AK80" t="str">
        <f t="shared" si="43"/>
        <v>1.2837157, 598</v>
      </c>
      <c r="AL80" s="60">
        <f t="shared" si="31"/>
        <v>1.2837156999999999</v>
      </c>
      <c r="AM80" s="5">
        <f t="shared" si="44"/>
        <v>597</v>
      </c>
      <c r="AN80" s="56"/>
      <c r="AT80" s="56"/>
      <c r="BA80" s="56"/>
      <c r="BB80" s="56"/>
    </row>
    <row r="81" spans="1:54" x14ac:dyDescent="0.35">
      <c r="A81">
        <v>598000</v>
      </c>
      <c r="B81" s="59">
        <v>0.16544334999999999</v>
      </c>
      <c r="C81" s="3">
        <f t="shared" si="35"/>
        <v>6.9212962962962961E-3</v>
      </c>
      <c r="D81" s="59">
        <v>1.6544334999999999</v>
      </c>
      <c r="E81" s="56" t="e">
        <f t="shared" si="38"/>
        <v>#N/A</v>
      </c>
      <c r="F81" s="58" t="e">
        <f t="shared" si="39"/>
        <v>#N/A</v>
      </c>
      <c r="G81" s="58" t="e">
        <f t="shared" si="34"/>
        <v>#N/A</v>
      </c>
      <c r="H81" s="58" t="e">
        <f t="shared" si="45"/>
        <v>#N/A</v>
      </c>
      <c r="I81" s="61" t="e">
        <v>#N/A</v>
      </c>
      <c r="J81" s="58" t="str">
        <f t="shared" si="40"/>
        <v>0</v>
      </c>
      <c r="K81" s="58" t="str">
        <f t="shared" si="41"/>
        <v>0</v>
      </c>
      <c r="L81" s="58" t="str">
        <f t="shared" si="46"/>
        <v>0</v>
      </c>
      <c r="M81" s="58" t="str">
        <f t="shared" si="32"/>
        <v>0</v>
      </c>
      <c r="N81" s="61">
        <v>0</v>
      </c>
      <c r="O81" s="3">
        <f t="shared" si="42"/>
        <v>6.9212962962962961E-3</v>
      </c>
      <c r="R81" s="56"/>
      <c r="S81" s="56"/>
      <c r="AF81" s="3">
        <f t="shared" si="36"/>
        <v>6.9212962962962961E-3</v>
      </c>
      <c r="AG81" s="5">
        <f t="shared" si="37"/>
        <v>598000</v>
      </c>
      <c r="AH81" s="56">
        <f t="shared" si="47"/>
        <v>1.6544334999999999</v>
      </c>
      <c r="AI81" s="84">
        <f t="shared" si="31"/>
        <v>1.6544334999999999</v>
      </c>
      <c r="AJ81" s="84">
        <v>599</v>
      </c>
      <c r="AK81" t="str">
        <f t="shared" si="43"/>
        <v>1.6544335, 599</v>
      </c>
      <c r="AL81" s="60">
        <f t="shared" si="31"/>
        <v>1.6544334999999999</v>
      </c>
      <c r="AM81" s="5">
        <f t="shared" si="44"/>
        <v>598</v>
      </c>
      <c r="AN81" s="56"/>
      <c r="AT81" s="56"/>
      <c r="BA81" s="56"/>
      <c r="BB81" s="56"/>
    </row>
    <row r="82" spans="1:54" x14ac:dyDescent="0.35">
      <c r="A82">
        <v>599000</v>
      </c>
      <c r="B82" s="59">
        <v>0.19570504</v>
      </c>
      <c r="C82" s="3">
        <f t="shared" si="35"/>
        <v>6.9328703703703696E-3</v>
      </c>
      <c r="D82" s="59">
        <v>1.9570504</v>
      </c>
      <c r="E82" s="56" t="e">
        <f t="shared" si="38"/>
        <v>#N/A</v>
      </c>
      <c r="F82" s="58" t="e">
        <f t="shared" si="39"/>
        <v>#N/A</v>
      </c>
      <c r="G82" s="58" t="e">
        <f t="shared" si="34"/>
        <v>#N/A</v>
      </c>
      <c r="H82" s="58">
        <f t="shared" si="45"/>
        <v>1.9570504</v>
      </c>
      <c r="I82" s="61" t="e">
        <v>#N/A</v>
      </c>
      <c r="J82" s="58" t="str">
        <f t="shared" si="40"/>
        <v>0</v>
      </c>
      <c r="K82" s="58" t="str">
        <f t="shared" si="41"/>
        <v>0</v>
      </c>
      <c r="L82" s="58" t="str">
        <f t="shared" si="46"/>
        <v>0</v>
      </c>
      <c r="M82" s="58">
        <f t="shared" si="32"/>
        <v>1.9570504</v>
      </c>
      <c r="N82" s="61">
        <v>0</v>
      </c>
      <c r="O82" s="3">
        <f t="shared" si="42"/>
        <v>6.9328703703703696E-3</v>
      </c>
      <c r="R82" s="56"/>
      <c r="S82" s="56"/>
      <c r="AF82" s="3">
        <f t="shared" si="36"/>
        <v>6.9328703703703696E-3</v>
      </c>
      <c r="AG82" s="5">
        <f t="shared" si="37"/>
        <v>599000</v>
      </c>
      <c r="AH82" s="56">
        <f t="shared" si="47"/>
        <v>1.9570504</v>
      </c>
      <c r="AI82" s="84">
        <f t="shared" si="31"/>
        <v>1.9570504</v>
      </c>
      <c r="AJ82" s="84">
        <v>600</v>
      </c>
      <c r="AK82" t="str">
        <f t="shared" si="43"/>
        <v>1.9570504, 600</v>
      </c>
      <c r="AL82" s="60">
        <f t="shared" si="31"/>
        <v>1.9570504</v>
      </c>
      <c r="AM82" s="5">
        <f t="shared" si="44"/>
        <v>599</v>
      </c>
      <c r="AN82" s="56"/>
      <c r="AT82" s="56"/>
      <c r="BA82" s="56"/>
      <c r="BB82" s="56"/>
    </row>
    <row r="83" spans="1:54" x14ac:dyDescent="0.35">
      <c r="A83">
        <v>600000</v>
      </c>
      <c r="B83" s="59">
        <v>0.17679027</v>
      </c>
      <c r="C83" s="3">
        <f t="shared" si="35"/>
        <v>6.9444444444444441E-3</v>
      </c>
      <c r="D83" s="59">
        <v>1.7679027</v>
      </c>
      <c r="E83" s="56" t="e">
        <f t="shared" si="38"/>
        <v>#N/A</v>
      </c>
      <c r="F83" s="58" t="e">
        <f t="shared" si="39"/>
        <v>#N/A</v>
      </c>
      <c r="G83" s="58" t="e">
        <f>IF(AND(D83&lt;=D80, D83&lt;=D81, D83&lt;=D82, D83&lt;=D84, D83&lt;=D85, D83&lt;=D86),D83,NA())</f>
        <v>#N/A</v>
      </c>
      <c r="H83" s="58" t="e">
        <f t="shared" si="45"/>
        <v>#N/A</v>
      </c>
      <c r="I83" s="61" t="e">
        <v>#N/A</v>
      </c>
      <c r="J83" s="58" t="str">
        <f t="shared" si="40"/>
        <v>0</v>
      </c>
      <c r="K83" s="58" t="str">
        <f t="shared" si="41"/>
        <v>0</v>
      </c>
      <c r="L83" s="58" t="str">
        <f t="shared" si="46"/>
        <v>0</v>
      </c>
      <c r="M83" s="58" t="str">
        <f t="shared" si="32"/>
        <v>0</v>
      </c>
      <c r="N83" s="61">
        <v>0</v>
      </c>
      <c r="O83" s="3">
        <f t="shared" si="42"/>
        <v>6.9444444444444441E-3</v>
      </c>
      <c r="R83" s="56"/>
      <c r="S83" s="56"/>
      <c r="AF83" s="3">
        <f t="shared" si="36"/>
        <v>6.9444444444444441E-3</v>
      </c>
      <c r="AG83" s="5">
        <f t="shared" si="37"/>
        <v>600000</v>
      </c>
      <c r="AH83" s="56">
        <f t="shared" si="47"/>
        <v>1.7679027</v>
      </c>
      <c r="AI83" s="84">
        <f t="shared" ref="AI83:AL146" si="48">$B83*10</f>
        <v>1.7679027</v>
      </c>
      <c r="AJ83" s="84">
        <v>601</v>
      </c>
      <c r="AK83" t="str">
        <f t="shared" si="43"/>
        <v>1.7679027, 601</v>
      </c>
      <c r="AL83" s="60">
        <f t="shared" si="48"/>
        <v>1.7679027</v>
      </c>
      <c r="AM83" s="5">
        <f t="shared" si="44"/>
        <v>600</v>
      </c>
      <c r="AN83" s="56"/>
      <c r="AT83" s="56"/>
      <c r="BA83" s="56"/>
      <c r="BB83" s="56"/>
    </row>
    <row r="84" spans="1:54" x14ac:dyDescent="0.35">
      <c r="A84">
        <v>601000</v>
      </c>
      <c r="B84" s="59">
        <v>0.16695644000000001</v>
      </c>
      <c r="C84" s="3">
        <f t="shared" si="35"/>
        <v>6.9560185185185194E-3</v>
      </c>
      <c r="D84" s="59">
        <v>1.6695644000000001</v>
      </c>
      <c r="E84" s="56" t="e">
        <f t="shared" si="38"/>
        <v>#N/A</v>
      </c>
      <c r="F84" s="58" t="e">
        <f t="shared" si="39"/>
        <v>#N/A</v>
      </c>
      <c r="G84" s="58" t="e">
        <f t="shared" ref="G84:G96" si="49">IF(AND(D84&lt;=D81, D84&lt;=D82, D84&lt;=D83, D84&lt;=D85, D84&lt;=D86, D84&lt;=D87),D84,NA())</f>
        <v>#N/A</v>
      </c>
      <c r="H84" s="58" t="e">
        <f t="shared" si="45"/>
        <v>#N/A</v>
      </c>
      <c r="I84" s="61" t="e">
        <v>#N/A</v>
      </c>
      <c r="J84" s="58" t="str">
        <f t="shared" si="40"/>
        <v>0</v>
      </c>
      <c r="K84" s="58" t="str">
        <f t="shared" si="41"/>
        <v>0</v>
      </c>
      <c r="L84" s="58" t="str">
        <f t="shared" si="46"/>
        <v>0</v>
      </c>
      <c r="M84" s="58" t="str">
        <f t="shared" si="32"/>
        <v>0</v>
      </c>
      <c r="N84" s="61">
        <v>0</v>
      </c>
      <c r="O84" s="3">
        <f t="shared" si="42"/>
        <v>6.9560185185185194E-3</v>
      </c>
      <c r="R84" s="56"/>
      <c r="S84" s="56"/>
      <c r="AF84" s="3">
        <f t="shared" si="36"/>
        <v>6.9560185185185194E-3</v>
      </c>
      <c r="AG84" s="5">
        <f t="shared" si="37"/>
        <v>601000</v>
      </c>
      <c r="AH84" s="56">
        <f t="shared" si="47"/>
        <v>1.6695644000000001</v>
      </c>
      <c r="AI84" s="84">
        <f t="shared" si="48"/>
        <v>1.6695644000000001</v>
      </c>
      <c r="AJ84" s="84">
        <v>602</v>
      </c>
      <c r="AK84" t="str">
        <f t="shared" si="43"/>
        <v>1.6695644, 602</v>
      </c>
      <c r="AL84" s="60">
        <f t="shared" si="48"/>
        <v>1.6695644000000001</v>
      </c>
      <c r="AM84" s="5">
        <f t="shared" si="44"/>
        <v>601</v>
      </c>
      <c r="AN84" s="56"/>
      <c r="AT84" s="56"/>
      <c r="BA84" s="56"/>
      <c r="BB84" s="56"/>
    </row>
    <row r="85" spans="1:54" x14ac:dyDescent="0.35">
      <c r="A85">
        <v>602000</v>
      </c>
      <c r="B85" s="59">
        <v>0.15787793999999999</v>
      </c>
      <c r="C85" s="3">
        <f t="shared" si="35"/>
        <v>6.9675925925925929E-3</v>
      </c>
      <c r="D85" s="59">
        <v>1.5787793999999999</v>
      </c>
      <c r="E85" s="56" t="e">
        <f t="shared" si="38"/>
        <v>#N/A</v>
      </c>
      <c r="F85" s="58" t="e">
        <f t="shared" si="39"/>
        <v>#N/A</v>
      </c>
      <c r="G85" s="58" t="e">
        <f t="shared" si="49"/>
        <v>#N/A</v>
      </c>
      <c r="H85" s="58" t="e">
        <f t="shared" si="45"/>
        <v>#N/A</v>
      </c>
      <c r="I85" s="61" t="e">
        <v>#N/A</v>
      </c>
      <c r="J85" s="58" t="str">
        <f t="shared" si="40"/>
        <v>0</v>
      </c>
      <c r="K85" s="58" t="str">
        <f t="shared" si="41"/>
        <v>0</v>
      </c>
      <c r="L85" s="58" t="str">
        <f t="shared" si="46"/>
        <v>0</v>
      </c>
      <c r="M85" s="58" t="str">
        <f t="shared" si="32"/>
        <v>0</v>
      </c>
      <c r="N85" s="61">
        <v>0</v>
      </c>
      <c r="O85" s="3">
        <f t="shared" si="42"/>
        <v>6.9675925925925929E-3</v>
      </c>
      <c r="R85" s="56"/>
      <c r="S85" s="56"/>
      <c r="AF85" s="3">
        <f t="shared" si="36"/>
        <v>6.9675925925925929E-3</v>
      </c>
      <c r="AG85" s="5">
        <f t="shared" si="37"/>
        <v>602000</v>
      </c>
      <c r="AH85" s="56">
        <f t="shared" si="47"/>
        <v>1.5787793999999999</v>
      </c>
      <c r="AI85" s="84">
        <f t="shared" si="48"/>
        <v>1.5787793999999999</v>
      </c>
      <c r="AJ85" s="84">
        <v>603</v>
      </c>
      <c r="AK85" t="str">
        <f t="shared" si="43"/>
        <v>1.5787794, 603</v>
      </c>
      <c r="AL85" s="60">
        <f t="shared" si="48"/>
        <v>1.5787793999999999</v>
      </c>
      <c r="AM85" s="5">
        <f t="shared" si="44"/>
        <v>602</v>
      </c>
      <c r="AN85" s="56"/>
      <c r="AT85" s="56"/>
      <c r="BA85" s="56"/>
      <c r="BB85" s="56"/>
    </row>
    <row r="86" spans="1:54" x14ac:dyDescent="0.35">
      <c r="A86">
        <v>603000</v>
      </c>
      <c r="B86" s="59">
        <v>0.15333867000000001</v>
      </c>
      <c r="C86" s="3">
        <f t="shared" si="35"/>
        <v>6.9791666666666674E-3</v>
      </c>
      <c r="D86" s="59">
        <v>1.5333867000000001</v>
      </c>
      <c r="E86" s="56" t="e">
        <f t="shared" si="38"/>
        <v>#N/A</v>
      </c>
      <c r="F86" s="58" t="e">
        <f t="shared" si="39"/>
        <v>#N/A</v>
      </c>
      <c r="G86" s="58">
        <f t="shared" si="49"/>
        <v>1.5333867000000001</v>
      </c>
      <c r="H86" s="58" t="e">
        <f t="shared" si="45"/>
        <v>#N/A</v>
      </c>
      <c r="I86" s="61" t="s">
        <v>61</v>
      </c>
      <c r="J86" s="58" t="str">
        <f t="shared" si="40"/>
        <v>0</v>
      </c>
      <c r="K86" s="58" t="str">
        <f t="shared" si="41"/>
        <v>0</v>
      </c>
      <c r="L86" s="58">
        <f t="shared" si="46"/>
        <v>1.5333867000000001</v>
      </c>
      <c r="M86" s="58" t="str">
        <f t="shared" si="32"/>
        <v>0</v>
      </c>
      <c r="N86" s="61">
        <v>0</v>
      </c>
      <c r="O86" s="3">
        <f t="shared" si="42"/>
        <v>6.9791666666666674E-3</v>
      </c>
      <c r="R86" s="56"/>
      <c r="S86" s="56"/>
      <c r="AF86" s="3">
        <f t="shared" si="36"/>
        <v>6.9791666666666674E-3</v>
      </c>
      <c r="AG86" s="5">
        <f t="shared" si="37"/>
        <v>603000</v>
      </c>
      <c r="AH86" s="56">
        <f t="shared" si="47"/>
        <v>1.5333867000000001</v>
      </c>
      <c r="AI86" s="84">
        <f t="shared" si="48"/>
        <v>1.5333867000000001</v>
      </c>
      <c r="AJ86" s="84">
        <v>604</v>
      </c>
      <c r="AK86" t="str">
        <f t="shared" si="43"/>
        <v>1.5333867, 604</v>
      </c>
      <c r="AL86" s="60">
        <f t="shared" si="48"/>
        <v>1.5333867000000001</v>
      </c>
      <c r="AM86" s="5">
        <f t="shared" si="44"/>
        <v>603</v>
      </c>
      <c r="AN86" s="56"/>
      <c r="AT86" s="56"/>
      <c r="BA86" s="56"/>
      <c r="BB86" s="56"/>
    </row>
    <row r="87" spans="1:54" x14ac:dyDescent="0.35">
      <c r="A87">
        <v>604000</v>
      </c>
      <c r="B87" s="59">
        <v>0.15409642000000001</v>
      </c>
      <c r="C87" s="3">
        <f t="shared" si="35"/>
        <v>6.9907407407407409E-3</v>
      </c>
      <c r="D87" s="59">
        <v>1.5409642000000001</v>
      </c>
      <c r="E87" s="56" t="e">
        <f t="shared" si="38"/>
        <v>#N/A</v>
      </c>
      <c r="F87" s="58" t="e">
        <f t="shared" si="39"/>
        <v>#N/A</v>
      </c>
      <c r="G87" s="58" t="e">
        <f t="shared" si="49"/>
        <v>#N/A</v>
      </c>
      <c r="H87" s="58" t="e">
        <f t="shared" si="45"/>
        <v>#N/A</v>
      </c>
      <c r="I87" s="61" t="e">
        <v>#N/A</v>
      </c>
      <c r="J87" s="58" t="str">
        <f t="shared" si="40"/>
        <v>0</v>
      </c>
      <c r="K87" s="58" t="str">
        <f t="shared" si="41"/>
        <v>0</v>
      </c>
      <c r="L87" s="58" t="str">
        <f t="shared" si="46"/>
        <v>0</v>
      </c>
      <c r="M87" s="58" t="str">
        <f t="shared" si="32"/>
        <v>0</v>
      </c>
      <c r="N87" s="61">
        <v>0</v>
      </c>
      <c r="O87" s="3">
        <f t="shared" si="42"/>
        <v>6.9907407407407409E-3</v>
      </c>
      <c r="R87" s="56"/>
      <c r="S87" s="56"/>
      <c r="AF87" s="3">
        <f t="shared" si="36"/>
        <v>6.9907407407407409E-3</v>
      </c>
      <c r="AG87" s="5">
        <f t="shared" si="37"/>
        <v>604000</v>
      </c>
      <c r="AH87" s="56">
        <f t="shared" si="47"/>
        <v>1.5409642000000001</v>
      </c>
      <c r="AI87" s="84">
        <f t="shared" si="48"/>
        <v>1.5409642000000001</v>
      </c>
      <c r="AJ87" s="84">
        <v>605</v>
      </c>
      <c r="AK87" t="str">
        <f t="shared" si="43"/>
        <v>1.5409642, 605</v>
      </c>
      <c r="AL87" s="60">
        <f t="shared" si="48"/>
        <v>1.5409642000000001</v>
      </c>
      <c r="AM87" s="5">
        <f t="shared" si="44"/>
        <v>604</v>
      </c>
      <c r="AN87" s="56"/>
      <c r="AT87" s="56"/>
      <c r="BA87" s="56"/>
      <c r="BB87" s="56"/>
    </row>
    <row r="88" spans="1:54" x14ac:dyDescent="0.35">
      <c r="A88">
        <v>605000</v>
      </c>
      <c r="B88" s="59">
        <v>0.15485176</v>
      </c>
      <c r="C88" s="3">
        <f t="shared" si="35"/>
        <v>7.0023148148148154E-3</v>
      </c>
      <c r="D88" s="59">
        <v>1.5485176</v>
      </c>
      <c r="E88" s="56" t="e">
        <f t="shared" si="38"/>
        <v>#N/A</v>
      </c>
      <c r="F88" s="58" t="e">
        <f t="shared" si="39"/>
        <v>#N/A</v>
      </c>
      <c r="G88" s="58" t="e">
        <f t="shared" si="49"/>
        <v>#N/A</v>
      </c>
      <c r="H88" s="58" t="e">
        <f t="shared" si="45"/>
        <v>#N/A</v>
      </c>
      <c r="I88" s="61" t="e">
        <v>#N/A</v>
      </c>
      <c r="J88" s="58" t="str">
        <f t="shared" si="40"/>
        <v>0</v>
      </c>
      <c r="K88" s="58" t="str">
        <f t="shared" si="41"/>
        <v>0</v>
      </c>
      <c r="L88" s="58" t="str">
        <f t="shared" si="46"/>
        <v>0</v>
      </c>
      <c r="M88" s="58" t="str">
        <f t="shared" si="32"/>
        <v>0</v>
      </c>
      <c r="N88" s="61">
        <v>0</v>
      </c>
      <c r="O88" s="3">
        <f t="shared" si="42"/>
        <v>7.0023148148148154E-3</v>
      </c>
      <c r="R88" s="56"/>
      <c r="S88" s="56"/>
      <c r="AF88" s="3">
        <f t="shared" si="36"/>
        <v>7.0023148148148154E-3</v>
      </c>
      <c r="AG88" s="5">
        <f t="shared" si="37"/>
        <v>605000</v>
      </c>
      <c r="AH88" s="56">
        <f t="shared" si="47"/>
        <v>1.5485176</v>
      </c>
      <c r="AI88" s="84">
        <f t="shared" si="48"/>
        <v>1.5485176</v>
      </c>
      <c r="AJ88" s="84">
        <v>606</v>
      </c>
      <c r="AK88" t="str">
        <f t="shared" si="43"/>
        <v>1.5485176, 606</v>
      </c>
      <c r="AL88" s="60">
        <f t="shared" si="48"/>
        <v>1.5485176</v>
      </c>
      <c r="AM88" s="5">
        <f t="shared" si="44"/>
        <v>605</v>
      </c>
      <c r="AN88" s="56"/>
      <c r="AT88" s="56"/>
      <c r="BA88" s="56"/>
      <c r="BB88" s="56"/>
    </row>
    <row r="89" spans="1:54" x14ac:dyDescent="0.35">
      <c r="A89">
        <v>606000</v>
      </c>
      <c r="B89" s="59">
        <v>0.16165942999999999</v>
      </c>
      <c r="C89" s="3">
        <f t="shared" si="35"/>
        <v>7.013888888888889E-3</v>
      </c>
      <c r="D89" s="59">
        <v>1.6165943</v>
      </c>
      <c r="E89" s="56" t="e">
        <f t="shared" si="38"/>
        <v>#N/A</v>
      </c>
      <c r="F89" s="58" t="e">
        <f t="shared" si="39"/>
        <v>#N/A</v>
      </c>
      <c r="G89" s="58" t="e">
        <f t="shared" si="49"/>
        <v>#N/A</v>
      </c>
      <c r="H89" s="58" t="e">
        <f t="shared" si="45"/>
        <v>#N/A</v>
      </c>
      <c r="I89" s="61" t="e">
        <v>#N/A</v>
      </c>
      <c r="J89" s="58" t="str">
        <f t="shared" si="40"/>
        <v>0</v>
      </c>
      <c r="K89" s="58" t="str">
        <f t="shared" si="41"/>
        <v>0</v>
      </c>
      <c r="L89" s="58" t="str">
        <f t="shared" si="46"/>
        <v>0</v>
      </c>
      <c r="M89" s="58" t="str">
        <f t="shared" si="32"/>
        <v>0</v>
      </c>
      <c r="N89" s="61">
        <v>0</v>
      </c>
      <c r="O89" s="3">
        <f t="shared" si="42"/>
        <v>7.013888888888889E-3</v>
      </c>
      <c r="R89" s="56"/>
      <c r="S89" s="56"/>
      <c r="AF89" s="3">
        <f t="shared" si="36"/>
        <v>7.013888888888889E-3</v>
      </c>
      <c r="AG89" s="5">
        <f t="shared" si="37"/>
        <v>606000</v>
      </c>
      <c r="AH89" s="56">
        <f t="shared" si="47"/>
        <v>1.6165943</v>
      </c>
      <c r="AI89" s="84">
        <f t="shared" si="48"/>
        <v>1.6165943</v>
      </c>
      <c r="AJ89" s="84">
        <v>607</v>
      </c>
      <c r="AK89" t="str">
        <f t="shared" si="43"/>
        <v>1.6165943, 607</v>
      </c>
      <c r="AL89" s="60">
        <f t="shared" si="48"/>
        <v>1.6165943</v>
      </c>
      <c r="AM89" s="5">
        <f t="shared" si="44"/>
        <v>606</v>
      </c>
      <c r="AN89" s="56"/>
      <c r="AT89" s="56"/>
      <c r="BA89" s="56"/>
      <c r="BB89" s="56"/>
    </row>
    <row r="90" spans="1:54" x14ac:dyDescent="0.35">
      <c r="A90">
        <v>607000</v>
      </c>
      <c r="B90" s="59">
        <v>0.16468558999999999</v>
      </c>
      <c r="C90" s="3">
        <f t="shared" si="35"/>
        <v>7.0254629629629634E-3</v>
      </c>
      <c r="D90" s="59">
        <v>1.6468558999999998</v>
      </c>
      <c r="E90" s="56" t="e">
        <f t="shared" si="38"/>
        <v>#N/A</v>
      </c>
      <c r="F90" s="58" t="e">
        <f t="shared" si="39"/>
        <v>#N/A</v>
      </c>
      <c r="G90" s="58" t="e">
        <f t="shared" si="49"/>
        <v>#N/A</v>
      </c>
      <c r="H90" s="58" t="e">
        <f t="shared" si="45"/>
        <v>#N/A</v>
      </c>
      <c r="I90" s="61" t="e">
        <v>#N/A</v>
      </c>
      <c r="J90" s="58" t="str">
        <f t="shared" si="40"/>
        <v>0</v>
      </c>
      <c r="K90" s="58" t="str">
        <f t="shared" si="41"/>
        <v>0</v>
      </c>
      <c r="L90" s="58" t="str">
        <f t="shared" si="46"/>
        <v>0</v>
      </c>
      <c r="M90" s="58" t="str">
        <f t="shared" si="32"/>
        <v>0</v>
      </c>
      <c r="N90" s="61">
        <v>0</v>
      </c>
      <c r="O90" s="3">
        <f t="shared" si="42"/>
        <v>7.0254629629629634E-3</v>
      </c>
      <c r="R90" s="56"/>
      <c r="S90" s="56"/>
      <c r="AF90" s="3">
        <f t="shared" si="36"/>
        <v>7.0254629629629634E-3</v>
      </c>
      <c r="AG90" s="5">
        <f t="shared" si="37"/>
        <v>607000</v>
      </c>
      <c r="AH90" s="56">
        <f t="shared" si="47"/>
        <v>1.6468558999999998</v>
      </c>
      <c r="AI90" s="84">
        <f t="shared" si="48"/>
        <v>1.6468558999999998</v>
      </c>
      <c r="AJ90" s="84">
        <v>608</v>
      </c>
      <c r="AK90" t="str">
        <f t="shared" si="43"/>
        <v>1.6468559, 608</v>
      </c>
      <c r="AL90" s="60">
        <f t="shared" si="48"/>
        <v>1.6468558999999998</v>
      </c>
      <c r="AM90" s="5">
        <f t="shared" si="44"/>
        <v>607</v>
      </c>
      <c r="AN90" s="56"/>
      <c r="AT90" s="56"/>
      <c r="BA90" s="56"/>
      <c r="BB90" s="56"/>
    </row>
    <row r="91" spans="1:54" x14ac:dyDescent="0.35">
      <c r="A91">
        <v>608000</v>
      </c>
      <c r="B91" s="59">
        <v>0.17830577</v>
      </c>
      <c r="C91" s="3">
        <f t="shared" si="35"/>
        <v>7.037037037037037E-3</v>
      </c>
      <c r="D91" s="59">
        <v>1.7830577000000001</v>
      </c>
      <c r="E91" s="56" t="e">
        <f t="shared" si="38"/>
        <v>#N/A</v>
      </c>
      <c r="F91" s="58" t="e">
        <f t="shared" si="39"/>
        <v>#N/A</v>
      </c>
      <c r="G91" s="58" t="e">
        <f t="shared" si="49"/>
        <v>#N/A</v>
      </c>
      <c r="H91" s="58" t="e">
        <f t="shared" si="45"/>
        <v>#N/A</v>
      </c>
      <c r="I91" s="61" t="e">
        <v>#N/A</v>
      </c>
      <c r="J91" s="58" t="str">
        <f t="shared" si="40"/>
        <v>0</v>
      </c>
      <c r="K91" s="58" t="str">
        <f t="shared" si="41"/>
        <v>0</v>
      </c>
      <c r="L91" s="58" t="str">
        <f t="shared" si="46"/>
        <v>0</v>
      </c>
      <c r="M91" s="58" t="str">
        <f t="shared" si="32"/>
        <v>0</v>
      </c>
      <c r="N91" s="61">
        <v>0</v>
      </c>
      <c r="O91" s="3">
        <f t="shared" si="42"/>
        <v>7.037037037037037E-3</v>
      </c>
      <c r="R91" s="56"/>
      <c r="S91" s="56"/>
      <c r="AF91" s="3">
        <f t="shared" si="36"/>
        <v>7.037037037037037E-3</v>
      </c>
      <c r="AG91" s="5">
        <f t="shared" si="37"/>
        <v>608000</v>
      </c>
      <c r="AH91" s="56">
        <f t="shared" si="47"/>
        <v>1.7830577000000001</v>
      </c>
      <c r="AI91" s="84">
        <f t="shared" si="48"/>
        <v>1.7830577000000001</v>
      </c>
      <c r="AJ91" s="84">
        <v>609</v>
      </c>
      <c r="AK91" t="str">
        <f t="shared" si="43"/>
        <v>1.7830577, 609</v>
      </c>
      <c r="AL91" s="60">
        <f t="shared" si="48"/>
        <v>1.7830577000000001</v>
      </c>
      <c r="AM91" s="5">
        <f t="shared" si="44"/>
        <v>608</v>
      </c>
      <c r="AN91" s="56"/>
      <c r="AT91" s="56"/>
      <c r="BA91" s="56"/>
      <c r="BB91" s="56"/>
    </row>
    <row r="92" spans="1:54" x14ac:dyDescent="0.35">
      <c r="A92">
        <v>609000</v>
      </c>
      <c r="B92" s="59">
        <v>0.19797345999999999</v>
      </c>
      <c r="C92" s="3">
        <f t="shared" si="35"/>
        <v>7.0486111111111114E-3</v>
      </c>
      <c r="D92" s="59">
        <v>1.9797346</v>
      </c>
      <c r="E92" s="56" t="e">
        <f t="shared" si="38"/>
        <v>#N/A</v>
      </c>
      <c r="F92" s="58" t="e">
        <f t="shared" si="39"/>
        <v>#N/A</v>
      </c>
      <c r="G92" s="58" t="e">
        <f t="shared" si="49"/>
        <v>#N/A</v>
      </c>
      <c r="H92" s="58" t="e">
        <f t="shared" si="45"/>
        <v>#N/A</v>
      </c>
      <c r="I92" s="61" t="e">
        <v>#N/A</v>
      </c>
      <c r="J92" s="58" t="str">
        <f t="shared" si="40"/>
        <v>0</v>
      </c>
      <c r="K92" s="58" t="str">
        <f t="shared" si="41"/>
        <v>0</v>
      </c>
      <c r="L92" s="58" t="str">
        <f t="shared" si="46"/>
        <v>0</v>
      </c>
      <c r="M92" s="58" t="str">
        <f t="shared" si="32"/>
        <v>0</v>
      </c>
      <c r="N92" s="61">
        <v>0</v>
      </c>
      <c r="O92" s="3">
        <f t="shared" si="42"/>
        <v>7.0486111111111114E-3</v>
      </c>
      <c r="R92" s="56"/>
      <c r="S92" s="56"/>
      <c r="AF92" s="3">
        <f t="shared" si="36"/>
        <v>7.0486111111111114E-3</v>
      </c>
      <c r="AG92" s="5">
        <f t="shared" si="37"/>
        <v>609000</v>
      </c>
      <c r="AH92" s="56">
        <f t="shared" si="47"/>
        <v>1.9797346</v>
      </c>
      <c r="AI92" s="84">
        <f t="shared" si="48"/>
        <v>1.9797346</v>
      </c>
      <c r="AJ92" s="84">
        <v>610</v>
      </c>
      <c r="AK92" t="str">
        <f t="shared" si="43"/>
        <v>1.9797346, 610</v>
      </c>
      <c r="AL92" s="60">
        <f t="shared" si="48"/>
        <v>1.9797346</v>
      </c>
      <c r="AM92" s="5">
        <f t="shared" si="44"/>
        <v>609</v>
      </c>
      <c r="AN92" s="56"/>
      <c r="AT92" s="56"/>
      <c r="BA92" s="56"/>
      <c r="BB92" s="56"/>
    </row>
    <row r="93" spans="1:54" x14ac:dyDescent="0.35">
      <c r="A93">
        <v>610000</v>
      </c>
      <c r="B93" s="59">
        <v>0.21008055</v>
      </c>
      <c r="C93" s="3">
        <f t="shared" si="35"/>
        <v>7.060185185185185E-3</v>
      </c>
      <c r="D93" s="59">
        <v>2.1008054999999999</v>
      </c>
      <c r="E93" s="56" t="e">
        <f t="shared" si="38"/>
        <v>#N/A</v>
      </c>
      <c r="F93" s="58" t="e">
        <f t="shared" si="39"/>
        <v>#N/A</v>
      </c>
      <c r="G93" s="58" t="e">
        <f t="shared" si="49"/>
        <v>#N/A</v>
      </c>
      <c r="H93" s="58" t="e">
        <f t="shared" si="45"/>
        <v>#N/A</v>
      </c>
      <c r="I93" s="61" t="e">
        <v>#N/A</v>
      </c>
      <c r="J93" s="58" t="str">
        <f t="shared" si="40"/>
        <v>0</v>
      </c>
      <c r="K93" s="58" t="str">
        <f t="shared" si="41"/>
        <v>0</v>
      </c>
      <c r="L93" s="58" t="str">
        <f t="shared" si="46"/>
        <v>0</v>
      </c>
      <c r="M93" s="58" t="str">
        <f t="shared" si="32"/>
        <v>0</v>
      </c>
      <c r="N93" s="61">
        <v>0</v>
      </c>
      <c r="O93" s="3">
        <f t="shared" si="42"/>
        <v>7.060185185185185E-3</v>
      </c>
      <c r="R93" s="56"/>
      <c r="S93" s="56"/>
      <c r="AF93" s="3">
        <f t="shared" si="36"/>
        <v>7.060185185185185E-3</v>
      </c>
      <c r="AG93" s="5">
        <f t="shared" si="37"/>
        <v>610000</v>
      </c>
      <c r="AH93" s="56">
        <f t="shared" si="47"/>
        <v>2.1008054999999999</v>
      </c>
      <c r="AI93" s="84">
        <f t="shared" si="48"/>
        <v>2.1008054999999999</v>
      </c>
      <c r="AJ93" s="84">
        <v>611</v>
      </c>
      <c r="AK93" t="str">
        <f t="shared" si="43"/>
        <v>2.1008055, 611</v>
      </c>
      <c r="AL93" s="60">
        <f t="shared" si="48"/>
        <v>2.1008054999999999</v>
      </c>
      <c r="AM93" s="5">
        <f t="shared" si="44"/>
        <v>610</v>
      </c>
      <c r="AN93" s="56"/>
      <c r="AT93" s="56"/>
      <c r="BA93" s="56"/>
      <c r="BB93" s="56"/>
    </row>
    <row r="94" spans="1:54" x14ac:dyDescent="0.35">
      <c r="A94">
        <v>611000</v>
      </c>
      <c r="B94" s="59">
        <v>0.21764839999999999</v>
      </c>
      <c r="C94" s="3">
        <f t="shared" si="35"/>
        <v>7.0717592592592594E-3</v>
      </c>
      <c r="D94" s="59">
        <v>2.1764839999999999</v>
      </c>
      <c r="E94" s="56" t="e">
        <f t="shared" si="38"/>
        <v>#N/A</v>
      </c>
      <c r="F94" s="58" t="e">
        <f t="shared" si="39"/>
        <v>#N/A</v>
      </c>
      <c r="G94" s="58" t="e">
        <f t="shared" si="49"/>
        <v>#N/A</v>
      </c>
      <c r="H94" s="58" t="e">
        <f t="shared" si="45"/>
        <v>#N/A</v>
      </c>
      <c r="I94" s="61" t="e">
        <v>#N/A</v>
      </c>
      <c r="J94" s="58" t="str">
        <f t="shared" si="40"/>
        <v>0</v>
      </c>
      <c r="K94" s="58" t="str">
        <f t="shared" si="41"/>
        <v>0</v>
      </c>
      <c r="L94" s="58" t="str">
        <f t="shared" si="46"/>
        <v>0</v>
      </c>
      <c r="M94" s="58" t="str">
        <f t="shared" si="32"/>
        <v>0</v>
      </c>
      <c r="N94" s="61">
        <v>0</v>
      </c>
      <c r="O94" s="3">
        <f t="shared" si="42"/>
        <v>7.0717592592592594E-3</v>
      </c>
      <c r="P94" t="s">
        <v>98</v>
      </c>
      <c r="R94" s="56"/>
      <c r="S94" s="56"/>
      <c r="AF94" s="3">
        <f t="shared" si="36"/>
        <v>7.0717592592592594E-3</v>
      </c>
      <c r="AG94" s="5">
        <f t="shared" si="37"/>
        <v>611000</v>
      </c>
      <c r="AH94" s="56">
        <f t="shared" si="47"/>
        <v>2.1764839999999999</v>
      </c>
      <c r="AI94" s="84">
        <f t="shared" si="48"/>
        <v>2.1764839999999999</v>
      </c>
      <c r="AJ94" s="84">
        <v>612</v>
      </c>
      <c r="AK94" t="str">
        <f t="shared" si="43"/>
        <v>2.176484, 612</v>
      </c>
      <c r="AL94" s="60">
        <f t="shared" si="48"/>
        <v>2.1764839999999999</v>
      </c>
      <c r="AM94" s="5">
        <f t="shared" si="44"/>
        <v>611</v>
      </c>
      <c r="AN94" s="56"/>
      <c r="AT94" s="56"/>
      <c r="BA94" s="56"/>
      <c r="BB94" s="56"/>
    </row>
    <row r="95" spans="1:54" x14ac:dyDescent="0.35">
      <c r="A95">
        <v>612000</v>
      </c>
      <c r="B95" s="59">
        <v>0.21462223</v>
      </c>
      <c r="C95" s="3">
        <f t="shared" si="35"/>
        <v>7.083333333333333E-3</v>
      </c>
      <c r="D95" s="59">
        <v>2.1462222999999998</v>
      </c>
      <c r="E95" s="56" t="e">
        <f t="shared" si="38"/>
        <v>#N/A</v>
      </c>
      <c r="F95" s="58" t="e">
        <f t="shared" si="39"/>
        <v>#N/A</v>
      </c>
      <c r="G95" s="58" t="e">
        <f t="shared" si="49"/>
        <v>#N/A</v>
      </c>
      <c r="H95" s="58" t="e">
        <f t="shared" si="45"/>
        <v>#N/A</v>
      </c>
      <c r="I95" s="61" t="e">
        <v>#N/A</v>
      </c>
      <c r="J95" s="58" t="str">
        <f t="shared" si="40"/>
        <v>0</v>
      </c>
      <c r="K95" s="58" t="str">
        <f t="shared" si="41"/>
        <v>0</v>
      </c>
      <c r="L95" s="58" t="str">
        <f t="shared" si="46"/>
        <v>0</v>
      </c>
      <c r="M95" s="58" t="str">
        <f t="shared" si="32"/>
        <v>0</v>
      </c>
      <c r="N95" s="61">
        <v>0</v>
      </c>
      <c r="O95" s="3">
        <f t="shared" si="42"/>
        <v>7.083333333333333E-3</v>
      </c>
      <c r="R95" s="56"/>
      <c r="S95" s="56"/>
      <c r="AF95" s="3">
        <f t="shared" si="36"/>
        <v>7.083333333333333E-3</v>
      </c>
      <c r="AG95" s="5">
        <f t="shared" si="37"/>
        <v>612000</v>
      </c>
      <c r="AH95" s="56">
        <f t="shared" si="47"/>
        <v>2.1462222999999998</v>
      </c>
      <c r="AI95" s="84">
        <f t="shared" si="48"/>
        <v>2.1462222999999998</v>
      </c>
      <c r="AJ95" s="84">
        <v>613</v>
      </c>
      <c r="AK95" t="str">
        <f t="shared" si="43"/>
        <v>2.1462223, 613</v>
      </c>
      <c r="AL95" s="60">
        <f t="shared" si="48"/>
        <v>2.1462222999999998</v>
      </c>
      <c r="AM95" s="5">
        <f t="shared" si="44"/>
        <v>612</v>
      </c>
      <c r="AN95" s="56"/>
      <c r="AT95" s="56"/>
      <c r="BA95" s="56"/>
      <c r="BB95" s="56"/>
    </row>
    <row r="96" spans="1:54" x14ac:dyDescent="0.35">
      <c r="A96">
        <v>613000</v>
      </c>
      <c r="B96" s="59">
        <v>0.21386448</v>
      </c>
      <c r="C96" s="3">
        <f t="shared" si="35"/>
        <v>7.0949074074074074E-3</v>
      </c>
      <c r="D96" s="59">
        <v>2.1386447999999998</v>
      </c>
      <c r="E96" s="56" t="e">
        <f t="shared" si="38"/>
        <v>#N/A</v>
      </c>
      <c r="F96" s="58" t="e">
        <f t="shared" si="39"/>
        <v>#N/A</v>
      </c>
      <c r="G96" s="58" t="e">
        <f t="shared" si="49"/>
        <v>#N/A</v>
      </c>
      <c r="H96" s="58" t="e">
        <f t="shared" si="45"/>
        <v>#N/A</v>
      </c>
      <c r="I96" s="61" t="e">
        <v>#N/A</v>
      </c>
      <c r="J96" s="58" t="str">
        <f t="shared" si="40"/>
        <v>0</v>
      </c>
      <c r="K96" s="58" t="str">
        <f t="shared" si="41"/>
        <v>0</v>
      </c>
      <c r="L96" s="58" t="str">
        <f t="shared" si="46"/>
        <v>0</v>
      </c>
      <c r="M96" s="58" t="str">
        <f t="shared" si="32"/>
        <v>0</v>
      </c>
      <c r="N96" s="61" t="str">
        <v>15 Pulling up pant leg</v>
      </c>
      <c r="O96" s="3">
        <f t="shared" si="42"/>
        <v>7.0949074074074074E-3</v>
      </c>
      <c r="R96" s="56"/>
      <c r="S96" s="56"/>
      <c r="AF96" s="3">
        <f t="shared" si="36"/>
        <v>7.0949074074074074E-3</v>
      </c>
      <c r="AG96" s="5">
        <f t="shared" si="37"/>
        <v>613000</v>
      </c>
      <c r="AH96" s="56">
        <f t="shared" si="47"/>
        <v>2.1386447999999998</v>
      </c>
      <c r="AI96" s="84">
        <f t="shared" si="48"/>
        <v>2.1386447999999998</v>
      </c>
      <c r="AJ96" s="84">
        <v>614</v>
      </c>
      <c r="AK96" t="str">
        <f t="shared" si="43"/>
        <v>2.1386448, 614</v>
      </c>
      <c r="AL96" s="60">
        <f t="shared" si="48"/>
        <v>2.1386447999999998</v>
      </c>
      <c r="AM96" s="5">
        <f t="shared" si="44"/>
        <v>613</v>
      </c>
      <c r="AN96" s="56"/>
      <c r="AT96" s="56"/>
      <c r="BA96" s="56"/>
      <c r="BB96" s="56"/>
    </row>
    <row r="97" spans="1:54" x14ac:dyDescent="0.35">
      <c r="A97">
        <v>614000</v>
      </c>
      <c r="B97" s="59">
        <v>0.2342899</v>
      </c>
      <c r="C97" s="3">
        <f t="shared" si="35"/>
        <v>7.106481481481481E-3</v>
      </c>
      <c r="D97" s="59">
        <v>2.3428990000000001</v>
      </c>
      <c r="E97" s="56" t="e">
        <f t="shared" si="38"/>
        <v>#N/A</v>
      </c>
      <c r="F97" s="58" t="e">
        <f t="shared" si="39"/>
        <v>#N/A</v>
      </c>
      <c r="G97" s="58" t="e">
        <f>IF(AND(D97&lt;=D94, D97&lt;=D95, D97&lt;=D96, D97&lt;=D98, D97&lt;=D99, D97&lt;=D100),D97,NA())</f>
        <v>#N/A</v>
      </c>
      <c r="H97" s="58" t="e">
        <f t="shared" si="45"/>
        <v>#N/A</v>
      </c>
      <c r="I97" s="61" t="e">
        <v>#N/A</v>
      </c>
      <c r="J97" s="58" t="str">
        <f t="shared" si="40"/>
        <v>0</v>
      </c>
      <c r="K97" s="58" t="str">
        <f t="shared" si="41"/>
        <v>0</v>
      </c>
      <c r="L97" s="58" t="str">
        <f t="shared" si="46"/>
        <v>0</v>
      </c>
      <c r="M97" s="58" t="str">
        <f t="shared" si="32"/>
        <v>0</v>
      </c>
      <c r="N97" s="61">
        <v>0</v>
      </c>
      <c r="O97" s="3">
        <f t="shared" si="42"/>
        <v>7.106481481481481E-3</v>
      </c>
      <c r="R97" s="56"/>
      <c r="S97" s="56"/>
      <c r="AF97" s="3">
        <f t="shared" si="36"/>
        <v>7.106481481481481E-3</v>
      </c>
      <c r="AG97" s="5">
        <f t="shared" si="37"/>
        <v>614000</v>
      </c>
      <c r="AH97" s="56">
        <f t="shared" si="47"/>
        <v>2.3428990000000001</v>
      </c>
      <c r="AI97" s="84">
        <f t="shared" si="48"/>
        <v>2.3428990000000001</v>
      </c>
      <c r="AJ97" s="84">
        <v>615</v>
      </c>
      <c r="AK97" t="str">
        <f t="shared" si="43"/>
        <v>2.342899, 615</v>
      </c>
      <c r="AL97" s="60">
        <f t="shared" si="48"/>
        <v>2.3428990000000001</v>
      </c>
      <c r="AM97" s="5">
        <f t="shared" si="44"/>
        <v>614</v>
      </c>
      <c r="AN97" s="56"/>
      <c r="AT97" s="56"/>
      <c r="BA97" s="56"/>
      <c r="BB97" s="56"/>
    </row>
    <row r="98" spans="1:54" x14ac:dyDescent="0.35">
      <c r="A98">
        <v>615000</v>
      </c>
      <c r="B98" s="59">
        <v>0.25093623999999998</v>
      </c>
      <c r="C98" s="3">
        <f t="shared" si="35"/>
        <v>7.1180555555555554E-3</v>
      </c>
      <c r="D98" s="59">
        <v>2.5093623999999997</v>
      </c>
      <c r="E98" s="56" t="e">
        <f t="shared" si="38"/>
        <v>#N/A</v>
      </c>
      <c r="F98" s="58" t="e">
        <f t="shared" si="39"/>
        <v>#N/A</v>
      </c>
      <c r="G98" s="58" t="e">
        <f t="shared" ref="G98:G110" si="50">IF(AND(D98&lt;=D95, D98&lt;=D96, D98&lt;=D97, D98&lt;=D99, D98&lt;=D100, D98&lt;=D101),D98,NA())</f>
        <v>#N/A</v>
      </c>
      <c r="H98" s="58">
        <f t="shared" si="45"/>
        <v>2.5093623999999997</v>
      </c>
      <c r="I98" s="61" t="e">
        <v>#N/A</v>
      </c>
      <c r="J98" s="58" t="str">
        <f t="shared" si="40"/>
        <v>0</v>
      </c>
      <c r="K98" s="58" t="str">
        <f t="shared" si="41"/>
        <v>0</v>
      </c>
      <c r="L98" s="58" t="str">
        <f t="shared" si="46"/>
        <v>0</v>
      </c>
      <c r="M98" s="58">
        <f t="shared" si="32"/>
        <v>2.5093623999999997</v>
      </c>
      <c r="N98" s="61">
        <v>0</v>
      </c>
      <c r="O98" s="3">
        <f t="shared" si="42"/>
        <v>7.1180555555555554E-3</v>
      </c>
      <c r="R98" s="56"/>
      <c r="S98" s="56"/>
      <c r="AF98" s="3">
        <f t="shared" si="36"/>
        <v>7.1180555555555554E-3</v>
      </c>
      <c r="AG98" s="5">
        <f t="shared" si="37"/>
        <v>615000</v>
      </c>
      <c r="AH98" s="56">
        <f t="shared" si="47"/>
        <v>2.5093623999999997</v>
      </c>
      <c r="AI98" s="84">
        <f t="shared" si="48"/>
        <v>2.5093623999999997</v>
      </c>
      <c r="AJ98" s="84">
        <v>616</v>
      </c>
      <c r="AK98" t="str">
        <f t="shared" si="43"/>
        <v>2.5093624, 616</v>
      </c>
      <c r="AL98" s="60">
        <f t="shared" si="48"/>
        <v>2.5093623999999997</v>
      </c>
      <c r="AM98" s="5">
        <f t="shared" si="44"/>
        <v>615</v>
      </c>
      <c r="AN98" s="56"/>
      <c r="AT98" s="56"/>
      <c r="BA98" s="56"/>
      <c r="BB98" s="56"/>
    </row>
    <row r="99" spans="1:54" x14ac:dyDescent="0.35">
      <c r="A99">
        <v>616000</v>
      </c>
      <c r="B99" s="59">
        <v>0.23656073</v>
      </c>
      <c r="C99" s="3">
        <f t="shared" si="35"/>
        <v>7.1296296296296299E-3</v>
      </c>
      <c r="D99" s="59">
        <v>2.3656072999999997</v>
      </c>
      <c r="E99" s="56" t="e">
        <f t="shared" si="38"/>
        <v>#N/A</v>
      </c>
      <c r="F99" s="58" t="e">
        <f t="shared" si="39"/>
        <v>#N/A</v>
      </c>
      <c r="G99" s="58" t="e">
        <f t="shared" si="50"/>
        <v>#N/A</v>
      </c>
      <c r="H99" s="58" t="e">
        <f t="shared" si="45"/>
        <v>#N/A</v>
      </c>
      <c r="I99" s="61" t="e">
        <v>#N/A</v>
      </c>
      <c r="J99" s="58" t="str">
        <f t="shared" si="40"/>
        <v>0</v>
      </c>
      <c r="K99" s="58" t="str">
        <f t="shared" si="41"/>
        <v>0</v>
      </c>
      <c r="L99" s="61">
        <v>0</v>
      </c>
      <c r="M99" s="58" t="str">
        <f t="shared" si="32"/>
        <v>0</v>
      </c>
      <c r="N99" s="61">
        <v>0</v>
      </c>
      <c r="O99" s="3">
        <f t="shared" si="42"/>
        <v>7.1296296296296299E-3</v>
      </c>
      <c r="R99" s="56"/>
      <c r="S99" s="56"/>
      <c r="AF99" s="3">
        <f t="shared" si="36"/>
        <v>7.1296296296296299E-3</v>
      </c>
      <c r="AG99" s="5">
        <f t="shared" si="37"/>
        <v>616000</v>
      </c>
      <c r="AH99" s="56">
        <f t="shared" si="47"/>
        <v>2.3656072999999997</v>
      </c>
      <c r="AI99" s="84">
        <f t="shared" si="48"/>
        <v>2.3656072999999997</v>
      </c>
      <c r="AJ99" s="84">
        <v>617</v>
      </c>
      <c r="AK99" t="str">
        <f t="shared" si="43"/>
        <v>2.3656073, 617</v>
      </c>
      <c r="AL99" s="60">
        <f t="shared" si="48"/>
        <v>2.3656072999999997</v>
      </c>
      <c r="AM99" s="5">
        <f t="shared" si="44"/>
        <v>616</v>
      </c>
      <c r="AN99" s="56"/>
      <c r="AT99" s="56"/>
      <c r="BA99" s="56"/>
      <c r="BB99" s="56"/>
    </row>
    <row r="100" spans="1:54" x14ac:dyDescent="0.35">
      <c r="A100">
        <v>617000</v>
      </c>
      <c r="B100" s="59">
        <v>0.20629661999999999</v>
      </c>
      <c r="C100" s="3">
        <f t="shared" si="35"/>
        <v>7.1412037037037034E-3</v>
      </c>
      <c r="D100" s="59">
        <v>2.0629662</v>
      </c>
      <c r="E100" s="56" t="e">
        <f t="shared" si="38"/>
        <v>#N/A</v>
      </c>
      <c r="F100" s="58" t="e">
        <f t="shared" si="39"/>
        <v>#N/A</v>
      </c>
      <c r="G100" s="58" t="e">
        <f t="shared" si="50"/>
        <v>#N/A</v>
      </c>
      <c r="H100" s="58" t="e">
        <f t="shared" si="45"/>
        <v>#N/A</v>
      </c>
      <c r="I100" s="61" t="e">
        <v>#N/A</v>
      </c>
      <c r="J100" s="58" t="str">
        <f t="shared" si="40"/>
        <v>0</v>
      </c>
      <c r="K100" s="58" t="str">
        <f t="shared" si="41"/>
        <v>0</v>
      </c>
      <c r="L100" s="58" t="str">
        <f t="shared" si="46"/>
        <v>0</v>
      </c>
      <c r="M100" s="58" t="str">
        <f t="shared" ref="M100:M163" si="51">IF(AND(D100&gt;=D97, D100&gt;=D98, D100&gt;=D99, D100&gt;=D101, D100&gt;=D102, D100&gt;=D103),D100,"0")</f>
        <v>0</v>
      </c>
      <c r="N100" s="61">
        <v>0</v>
      </c>
      <c r="O100" s="3">
        <f t="shared" si="42"/>
        <v>7.1412037037037034E-3</v>
      </c>
      <c r="R100" s="56"/>
      <c r="S100" s="56"/>
      <c r="AF100" s="3">
        <f t="shared" si="36"/>
        <v>7.1412037037037034E-3</v>
      </c>
      <c r="AG100" s="5">
        <f t="shared" si="37"/>
        <v>617000</v>
      </c>
      <c r="AH100" s="56">
        <f t="shared" si="47"/>
        <v>2.0629662</v>
      </c>
      <c r="AI100" s="84">
        <f t="shared" si="48"/>
        <v>2.0629662</v>
      </c>
      <c r="AJ100" s="84">
        <v>618</v>
      </c>
      <c r="AK100" t="str">
        <f t="shared" si="43"/>
        <v>2.0629662, 618</v>
      </c>
      <c r="AL100" s="60">
        <f t="shared" si="48"/>
        <v>2.0629662</v>
      </c>
      <c r="AM100" s="5">
        <f t="shared" si="44"/>
        <v>617</v>
      </c>
      <c r="AN100" s="56"/>
      <c r="AT100" s="56"/>
      <c r="BA100" s="56"/>
      <c r="BB100" s="56"/>
    </row>
    <row r="101" spans="1:54" x14ac:dyDescent="0.35">
      <c r="A101">
        <v>618000</v>
      </c>
      <c r="B101" s="59">
        <v>0.22445606000000001</v>
      </c>
      <c r="C101" s="3">
        <f t="shared" si="35"/>
        <v>7.1527777777777779E-3</v>
      </c>
      <c r="D101" s="59">
        <v>2.2445606000000002</v>
      </c>
      <c r="E101" s="56" t="e">
        <f t="shared" si="38"/>
        <v>#N/A</v>
      </c>
      <c r="F101" s="58" t="e">
        <f t="shared" si="39"/>
        <v>#N/A</v>
      </c>
      <c r="G101" s="58" t="e">
        <f t="shared" si="50"/>
        <v>#N/A</v>
      </c>
      <c r="H101" s="58" t="e">
        <f t="shared" si="45"/>
        <v>#N/A</v>
      </c>
      <c r="I101" s="61" t="e">
        <v>#N/A</v>
      </c>
      <c r="J101" s="58" t="str">
        <f t="shared" si="40"/>
        <v>0</v>
      </c>
      <c r="K101" s="58" t="str">
        <f t="shared" si="41"/>
        <v>0</v>
      </c>
      <c r="L101" s="58" t="str">
        <f t="shared" si="46"/>
        <v>0</v>
      </c>
      <c r="M101" s="58" t="str">
        <f t="shared" si="51"/>
        <v>0</v>
      </c>
      <c r="N101" s="61">
        <v>0</v>
      </c>
      <c r="O101" s="3">
        <f t="shared" si="42"/>
        <v>7.1527777777777779E-3</v>
      </c>
      <c r="R101" s="56"/>
      <c r="S101" s="56"/>
      <c r="AF101" s="3">
        <f t="shared" si="36"/>
        <v>7.1527777777777779E-3</v>
      </c>
      <c r="AG101" s="5">
        <f t="shared" si="37"/>
        <v>618000</v>
      </c>
      <c r="AH101" s="56">
        <f t="shared" si="47"/>
        <v>2.2445606000000002</v>
      </c>
      <c r="AI101" s="84">
        <f t="shared" si="48"/>
        <v>2.2445606000000002</v>
      </c>
      <c r="AJ101" s="84">
        <v>619</v>
      </c>
      <c r="AK101" t="str">
        <f t="shared" si="43"/>
        <v>2.2445606, 619</v>
      </c>
      <c r="AL101" s="60">
        <f t="shared" si="48"/>
        <v>2.2445606000000002</v>
      </c>
      <c r="AM101" s="5">
        <f t="shared" si="44"/>
        <v>618</v>
      </c>
      <c r="AN101" s="56"/>
      <c r="AT101" s="56"/>
      <c r="BA101" s="56"/>
      <c r="BB101" s="56"/>
    </row>
    <row r="102" spans="1:54" x14ac:dyDescent="0.35">
      <c r="A102">
        <v>619000</v>
      </c>
      <c r="B102" s="59">
        <v>0.23126373</v>
      </c>
      <c r="C102" s="3">
        <f t="shared" si="35"/>
        <v>7.1643518518518514E-3</v>
      </c>
      <c r="D102" s="59">
        <v>2.3126373</v>
      </c>
      <c r="E102" s="56" t="e">
        <f t="shared" si="38"/>
        <v>#N/A</v>
      </c>
      <c r="F102" s="58" t="e">
        <f t="shared" si="39"/>
        <v>#N/A</v>
      </c>
      <c r="G102" s="58" t="e">
        <f t="shared" si="50"/>
        <v>#N/A</v>
      </c>
      <c r="H102" s="58" t="e">
        <f t="shared" si="45"/>
        <v>#N/A</v>
      </c>
      <c r="I102" s="61" t="e">
        <v>#N/A</v>
      </c>
      <c r="J102" s="58" t="str">
        <f t="shared" si="40"/>
        <v>0</v>
      </c>
      <c r="K102" s="58" t="str">
        <f t="shared" si="41"/>
        <v>0</v>
      </c>
      <c r="L102" s="58" t="str">
        <f t="shared" si="46"/>
        <v>0</v>
      </c>
      <c r="M102" s="58" t="str">
        <f t="shared" si="51"/>
        <v>0</v>
      </c>
      <c r="N102" s="61">
        <v>0</v>
      </c>
      <c r="O102" s="3">
        <f t="shared" si="42"/>
        <v>7.1643518518518514E-3</v>
      </c>
      <c r="R102" s="56"/>
      <c r="S102" s="56"/>
      <c r="AF102" s="3">
        <f t="shared" si="36"/>
        <v>7.1643518518518514E-3</v>
      </c>
      <c r="AG102" s="5">
        <f t="shared" si="37"/>
        <v>619000</v>
      </c>
      <c r="AH102" s="56">
        <f t="shared" si="47"/>
        <v>2.3126373</v>
      </c>
      <c r="AI102" s="84">
        <f t="shared" si="48"/>
        <v>2.3126373</v>
      </c>
      <c r="AJ102" s="84">
        <v>620</v>
      </c>
      <c r="AK102" t="str">
        <f t="shared" si="43"/>
        <v>2.3126373, 620</v>
      </c>
      <c r="AL102" s="60">
        <f t="shared" si="48"/>
        <v>2.3126373</v>
      </c>
      <c r="AM102" s="5">
        <f t="shared" si="44"/>
        <v>619</v>
      </c>
      <c r="AN102" s="56"/>
      <c r="AT102" s="56"/>
      <c r="BA102" s="56"/>
      <c r="BB102" s="56"/>
    </row>
    <row r="103" spans="1:54" x14ac:dyDescent="0.35">
      <c r="A103">
        <v>620000</v>
      </c>
      <c r="B103" s="59">
        <v>0.17906111</v>
      </c>
      <c r="C103" s="3">
        <f t="shared" si="35"/>
        <v>7.1759259259259267E-3</v>
      </c>
      <c r="D103" s="59">
        <v>1.7906111</v>
      </c>
      <c r="E103" s="56" t="e">
        <f t="shared" si="38"/>
        <v>#N/A</v>
      </c>
      <c r="F103" s="58" t="e">
        <f t="shared" si="39"/>
        <v>#N/A</v>
      </c>
      <c r="G103" s="58" t="e">
        <f t="shared" si="50"/>
        <v>#N/A</v>
      </c>
      <c r="H103" s="58" t="e">
        <f t="shared" si="45"/>
        <v>#N/A</v>
      </c>
      <c r="I103" s="61" t="e">
        <v>#N/A</v>
      </c>
      <c r="J103" s="58" t="str">
        <f t="shared" si="40"/>
        <v>0</v>
      </c>
      <c r="K103" s="58" t="str">
        <f t="shared" si="41"/>
        <v>0</v>
      </c>
      <c r="L103" s="58" t="str">
        <f t="shared" si="46"/>
        <v>0</v>
      </c>
      <c r="M103" s="58" t="str">
        <f t="shared" si="51"/>
        <v>0</v>
      </c>
      <c r="N103" s="61">
        <v>0</v>
      </c>
      <c r="O103" s="3">
        <f t="shared" si="42"/>
        <v>7.1759259259259267E-3</v>
      </c>
      <c r="R103" s="56"/>
      <c r="S103" s="56"/>
      <c r="AF103" s="3">
        <f t="shared" si="36"/>
        <v>7.1759259259259267E-3</v>
      </c>
      <c r="AG103" s="5">
        <f t="shared" si="37"/>
        <v>620000</v>
      </c>
      <c r="AH103" s="56">
        <f t="shared" si="47"/>
        <v>1.7906111</v>
      </c>
      <c r="AI103" s="84">
        <f t="shared" si="48"/>
        <v>1.7906111</v>
      </c>
      <c r="AJ103" s="84">
        <v>621</v>
      </c>
      <c r="AK103" t="str">
        <f t="shared" si="43"/>
        <v>1.7906111, 621</v>
      </c>
      <c r="AL103" s="60">
        <f t="shared" si="48"/>
        <v>1.7906111</v>
      </c>
      <c r="AM103" s="5">
        <f t="shared" si="44"/>
        <v>620</v>
      </c>
      <c r="AN103" s="56"/>
      <c r="AT103" s="56"/>
      <c r="BA103" s="56"/>
      <c r="BB103" s="56"/>
    </row>
    <row r="104" spans="1:54" x14ac:dyDescent="0.35">
      <c r="A104">
        <v>621000</v>
      </c>
      <c r="B104" s="59">
        <v>0.16468558999999999</v>
      </c>
      <c r="C104" s="3">
        <f t="shared" si="35"/>
        <v>7.1874999999999994E-3</v>
      </c>
      <c r="D104" s="59">
        <v>1.6468558999999998</v>
      </c>
      <c r="E104" s="56" t="e">
        <f t="shared" si="38"/>
        <v>#N/A</v>
      </c>
      <c r="F104" s="58" t="e">
        <f t="shared" si="39"/>
        <v>#N/A</v>
      </c>
      <c r="G104" s="58">
        <f t="shared" si="50"/>
        <v>1.6468558999999998</v>
      </c>
      <c r="H104" s="58" t="e">
        <f t="shared" si="45"/>
        <v>#N/A</v>
      </c>
      <c r="I104" s="61" t="e">
        <v>#N/A</v>
      </c>
      <c r="J104" s="58" t="str">
        <f t="shared" si="40"/>
        <v>0</v>
      </c>
      <c r="K104" s="58" t="str">
        <f t="shared" si="41"/>
        <v>0</v>
      </c>
      <c r="L104" s="58">
        <f t="shared" si="46"/>
        <v>1.6468558999999998</v>
      </c>
      <c r="M104" s="58" t="str">
        <f t="shared" si="51"/>
        <v>0</v>
      </c>
      <c r="N104" s="61">
        <v>0</v>
      </c>
      <c r="O104" s="3">
        <f t="shared" si="42"/>
        <v>7.1874999999999994E-3</v>
      </c>
      <c r="R104" s="56"/>
      <c r="S104" s="56"/>
      <c r="AF104" s="3">
        <f t="shared" si="36"/>
        <v>7.1874999999999994E-3</v>
      </c>
      <c r="AG104" s="5">
        <f t="shared" si="37"/>
        <v>621000</v>
      </c>
      <c r="AH104" s="56">
        <f t="shared" si="47"/>
        <v>1.6468558999999998</v>
      </c>
      <c r="AI104" s="84">
        <f t="shared" si="48"/>
        <v>1.6468558999999998</v>
      </c>
      <c r="AJ104" s="84">
        <v>622</v>
      </c>
      <c r="AK104" t="str">
        <f t="shared" si="43"/>
        <v>1.6468559, 622</v>
      </c>
      <c r="AL104" s="60">
        <f t="shared" si="48"/>
        <v>1.6468558999999998</v>
      </c>
      <c r="AM104" s="5">
        <f t="shared" si="44"/>
        <v>621</v>
      </c>
      <c r="AN104" s="56"/>
      <c r="AT104" s="56"/>
      <c r="BA104" s="56"/>
      <c r="BB104" s="56"/>
    </row>
    <row r="105" spans="1:54" x14ac:dyDescent="0.35">
      <c r="A105">
        <v>622000</v>
      </c>
      <c r="B105" s="59">
        <v>0.20175736999999999</v>
      </c>
      <c r="C105" s="3">
        <f t="shared" si="35"/>
        <v>7.1990740740740747E-3</v>
      </c>
      <c r="D105" s="59">
        <v>2.0175736999999998</v>
      </c>
      <c r="E105" s="56" t="e">
        <f t="shared" si="38"/>
        <v>#N/A</v>
      </c>
      <c r="F105" s="58" t="e">
        <f t="shared" si="39"/>
        <v>#N/A</v>
      </c>
      <c r="G105" s="58" t="e">
        <f t="shared" si="50"/>
        <v>#N/A</v>
      </c>
      <c r="H105" s="58" t="e">
        <f t="shared" si="45"/>
        <v>#N/A</v>
      </c>
      <c r="I105" s="61" t="e">
        <v>#N/A</v>
      </c>
      <c r="J105" s="58" t="str">
        <f t="shared" si="40"/>
        <v>0</v>
      </c>
      <c r="K105" s="58" t="str">
        <f t="shared" si="41"/>
        <v>0</v>
      </c>
      <c r="L105" s="58" t="str">
        <f t="shared" si="46"/>
        <v>0</v>
      </c>
      <c r="M105" s="58" t="str">
        <f t="shared" si="51"/>
        <v>0</v>
      </c>
      <c r="N105" s="61">
        <v>0</v>
      </c>
      <c r="O105" s="3">
        <f t="shared" si="42"/>
        <v>7.1990740740740747E-3</v>
      </c>
      <c r="R105" s="56"/>
      <c r="S105" s="56"/>
      <c r="AF105" s="3">
        <f t="shared" si="36"/>
        <v>7.1990740740740747E-3</v>
      </c>
      <c r="AG105" s="5">
        <f t="shared" si="37"/>
        <v>622000</v>
      </c>
      <c r="AH105" s="56">
        <f t="shared" si="47"/>
        <v>2.0175736999999998</v>
      </c>
      <c r="AI105" s="84">
        <f t="shared" si="48"/>
        <v>2.0175736999999998</v>
      </c>
      <c r="AJ105" s="84">
        <v>623</v>
      </c>
      <c r="AK105" t="str">
        <f t="shared" si="43"/>
        <v>2.0175737, 623</v>
      </c>
      <c r="AL105" s="60">
        <f t="shared" si="48"/>
        <v>2.0175736999999998</v>
      </c>
      <c r="AM105" s="5">
        <f t="shared" si="44"/>
        <v>622</v>
      </c>
      <c r="AN105" s="56"/>
      <c r="AT105" s="56"/>
      <c r="BA105" s="56"/>
      <c r="BB105" s="56"/>
    </row>
    <row r="106" spans="1:54" x14ac:dyDescent="0.35">
      <c r="A106">
        <v>623000</v>
      </c>
      <c r="B106" s="59">
        <v>0.20175736999999999</v>
      </c>
      <c r="C106" s="3">
        <f t="shared" si="35"/>
        <v>7.2106481481481475E-3</v>
      </c>
      <c r="D106" s="59">
        <v>2.0175736999999998</v>
      </c>
      <c r="E106" s="56" t="e">
        <f t="shared" si="38"/>
        <v>#N/A</v>
      </c>
      <c r="F106" s="58" t="e">
        <f t="shared" si="39"/>
        <v>#N/A</v>
      </c>
      <c r="G106" s="58" t="e">
        <f t="shared" si="50"/>
        <v>#N/A</v>
      </c>
      <c r="H106" s="58" t="e">
        <f t="shared" si="45"/>
        <v>#N/A</v>
      </c>
      <c r="I106" s="61" t="e">
        <v>#N/A</v>
      </c>
      <c r="J106" s="58" t="str">
        <f t="shared" si="40"/>
        <v>0</v>
      </c>
      <c r="K106" s="58" t="str">
        <f t="shared" si="41"/>
        <v>0</v>
      </c>
      <c r="L106" s="58" t="str">
        <f t="shared" si="46"/>
        <v>0</v>
      </c>
      <c r="M106" s="58" t="str">
        <f t="shared" si="51"/>
        <v>0</v>
      </c>
      <c r="N106" s="61">
        <v>0</v>
      </c>
      <c r="O106" s="3">
        <f t="shared" si="42"/>
        <v>7.2106481481481475E-3</v>
      </c>
      <c r="R106" s="56"/>
      <c r="S106" s="56"/>
      <c r="AF106" s="3">
        <f t="shared" si="36"/>
        <v>7.2106481481481475E-3</v>
      </c>
      <c r="AG106" s="5">
        <f t="shared" si="37"/>
        <v>623000</v>
      </c>
      <c r="AH106" s="56">
        <f t="shared" si="47"/>
        <v>2.0175736999999998</v>
      </c>
      <c r="AI106" s="84">
        <f t="shared" si="48"/>
        <v>2.0175736999999998</v>
      </c>
      <c r="AJ106" s="84">
        <v>624</v>
      </c>
      <c r="AK106" t="str">
        <f t="shared" si="43"/>
        <v>2.0175737, 624</v>
      </c>
      <c r="AL106" s="60">
        <f t="shared" si="48"/>
        <v>2.0175736999999998</v>
      </c>
      <c r="AM106" s="5">
        <f t="shared" si="44"/>
        <v>623</v>
      </c>
      <c r="AN106" s="56"/>
      <c r="AT106" s="56"/>
      <c r="BA106" s="56"/>
      <c r="BB106" s="56"/>
    </row>
    <row r="107" spans="1:54" x14ac:dyDescent="0.35">
      <c r="A107">
        <v>624000</v>
      </c>
      <c r="B107" s="59">
        <v>0.2358054</v>
      </c>
      <c r="C107" s="3">
        <f t="shared" si="35"/>
        <v>7.2222222222222228E-3</v>
      </c>
      <c r="D107" s="59">
        <v>2.3580540000000001</v>
      </c>
      <c r="E107" s="56" t="e">
        <f t="shared" si="38"/>
        <v>#N/A</v>
      </c>
      <c r="F107" s="58" t="e">
        <f t="shared" si="39"/>
        <v>#N/A</v>
      </c>
      <c r="G107" s="58" t="e">
        <f t="shared" si="50"/>
        <v>#N/A</v>
      </c>
      <c r="H107" s="58">
        <f t="shared" si="45"/>
        <v>2.3580540000000001</v>
      </c>
      <c r="I107" s="61" t="e">
        <v>#N/A</v>
      </c>
      <c r="J107" s="58" t="str">
        <f t="shared" si="40"/>
        <v>0</v>
      </c>
      <c r="K107" s="58" t="str">
        <f t="shared" si="41"/>
        <v>0</v>
      </c>
      <c r="L107" s="58" t="str">
        <f t="shared" si="46"/>
        <v>0</v>
      </c>
      <c r="M107" s="58">
        <f t="shared" si="51"/>
        <v>2.3580540000000001</v>
      </c>
      <c r="N107" s="61">
        <v>0</v>
      </c>
      <c r="O107" s="3">
        <f t="shared" si="42"/>
        <v>7.2222222222222228E-3</v>
      </c>
      <c r="R107" s="56"/>
      <c r="S107" s="56"/>
      <c r="AF107" s="3">
        <f t="shared" si="36"/>
        <v>7.2222222222222228E-3</v>
      </c>
      <c r="AG107" s="5">
        <f t="shared" si="37"/>
        <v>624000</v>
      </c>
      <c r="AH107" s="56">
        <f t="shared" si="47"/>
        <v>2.3580540000000001</v>
      </c>
      <c r="AI107" s="84">
        <f t="shared" si="48"/>
        <v>2.3580540000000001</v>
      </c>
      <c r="AJ107" s="84">
        <v>625</v>
      </c>
      <c r="AK107" t="str">
        <f t="shared" si="43"/>
        <v>2.358054, 625</v>
      </c>
      <c r="AL107" s="60">
        <f t="shared" si="48"/>
        <v>2.3580540000000001</v>
      </c>
      <c r="AM107" s="5">
        <f t="shared" si="44"/>
        <v>624</v>
      </c>
      <c r="AN107" s="56"/>
      <c r="AT107" s="56"/>
      <c r="BA107" s="56"/>
      <c r="BB107" s="56"/>
    </row>
    <row r="108" spans="1:54" x14ac:dyDescent="0.35">
      <c r="A108">
        <v>625000</v>
      </c>
      <c r="B108" s="59">
        <v>0.20856988000000001</v>
      </c>
      <c r="C108" s="3">
        <f t="shared" si="35"/>
        <v>7.2337962962962955E-3</v>
      </c>
      <c r="D108" s="59">
        <v>2.0856988000000003</v>
      </c>
      <c r="E108" s="56" t="e">
        <f t="shared" si="38"/>
        <v>#N/A</v>
      </c>
      <c r="F108" s="58" t="e">
        <f t="shared" si="39"/>
        <v>#N/A</v>
      </c>
      <c r="G108" s="58" t="e">
        <f t="shared" si="50"/>
        <v>#N/A</v>
      </c>
      <c r="H108" s="58" t="e">
        <f t="shared" si="45"/>
        <v>#N/A</v>
      </c>
      <c r="I108" s="61" t="e">
        <v>#N/A</v>
      </c>
      <c r="J108" s="58" t="str">
        <f t="shared" si="40"/>
        <v>0</v>
      </c>
      <c r="K108" s="58" t="str">
        <f t="shared" si="41"/>
        <v>0</v>
      </c>
      <c r="L108" s="58" t="str">
        <f t="shared" si="46"/>
        <v>0</v>
      </c>
      <c r="M108" s="58" t="str">
        <f t="shared" si="51"/>
        <v>0</v>
      </c>
      <c r="N108" s="61">
        <v>0</v>
      </c>
      <c r="O108" s="3">
        <f t="shared" si="42"/>
        <v>7.2337962962962955E-3</v>
      </c>
      <c r="AF108" s="3">
        <f t="shared" si="36"/>
        <v>7.2337962962962955E-3</v>
      </c>
      <c r="AG108" s="5">
        <f t="shared" si="37"/>
        <v>625000</v>
      </c>
      <c r="AH108" s="56">
        <f t="shared" si="47"/>
        <v>2.0856988000000003</v>
      </c>
      <c r="AI108" s="84">
        <f t="shared" si="48"/>
        <v>2.0856988000000003</v>
      </c>
      <c r="AJ108" s="84">
        <v>626</v>
      </c>
      <c r="AK108" t="str">
        <f t="shared" si="43"/>
        <v>2.0856988, 626</v>
      </c>
      <c r="AL108" s="60">
        <f t="shared" si="48"/>
        <v>2.0856988000000003</v>
      </c>
      <c r="AM108" s="5">
        <f t="shared" si="44"/>
        <v>625</v>
      </c>
      <c r="AN108" s="56"/>
      <c r="AT108" s="56"/>
    </row>
    <row r="109" spans="1:54" x14ac:dyDescent="0.35">
      <c r="A109">
        <v>626000</v>
      </c>
      <c r="B109" s="59">
        <v>0.19041045000000001</v>
      </c>
      <c r="C109" s="3">
        <f t="shared" si="35"/>
        <v>7.2453703703703708E-3</v>
      </c>
      <c r="D109" s="59">
        <v>1.9041045000000001</v>
      </c>
      <c r="E109" s="56" t="e">
        <f t="shared" si="38"/>
        <v>#N/A</v>
      </c>
      <c r="F109" s="58" t="e">
        <f t="shared" si="39"/>
        <v>#N/A</v>
      </c>
      <c r="G109" s="58" t="e">
        <f t="shared" si="50"/>
        <v>#N/A</v>
      </c>
      <c r="H109" s="58" t="e">
        <f t="shared" si="45"/>
        <v>#N/A</v>
      </c>
      <c r="I109" s="61" t="e">
        <v>#N/A</v>
      </c>
      <c r="J109" s="58" t="str">
        <f t="shared" si="40"/>
        <v>0</v>
      </c>
      <c r="K109" s="58" t="str">
        <f t="shared" si="41"/>
        <v>0</v>
      </c>
      <c r="L109" s="58" t="str">
        <f t="shared" si="46"/>
        <v>0</v>
      </c>
      <c r="M109" s="58" t="str">
        <f t="shared" si="51"/>
        <v>0</v>
      </c>
      <c r="N109" s="61">
        <v>0</v>
      </c>
      <c r="O109" s="3">
        <f t="shared" si="42"/>
        <v>7.2453703703703708E-3</v>
      </c>
      <c r="AF109" s="3">
        <f t="shared" si="36"/>
        <v>7.2453703703703708E-3</v>
      </c>
      <c r="AG109" s="5">
        <f t="shared" si="37"/>
        <v>626000</v>
      </c>
      <c r="AH109" s="56">
        <f t="shared" si="47"/>
        <v>1.9041045000000001</v>
      </c>
      <c r="AI109" s="84">
        <f t="shared" si="48"/>
        <v>1.9041045000000001</v>
      </c>
      <c r="AJ109" s="84">
        <v>627</v>
      </c>
      <c r="AK109" t="str">
        <f t="shared" si="43"/>
        <v>1.9041045, 627</v>
      </c>
      <c r="AL109" s="60">
        <f t="shared" si="48"/>
        <v>1.9041045000000001</v>
      </c>
      <c r="AM109" s="5">
        <f t="shared" si="44"/>
        <v>626</v>
      </c>
      <c r="AN109" s="56"/>
      <c r="AT109" s="56"/>
    </row>
    <row r="110" spans="1:54" x14ac:dyDescent="0.35">
      <c r="A110">
        <v>627000</v>
      </c>
      <c r="B110" s="59">
        <v>0.21537755</v>
      </c>
      <c r="C110" s="3">
        <f t="shared" si="35"/>
        <v>7.2569444444444443E-3</v>
      </c>
      <c r="D110" s="59">
        <v>2.1537755000000001</v>
      </c>
      <c r="E110" s="56" t="e">
        <f t="shared" si="38"/>
        <v>#N/A</v>
      </c>
      <c r="F110" s="58" t="e">
        <f t="shared" si="39"/>
        <v>#N/A</v>
      </c>
      <c r="G110" s="58" t="e">
        <f t="shared" si="50"/>
        <v>#N/A</v>
      </c>
      <c r="H110" s="58" t="e">
        <f t="shared" si="45"/>
        <v>#N/A</v>
      </c>
      <c r="I110" s="61" t="e">
        <v>#N/A</v>
      </c>
      <c r="J110" s="58" t="str">
        <f t="shared" si="40"/>
        <v>0</v>
      </c>
      <c r="K110" s="58" t="str">
        <f t="shared" si="41"/>
        <v>0</v>
      </c>
      <c r="L110" s="58" t="str">
        <f t="shared" si="46"/>
        <v>0</v>
      </c>
      <c r="M110" s="58" t="str">
        <f t="shared" si="51"/>
        <v>0</v>
      </c>
      <c r="N110" s="61">
        <v>0</v>
      </c>
      <c r="O110" s="3">
        <f t="shared" si="42"/>
        <v>7.2569444444444443E-3</v>
      </c>
      <c r="AF110" s="3">
        <f t="shared" si="36"/>
        <v>7.2569444444444443E-3</v>
      </c>
      <c r="AG110" s="5">
        <f t="shared" si="37"/>
        <v>627000</v>
      </c>
      <c r="AH110" s="56">
        <f t="shared" si="47"/>
        <v>2.1537755000000001</v>
      </c>
      <c r="AI110" s="84">
        <f t="shared" si="48"/>
        <v>2.1537755000000001</v>
      </c>
      <c r="AJ110" s="84">
        <v>628</v>
      </c>
      <c r="AK110" t="str">
        <f t="shared" si="43"/>
        <v>2.1537755, 628</v>
      </c>
      <c r="AL110" s="60">
        <f t="shared" si="48"/>
        <v>2.1537755000000001</v>
      </c>
      <c r="AM110" s="5">
        <f t="shared" si="44"/>
        <v>627</v>
      </c>
      <c r="AN110" s="56"/>
      <c r="AT110" s="56"/>
    </row>
    <row r="111" spans="1:54" x14ac:dyDescent="0.35">
      <c r="A111">
        <v>628000</v>
      </c>
      <c r="B111" s="59">
        <v>0.17300877000000001</v>
      </c>
      <c r="C111" s="3">
        <f t="shared" si="35"/>
        <v>7.2685185185185188E-3</v>
      </c>
      <c r="D111" s="59">
        <v>1.7300877000000001</v>
      </c>
      <c r="E111" s="56" t="e">
        <f t="shared" si="38"/>
        <v>#N/A</v>
      </c>
      <c r="F111" s="58" t="e">
        <f t="shared" si="39"/>
        <v>#N/A</v>
      </c>
      <c r="G111" s="58" t="e">
        <f>IF(AND(D111&lt;=D108, D111&lt;=D109, D111&lt;=D110, D111&lt;=D112, D111&lt;=D113, D111&lt;=D114),D111,NA())</f>
        <v>#N/A</v>
      </c>
      <c r="H111" s="58" t="e">
        <f t="shared" si="45"/>
        <v>#N/A</v>
      </c>
      <c r="I111" s="61" t="e">
        <v>#N/A</v>
      </c>
      <c r="J111" s="58" t="str">
        <f t="shared" si="40"/>
        <v>0</v>
      </c>
      <c r="K111" s="58" t="str">
        <f t="shared" si="41"/>
        <v>0</v>
      </c>
      <c r="L111" s="58" t="str">
        <f t="shared" si="46"/>
        <v>0</v>
      </c>
      <c r="M111" s="58" t="str">
        <f t="shared" si="51"/>
        <v>0</v>
      </c>
      <c r="N111" s="61">
        <v>0</v>
      </c>
      <c r="O111" s="3">
        <f t="shared" si="42"/>
        <v>7.2685185185185188E-3</v>
      </c>
      <c r="AF111" s="3">
        <f t="shared" si="36"/>
        <v>7.2685185185185188E-3</v>
      </c>
      <c r="AG111" s="5">
        <f t="shared" si="37"/>
        <v>628000</v>
      </c>
      <c r="AH111" s="56">
        <f t="shared" si="47"/>
        <v>1.7300877000000001</v>
      </c>
      <c r="AI111" s="84">
        <f t="shared" si="48"/>
        <v>1.7300877000000001</v>
      </c>
      <c r="AJ111" s="84">
        <v>629</v>
      </c>
      <c r="AK111" t="str">
        <f t="shared" si="43"/>
        <v>1.7300877, 629</v>
      </c>
      <c r="AL111" s="60">
        <f t="shared" si="48"/>
        <v>1.7300877000000001</v>
      </c>
      <c r="AM111" s="5">
        <f t="shared" si="44"/>
        <v>628</v>
      </c>
      <c r="AN111" s="56"/>
      <c r="AT111" s="56"/>
    </row>
    <row r="112" spans="1:54" x14ac:dyDescent="0.35">
      <c r="A112">
        <v>629000</v>
      </c>
      <c r="B112" s="59">
        <v>1.1864079E-2</v>
      </c>
      <c r="C112" s="3">
        <f t="shared" si="35"/>
        <v>7.2800925925925923E-3</v>
      </c>
      <c r="D112" s="59">
        <v>0.11864079</v>
      </c>
      <c r="E112" s="56" t="e">
        <f t="shared" si="38"/>
        <v>#N/A</v>
      </c>
      <c r="F112" s="58" t="e">
        <f t="shared" si="39"/>
        <v>#N/A</v>
      </c>
      <c r="G112" s="58" t="e">
        <f t="shared" ref="G112:G126" si="52">IF(AND(D112&lt;=D109, D112&lt;=D110, D112&lt;=D111, D112&lt;=D113, D112&lt;=D114, D112&lt;=D115),D112,NA())</f>
        <v>#N/A</v>
      </c>
      <c r="H112" s="58" t="e">
        <f t="shared" si="45"/>
        <v>#N/A</v>
      </c>
      <c r="I112" s="61" t="e">
        <v>#N/A</v>
      </c>
      <c r="J112" s="58" t="str">
        <f t="shared" si="40"/>
        <v>0</v>
      </c>
      <c r="K112" s="58" t="str">
        <f t="shared" si="41"/>
        <v>0</v>
      </c>
      <c r="L112" s="58" t="str">
        <f t="shared" si="46"/>
        <v>0</v>
      </c>
      <c r="M112" s="58" t="str">
        <f t="shared" si="51"/>
        <v>0</v>
      </c>
      <c r="N112" s="61">
        <v>0</v>
      </c>
      <c r="O112" s="3">
        <f t="shared" si="42"/>
        <v>7.2800925925925923E-3</v>
      </c>
      <c r="AF112" s="3">
        <f t="shared" si="36"/>
        <v>7.2800925925925923E-3</v>
      </c>
      <c r="AG112" s="5">
        <f t="shared" si="37"/>
        <v>629000</v>
      </c>
      <c r="AH112" s="56">
        <f t="shared" si="47"/>
        <v>0.11864079</v>
      </c>
      <c r="AI112" s="84">
        <f t="shared" si="48"/>
        <v>0.11864079</v>
      </c>
      <c r="AJ112" s="84">
        <v>630</v>
      </c>
      <c r="AK112" t="str">
        <f t="shared" si="43"/>
        <v>0.11864079, 630</v>
      </c>
      <c r="AL112" s="60">
        <f t="shared" si="48"/>
        <v>0.11864079</v>
      </c>
      <c r="AM112" s="5">
        <f t="shared" si="44"/>
        <v>629</v>
      </c>
      <c r="AN112" s="56"/>
      <c r="AT112" s="56"/>
    </row>
    <row r="113" spans="1:46" x14ac:dyDescent="0.35">
      <c r="A113">
        <v>630000</v>
      </c>
      <c r="B113" s="59">
        <v>-9.3191005E-3</v>
      </c>
      <c r="C113" s="3">
        <f t="shared" si="35"/>
        <v>7.2916666666666668E-3</v>
      </c>
      <c r="D113" s="59">
        <v>-9.3191004999999993E-2</v>
      </c>
      <c r="E113" s="56" t="e">
        <f t="shared" si="38"/>
        <v>#N/A</v>
      </c>
      <c r="F113" s="58" t="e">
        <f t="shared" si="39"/>
        <v>#N/A</v>
      </c>
      <c r="G113" s="58">
        <f t="shared" si="52"/>
        <v>-9.3191004999999993E-2</v>
      </c>
      <c r="H113" s="58" t="e">
        <f t="shared" si="45"/>
        <v>#N/A</v>
      </c>
      <c r="I113" s="61" t="e">
        <v>#N/A</v>
      </c>
      <c r="J113" s="58" t="str">
        <f t="shared" si="40"/>
        <v>0</v>
      </c>
      <c r="K113" s="58" t="str">
        <f t="shared" si="41"/>
        <v>0</v>
      </c>
      <c r="L113" s="58">
        <f t="shared" si="46"/>
        <v>-9.3191004999999993E-2</v>
      </c>
      <c r="M113" s="58" t="str">
        <f t="shared" si="51"/>
        <v>0</v>
      </c>
      <c r="N113" s="61">
        <v>0</v>
      </c>
      <c r="O113" s="3">
        <f t="shared" si="42"/>
        <v>7.2916666666666668E-3</v>
      </c>
      <c r="AF113" s="3">
        <f t="shared" si="36"/>
        <v>7.2916666666666668E-3</v>
      </c>
      <c r="AG113" s="5">
        <f t="shared" si="37"/>
        <v>630000</v>
      </c>
      <c r="AH113" s="56">
        <f t="shared" si="47"/>
        <v>-9.3191004999999993E-2</v>
      </c>
      <c r="AI113" s="84">
        <f t="shared" si="48"/>
        <v>-9.3191004999999993E-2</v>
      </c>
      <c r="AJ113" s="84">
        <v>631</v>
      </c>
      <c r="AK113" t="str">
        <f t="shared" si="43"/>
        <v>-0.093191005, 631</v>
      </c>
      <c r="AL113" s="60">
        <f t="shared" si="48"/>
        <v>-9.3191004999999993E-2</v>
      </c>
      <c r="AM113" s="5">
        <f t="shared" si="44"/>
        <v>630</v>
      </c>
      <c r="AN113" s="56"/>
      <c r="AT113" s="56"/>
    </row>
    <row r="114" spans="1:46" x14ac:dyDescent="0.35">
      <c r="A114">
        <v>631000</v>
      </c>
      <c r="B114" s="59">
        <v>-7.8084375999999999E-3</v>
      </c>
      <c r="C114" s="3">
        <f t="shared" si="35"/>
        <v>7.3032407407407412E-3</v>
      </c>
      <c r="D114" s="59">
        <v>-7.8084375999999997E-2</v>
      </c>
      <c r="E114" s="56" t="e">
        <f t="shared" si="38"/>
        <v>#N/A</v>
      </c>
      <c r="F114" s="58" t="e">
        <f t="shared" si="39"/>
        <v>#N/A</v>
      </c>
      <c r="G114" s="58" t="e">
        <f t="shared" si="52"/>
        <v>#N/A</v>
      </c>
      <c r="H114" s="58" t="e">
        <f t="shared" si="45"/>
        <v>#N/A</v>
      </c>
      <c r="I114" s="61" t="e">
        <v>#N/A</v>
      </c>
      <c r="J114" s="58" t="str">
        <f t="shared" si="40"/>
        <v>0</v>
      </c>
      <c r="K114" s="58" t="str">
        <f t="shared" si="41"/>
        <v>0</v>
      </c>
      <c r="L114" s="58" t="str">
        <f t="shared" si="46"/>
        <v>0</v>
      </c>
      <c r="M114" s="58" t="str">
        <f t="shared" si="51"/>
        <v>0</v>
      </c>
      <c r="N114" s="61">
        <v>0</v>
      </c>
      <c r="O114" s="3">
        <f t="shared" si="42"/>
        <v>7.3032407407407412E-3</v>
      </c>
      <c r="AF114" s="3">
        <f t="shared" si="36"/>
        <v>7.3032407407407412E-3</v>
      </c>
      <c r="AG114" s="5">
        <f t="shared" si="37"/>
        <v>631000</v>
      </c>
      <c r="AH114" s="56">
        <f t="shared" si="47"/>
        <v>-7.8084375999999997E-2</v>
      </c>
      <c r="AI114" s="84">
        <f t="shared" si="48"/>
        <v>-7.8084375999999997E-2</v>
      </c>
      <c r="AJ114" s="84">
        <v>632</v>
      </c>
      <c r="AK114" t="str">
        <f t="shared" si="43"/>
        <v>-0.078084376, 632</v>
      </c>
      <c r="AL114" s="60">
        <f t="shared" si="48"/>
        <v>-7.8084375999999997E-2</v>
      </c>
      <c r="AM114" s="5">
        <f t="shared" si="44"/>
        <v>631</v>
      </c>
      <c r="AN114" s="56"/>
      <c r="AT114" s="56"/>
    </row>
    <row r="115" spans="1:46" x14ac:dyDescent="0.35">
      <c r="A115">
        <v>632000</v>
      </c>
      <c r="B115" s="59">
        <v>9.1302220000000003E-2</v>
      </c>
      <c r="C115" s="3">
        <f t="shared" si="35"/>
        <v>7.3148148148148148E-3</v>
      </c>
      <c r="D115" s="59">
        <v>0.91302220000000001</v>
      </c>
      <c r="E115" s="56" t="e">
        <f t="shared" si="38"/>
        <v>#N/A</v>
      </c>
      <c r="F115" s="58" t="e">
        <f t="shared" si="39"/>
        <v>#N/A</v>
      </c>
      <c r="G115" s="58" t="e">
        <f t="shared" si="52"/>
        <v>#N/A</v>
      </c>
      <c r="H115" s="58" t="e">
        <f t="shared" si="45"/>
        <v>#N/A</v>
      </c>
      <c r="I115" s="61" t="e">
        <v>#N/A</v>
      </c>
      <c r="J115" s="58" t="str">
        <f t="shared" si="40"/>
        <v>0</v>
      </c>
      <c r="K115" s="58" t="str">
        <f t="shared" si="41"/>
        <v>0</v>
      </c>
      <c r="L115" s="58" t="str">
        <f t="shared" si="46"/>
        <v>0</v>
      </c>
      <c r="M115" s="58" t="str">
        <f t="shared" si="51"/>
        <v>0</v>
      </c>
      <c r="N115" s="61">
        <v>0</v>
      </c>
      <c r="O115" s="3">
        <f t="shared" si="42"/>
        <v>7.3148148148148148E-3</v>
      </c>
      <c r="AF115" s="3">
        <f t="shared" si="36"/>
        <v>7.3148148148148148E-3</v>
      </c>
      <c r="AG115" s="5">
        <f t="shared" si="37"/>
        <v>632000</v>
      </c>
      <c r="AH115" s="56">
        <f t="shared" si="47"/>
        <v>0.91302220000000001</v>
      </c>
      <c r="AI115" s="84">
        <f t="shared" si="48"/>
        <v>0.91302220000000001</v>
      </c>
      <c r="AJ115" s="84">
        <v>633</v>
      </c>
      <c r="AK115" t="str">
        <f t="shared" si="43"/>
        <v>0.9130222, 633</v>
      </c>
      <c r="AL115" s="60">
        <f t="shared" si="48"/>
        <v>0.91302220000000001</v>
      </c>
      <c r="AM115" s="5">
        <f t="shared" si="44"/>
        <v>632</v>
      </c>
      <c r="AN115" s="56"/>
      <c r="AT115" s="56"/>
    </row>
    <row r="116" spans="1:46" x14ac:dyDescent="0.35">
      <c r="A116">
        <v>633000</v>
      </c>
      <c r="B116" s="59">
        <v>0.22521140000000001</v>
      </c>
      <c r="C116" s="3">
        <f t="shared" si="35"/>
        <v>7.3263888888888892E-3</v>
      </c>
      <c r="D116" s="59">
        <v>2.2521140000000002</v>
      </c>
      <c r="E116" s="56" t="e">
        <f t="shared" si="38"/>
        <v>#N/A</v>
      </c>
      <c r="F116" s="58" t="e">
        <f t="shared" si="39"/>
        <v>#N/A</v>
      </c>
      <c r="G116" s="58" t="e">
        <f t="shared" si="52"/>
        <v>#N/A</v>
      </c>
      <c r="H116" s="58">
        <f t="shared" si="45"/>
        <v>2.2521140000000002</v>
      </c>
      <c r="I116" s="61" t="e">
        <v>#N/A</v>
      </c>
      <c r="J116" s="58" t="str">
        <f t="shared" si="40"/>
        <v>0</v>
      </c>
      <c r="K116" s="58" t="str">
        <f t="shared" si="41"/>
        <v>0</v>
      </c>
      <c r="L116" s="58" t="str">
        <f t="shared" si="46"/>
        <v>0</v>
      </c>
      <c r="M116" s="58">
        <f t="shared" si="51"/>
        <v>2.2521140000000002</v>
      </c>
      <c r="N116" s="61">
        <v>0</v>
      </c>
      <c r="O116" s="3">
        <f t="shared" si="42"/>
        <v>7.3263888888888892E-3</v>
      </c>
      <c r="AF116" s="3">
        <f t="shared" si="36"/>
        <v>7.3263888888888892E-3</v>
      </c>
      <c r="AG116" s="5">
        <f t="shared" si="37"/>
        <v>633000</v>
      </c>
      <c r="AH116" s="56">
        <f t="shared" si="47"/>
        <v>2.2521140000000002</v>
      </c>
      <c r="AI116" s="84">
        <f t="shared" si="48"/>
        <v>2.2521140000000002</v>
      </c>
      <c r="AJ116" s="84">
        <v>634</v>
      </c>
      <c r="AK116" t="str">
        <f t="shared" si="43"/>
        <v>2.252114, 634</v>
      </c>
      <c r="AL116" s="60">
        <f t="shared" si="48"/>
        <v>2.2521140000000002</v>
      </c>
      <c r="AM116" s="5">
        <f t="shared" si="44"/>
        <v>633</v>
      </c>
      <c r="AN116" s="56"/>
      <c r="AT116" s="56"/>
    </row>
    <row r="117" spans="1:46" x14ac:dyDescent="0.35">
      <c r="A117">
        <v>634000</v>
      </c>
      <c r="B117" s="59">
        <v>0.17073794</v>
      </c>
      <c r="C117" s="3">
        <f t="shared" si="35"/>
        <v>7.3379629629629628E-3</v>
      </c>
      <c r="D117" s="59">
        <v>1.7073794</v>
      </c>
      <c r="E117" s="56" t="e">
        <f t="shared" si="38"/>
        <v>#N/A</v>
      </c>
      <c r="F117" s="58" t="e">
        <f t="shared" si="39"/>
        <v>#N/A</v>
      </c>
      <c r="G117" s="58" t="e">
        <f t="shared" si="52"/>
        <v>#N/A</v>
      </c>
      <c r="H117" s="58" t="e">
        <f t="shared" si="45"/>
        <v>#N/A</v>
      </c>
      <c r="I117" s="61" t="e">
        <v>#N/A</v>
      </c>
      <c r="J117" s="58" t="str">
        <f t="shared" si="40"/>
        <v>0</v>
      </c>
      <c r="K117" s="58" t="str">
        <f t="shared" si="41"/>
        <v>0</v>
      </c>
      <c r="L117" s="58" t="str">
        <f t="shared" si="46"/>
        <v>0</v>
      </c>
      <c r="M117" s="58" t="str">
        <f t="shared" si="51"/>
        <v>0</v>
      </c>
      <c r="N117" s="61">
        <v>0</v>
      </c>
      <c r="O117" s="3">
        <f t="shared" si="42"/>
        <v>7.3379629629629628E-3</v>
      </c>
      <c r="P117" t="s">
        <v>99</v>
      </c>
      <c r="AF117" s="3">
        <f t="shared" si="36"/>
        <v>7.3379629629629628E-3</v>
      </c>
      <c r="AG117" s="5">
        <f t="shared" si="37"/>
        <v>634000</v>
      </c>
      <c r="AH117" s="56">
        <f t="shared" si="47"/>
        <v>1.7073794</v>
      </c>
      <c r="AI117" s="84">
        <f t="shared" si="48"/>
        <v>1.7073794</v>
      </c>
      <c r="AJ117" s="84">
        <v>635</v>
      </c>
      <c r="AK117" t="str">
        <f t="shared" si="43"/>
        <v>1.7073794, 635</v>
      </c>
      <c r="AL117" s="60">
        <f t="shared" si="48"/>
        <v>1.7073794</v>
      </c>
      <c r="AM117" s="5">
        <f t="shared" si="44"/>
        <v>634</v>
      </c>
      <c r="AN117" s="56"/>
      <c r="AT117" s="56"/>
    </row>
    <row r="118" spans="1:46" x14ac:dyDescent="0.35">
      <c r="A118">
        <v>635000</v>
      </c>
      <c r="B118" s="59">
        <v>0.14426016999999999</v>
      </c>
      <c r="C118" s="3">
        <f t="shared" si="35"/>
        <v>7.3495370370370372E-3</v>
      </c>
      <c r="D118" s="59">
        <v>1.4426017</v>
      </c>
      <c r="E118" s="56" t="e">
        <f t="shared" si="38"/>
        <v>#N/A</v>
      </c>
      <c r="F118" s="58" t="e">
        <f t="shared" si="39"/>
        <v>#N/A</v>
      </c>
      <c r="G118" s="58" t="e">
        <f t="shared" si="52"/>
        <v>#N/A</v>
      </c>
      <c r="H118" s="58" t="e">
        <f t="shared" si="45"/>
        <v>#N/A</v>
      </c>
      <c r="I118" s="61" t="e">
        <v>#N/A</v>
      </c>
      <c r="J118" s="58" t="str">
        <f t="shared" si="40"/>
        <v>0</v>
      </c>
      <c r="K118" s="58" t="str">
        <f t="shared" si="41"/>
        <v>0</v>
      </c>
      <c r="L118" s="58" t="str">
        <f t="shared" si="46"/>
        <v>0</v>
      </c>
      <c r="M118" s="58" t="str">
        <f t="shared" si="51"/>
        <v>0</v>
      </c>
      <c r="N118" s="61">
        <v>0</v>
      </c>
      <c r="O118" s="3">
        <f t="shared" si="42"/>
        <v>7.3495370370370372E-3</v>
      </c>
      <c r="AF118" s="3">
        <f t="shared" si="36"/>
        <v>7.3495370370370372E-3</v>
      </c>
      <c r="AG118" s="5">
        <f t="shared" si="37"/>
        <v>635000</v>
      </c>
      <c r="AH118" s="56">
        <f t="shared" si="47"/>
        <v>1.4426017</v>
      </c>
      <c r="AI118" s="84">
        <f t="shared" si="48"/>
        <v>1.4426017</v>
      </c>
      <c r="AJ118" s="84">
        <v>636</v>
      </c>
      <c r="AK118" t="str">
        <f t="shared" si="43"/>
        <v>1.4426017, 636</v>
      </c>
      <c r="AL118" s="60">
        <f t="shared" si="48"/>
        <v>1.4426017</v>
      </c>
      <c r="AM118" s="5">
        <f t="shared" si="44"/>
        <v>635</v>
      </c>
      <c r="AN118" s="56"/>
      <c r="AT118" s="56"/>
    </row>
    <row r="119" spans="1:46" x14ac:dyDescent="0.35">
      <c r="A119">
        <v>636000</v>
      </c>
      <c r="B119" s="59">
        <v>0.14728633999999999</v>
      </c>
      <c r="C119" s="3">
        <f t="shared" si="35"/>
        <v>7.3611111111111108E-3</v>
      </c>
      <c r="D119" s="59">
        <v>1.4728633999999998</v>
      </c>
      <c r="E119" s="56" t="e">
        <f t="shared" si="38"/>
        <v>#N/A</v>
      </c>
      <c r="F119" s="58" t="e">
        <f t="shared" si="39"/>
        <v>#N/A</v>
      </c>
      <c r="G119" s="58" t="e">
        <f t="shared" si="52"/>
        <v>#N/A</v>
      </c>
      <c r="H119" s="58" t="e">
        <f t="shared" si="45"/>
        <v>#N/A</v>
      </c>
      <c r="I119" s="61" t="e">
        <v>#N/A</v>
      </c>
      <c r="J119" s="58" t="str">
        <f t="shared" si="40"/>
        <v>0</v>
      </c>
      <c r="K119" s="58" t="str">
        <f t="shared" si="41"/>
        <v>0</v>
      </c>
      <c r="L119" s="58" t="str">
        <f t="shared" si="46"/>
        <v>0</v>
      </c>
      <c r="M119" s="58" t="str">
        <f t="shared" si="51"/>
        <v>0</v>
      </c>
      <c r="N119" s="61">
        <v>0</v>
      </c>
      <c r="O119" s="3">
        <f t="shared" si="42"/>
        <v>7.3611111111111108E-3</v>
      </c>
      <c r="AF119" s="3">
        <f t="shared" si="36"/>
        <v>7.3611111111111108E-3</v>
      </c>
      <c r="AG119" s="5">
        <f t="shared" si="37"/>
        <v>636000</v>
      </c>
      <c r="AH119" s="56">
        <f t="shared" si="47"/>
        <v>1.4728633999999998</v>
      </c>
      <c r="AI119" s="84">
        <f t="shared" si="48"/>
        <v>1.4728633999999998</v>
      </c>
      <c r="AJ119" s="84">
        <v>637</v>
      </c>
      <c r="AK119" t="str">
        <f t="shared" si="43"/>
        <v>1.4728634, 637</v>
      </c>
      <c r="AL119" s="60">
        <f t="shared" si="48"/>
        <v>1.4728633999999998</v>
      </c>
      <c r="AM119" s="5">
        <f t="shared" si="44"/>
        <v>636</v>
      </c>
      <c r="AN119" s="56"/>
      <c r="AT119" s="56"/>
    </row>
    <row r="120" spans="1:46" x14ac:dyDescent="0.35">
      <c r="A120">
        <v>637000</v>
      </c>
      <c r="B120" s="59">
        <v>0.14350241</v>
      </c>
      <c r="C120" s="3">
        <f t="shared" si="35"/>
        <v>7.3726851851851852E-3</v>
      </c>
      <c r="D120" s="59">
        <v>1.4350240999999999</v>
      </c>
      <c r="E120" s="56" t="e">
        <f t="shared" si="38"/>
        <v>#N/A</v>
      </c>
      <c r="F120" s="58" t="e">
        <f t="shared" si="39"/>
        <v>#N/A</v>
      </c>
      <c r="G120" s="58">
        <f t="shared" si="52"/>
        <v>1.4350240999999999</v>
      </c>
      <c r="H120" s="58" t="e">
        <f t="shared" si="45"/>
        <v>#N/A</v>
      </c>
      <c r="I120" s="61" t="e">
        <v>#N/A</v>
      </c>
      <c r="J120" s="58" t="str">
        <f t="shared" si="40"/>
        <v>0</v>
      </c>
      <c r="K120" s="58" t="str">
        <f t="shared" si="41"/>
        <v>0</v>
      </c>
      <c r="L120" s="58">
        <f t="shared" si="46"/>
        <v>1.4350240999999999</v>
      </c>
      <c r="M120" s="58" t="str">
        <f t="shared" si="51"/>
        <v>0</v>
      </c>
      <c r="N120" s="61">
        <v>0</v>
      </c>
      <c r="O120" s="3">
        <f t="shared" si="42"/>
        <v>7.3726851851851852E-3</v>
      </c>
      <c r="AF120" s="3">
        <f t="shared" si="36"/>
        <v>7.3726851851851852E-3</v>
      </c>
      <c r="AG120" s="5">
        <f t="shared" si="37"/>
        <v>637000</v>
      </c>
      <c r="AH120" s="56">
        <f t="shared" si="47"/>
        <v>1.4350240999999999</v>
      </c>
      <c r="AI120" s="84">
        <f t="shared" si="48"/>
        <v>1.4350240999999999</v>
      </c>
      <c r="AJ120" s="84">
        <v>638</v>
      </c>
      <c r="AK120" t="str">
        <f t="shared" si="43"/>
        <v>1.4350241, 638</v>
      </c>
      <c r="AL120" s="60">
        <f t="shared" si="48"/>
        <v>1.4350240999999999</v>
      </c>
      <c r="AM120" s="5">
        <f t="shared" si="44"/>
        <v>637</v>
      </c>
      <c r="AN120" s="56"/>
      <c r="AT120" s="56"/>
    </row>
    <row r="121" spans="1:46" x14ac:dyDescent="0.35">
      <c r="A121">
        <v>638000</v>
      </c>
      <c r="B121" s="59">
        <v>0.1571226</v>
      </c>
      <c r="C121" s="3">
        <f t="shared" si="35"/>
        <v>7.3842592592592588E-3</v>
      </c>
      <c r="D121" s="59">
        <v>1.571226</v>
      </c>
      <c r="E121" s="56" t="e">
        <f t="shared" si="38"/>
        <v>#N/A</v>
      </c>
      <c r="F121" s="58" t="e">
        <f t="shared" si="39"/>
        <v>#N/A</v>
      </c>
      <c r="G121" s="58" t="e">
        <f t="shared" si="52"/>
        <v>#N/A</v>
      </c>
      <c r="H121" s="58" t="e">
        <f t="shared" si="45"/>
        <v>#N/A</v>
      </c>
      <c r="I121" s="61" t="e">
        <v>#N/A</v>
      </c>
      <c r="J121" s="58" t="str">
        <f t="shared" si="40"/>
        <v>0</v>
      </c>
      <c r="K121" s="58" t="str">
        <f t="shared" si="41"/>
        <v>0</v>
      </c>
      <c r="L121" s="58" t="str">
        <f t="shared" si="46"/>
        <v>0</v>
      </c>
      <c r="M121" s="58" t="str">
        <f t="shared" si="51"/>
        <v>0</v>
      </c>
      <c r="N121" s="61">
        <v>0</v>
      </c>
      <c r="O121" s="3">
        <f t="shared" si="42"/>
        <v>7.3842592592592588E-3</v>
      </c>
      <c r="AF121" s="3">
        <f t="shared" si="36"/>
        <v>7.3842592592592588E-3</v>
      </c>
      <c r="AG121" s="5">
        <f t="shared" si="37"/>
        <v>638000</v>
      </c>
      <c r="AH121" s="56">
        <f t="shared" si="47"/>
        <v>1.571226</v>
      </c>
      <c r="AI121" s="84">
        <f t="shared" si="48"/>
        <v>1.571226</v>
      </c>
      <c r="AJ121" s="84">
        <v>639</v>
      </c>
      <c r="AK121" t="str">
        <f t="shared" si="43"/>
        <v>1.571226, 639</v>
      </c>
      <c r="AL121" s="60">
        <f t="shared" si="48"/>
        <v>1.571226</v>
      </c>
      <c r="AM121" s="5">
        <f t="shared" si="44"/>
        <v>638</v>
      </c>
      <c r="AN121" s="56"/>
      <c r="AT121" s="56"/>
    </row>
    <row r="122" spans="1:46" x14ac:dyDescent="0.35">
      <c r="A122">
        <v>639000</v>
      </c>
      <c r="B122" s="59">
        <v>0.17830577</v>
      </c>
      <c r="C122" s="3">
        <f t="shared" si="35"/>
        <v>7.3958333333333333E-3</v>
      </c>
      <c r="D122" s="59">
        <v>1.7830577000000001</v>
      </c>
      <c r="E122" s="56" t="e">
        <f t="shared" si="38"/>
        <v>#N/A</v>
      </c>
      <c r="F122" s="58" t="e">
        <f t="shared" si="39"/>
        <v>#N/A</v>
      </c>
      <c r="G122" s="58" t="e">
        <f t="shared" si="52"/>
        <v>#N/A</v>
      </c>
      <c r="H122" s="58" t="e">
        <f t="shared" si="45"/>
        <v>#N/A</v>
      </c>
      <c r="I122" s="61" t="e">
        <v>#N/A</v>
      </c>
      <c r="J122" s="58" t="str">
        <f t="shared" si="40"/>
        <v>0</v>
      </c>
      <c r="K122" s="58" t="str">
        <f t="shared" si="41"/>
        <v>0</v>
      </c>
      <c r="L122" s="58" t="str">
        <f t="shared" si="46"/>
        <v>0</v>
      </c>
      <c r="M122" s="58" t="str">
        <f t="shared" si="51"/>
        <v>0</v>
      </c>
      <c r="N122" s="61">
        <v>0</v>
      </c>
      <c r="O122" s="3">
        <f t="shared" si="42"/>
        <v>7.3958333333333333E-3</v>
      </c>
      <c r="AF122" s="3">
        <f t="shared" si="36"/>
        <v>7.3958333333333333E-3</v>
      </c>
      <c r="AG122" s="5">
        <f t="shared" si="37"/>
        <v>639000</v>
      </c>
      <c r="AH122" s="56">
        <f t="shared" si="47"/>
        <v>1.7830577000000001</v>
      </c>
      <c r="AI122" s="84">
        <f t="shared" si="48"/>
        <v>1.7830577000000001</v>
      </c>
      <c r="AJ122" s="84">
        <v>640</v>
      </c>
      <c r="AK122" t="str">
        <f t="shared" si="43"/>
        <v>1.7830577, 640</v>
      </c>
      <c r="AL122" s="60">
        <f t="shared" si="48"/>
        <v>1.7830577000000001</v>
      </c>
      <c r="AM122" s="5">
        <f t="shared" si="44"/>
        <v>639</v>
      </c>
      <c r="AN122" s="56"/>
      <c r="AT122" s="56"/>
    </row>
    <row r="123" spans="1:46" x14ac:dyDescent="0.35">
      <c r="A123">
        <v>640000</v>
      </c>
      <c r="B123" s="59">
        <v>0.19873120999999999</v>
      </c>
      <c r="C123" s="3">
        <f t="shared" si="35"/>
        <v>7.4074074074074068E-3</v>
      </c>
      <c r="D123" s="59">
        <v>1.9873121</v>
      </c>
      <c r="E123" s="56" t="e">
        <f t="shared" si="38"/>
        <v>#N/A</v>
      </c>
      <c r="F123" s="58" t="e">
        <f t="shared" si="39"/>
        <v>#N/A</v>
      </c>
      <c r="G123" s="58" t="e">
        <f t="shared" si="52"/>
        <v>#N/A</v>
      </c>
      <c r="H123" s="58" t="e">
        <f t="shared" si="45"/>
        <v>#N/A</v>
      </c>
      <c r="I123" s="61" t="e">
        <v>#N/A</v>
      </c>
      <c r="J123" s="58" t="str">
        <f t="shared" si="40"/>
        <v>0</v>
      </c>
      <c r="K123" s="58" t="str">
        <f t="shared" si="41"/>
        <v>0</v>
      </c>
      <c r="L123" s="58" t="str">
        <f t="shared" si="46"/>
        <v>0</v>
      </c>
      <c r="M123" s="58" t="str">
        <f t="shared" si="51"/>
        <v>0</v>
      </c>
      <c r="N123" s="61">
        <v>0</v>
      </c>
      <c r="O123" s="3">
        <f t="shared" si="42"/>
        <v>7.4074074074074068E-3</v>
      </c>
      <c r="AF123" s="3">
        <f t="shared" si="36"/>
        <v>7.4074074074074068E-3</v>
      </c>
      <c r="AG123" s="5">
        <f t="shared" si="37"/>
        <v>640000</v>
      </c>
      <c r="AH123" s="56">
        <f t="shared" si="47"/>
        <v>1.9873121</v>
      </c>
      <c r="AI123" s="84">
        <f t="shared" si="48"/>
        <v>1.9873121</v>
      </c>
      <c r="AJ123" s="84">
        <v>641</v>
      </c>
      <c r="AK123" t="str">
        <f t="shared" si="43"/>
        <v>1.9873121, 641</v>
      </c>
      <c r="AL123" s="60">
        <f t="shared" si="48"/>
        <v>1.9873121</v>
      </c>
      <c r="AM123" s="5">
        <f t="shared" si="44"/>
        <v>640</v>
      </c>
      <c r="AN123" s="56"/>
      <c r="AT123" s="56"/>
    </row>
    <row r="124" spans="1:46" x14ac:dyDescent="0.35">
      <c r="A124">
        <v>641000</v>
      </c>
      <c r="B124" s="59">
        <v>0.21613289999999999</v>
      </c>
      <c r="C124" s="3">
        <f t="shared" si="35"/>
        <v>7.4189814814814813E-3</v>
      </c>
      <c r="D124" s="59">
        <v>2.1613289999999998</v>
      </c>
      <c r="E124" s="56" t="e">
        <f t="shared" si="38"/>
        <v>#N/A</v>
      </c>
      <c r="F124" s="58" t="e">
        <f t="shared" si="39"/>
        <v>#N/A</v>
      </c>
      <c r="G124" s="58" t="e">
        <f t="shared" si="52"/>
        <v>#N/A</v>
      </c>
      <c r="H124" s="58" t="e">
        <f t="shared" si="45"/>
        <v>#N/A</v>
      </c>
      <c r="I124" s="61" t="e">
        <v>#N/A</v>
      </c>
      <c r="J124" s="58" t="str">
        <f t="shared" si="40"/>
        <v>0</v>
      </c>
      <c r="K124" s="58" t="str">
        <f t="shared" si="41"/>
        <v>0</v>
      </c>
      <c r="L124" s="58" t="str">
        <f t="shared" si="46"/>
        <v>0</v>
      </c>
      <c r="M124" s="58" t="str">
        <f t="shared" si="51"/>
        <v>0</v>
      </c>
      <c r="N124" s="61">
        <v>0</v>
      </c>
      <c r="O124" s="3">
        <f t="shared" si="42"/>
        <v>7.4189814814814813E-3</v>
      </c>
      <c r="AF124" s="3">
        <f t="shared" si="36"/>
        <v>7.4189814814814813E-3</v>
      </c>
      <c r="AG124" s="5">
        <f t="shared" si="37"/>
        <v>641000</v>
      </c>
      <c r="AH124" s="56">
        <f t="shared" si="47"/>
        <v>2.1613289999999998</v>
      </c>
      <c r="AI124" s="84">
        <f t="shared" si="48"/>
        <v>2.1613289999999998</v>
      </c>
      <c r="AJ124" s="84">
        <v>642</v>
      </c>
      <c r="AK124" t="str">
        <f t="shared" si="43"/>
        <v>2.161329, 642</v>
      </c>
      <c r="AL124" s="60">
        <f t="shared" si="48"/>
        <v>2.1613289999999998</v>
      </c>
      <c r="AM124" s="5">
        <f t="shared" si="44"/>
        <v>641</v>
      </c>
      <c r="AN124" s="56"/>
      <c r="AT124" s="56"/>
    </row>
    <row r="125" spans="1:46" x14ac:dyDescent="0.35">
      <c r="A125">
        <v>642000</v>
      </c>
      <c r="B125" s="59">
        <v>0.21689064999999999</v>
      </c>
      <c r="C125" s="3">
        <f t="shared" si="35"/>
        <v>7.4305555555555548E-3</v>
      </c>
      <c r="D125" s="59">
        <v>2.1689064999999998</v>
      </c>
      <c r="E125" s="56" t="e">
        <f t="shared" si="38"/>
        <v>#N/A</v>
      </c>
      <c r="F125" s="58" t="e">
        <f t="shared" si="39"/>
        <v>#N/A</v>
      </c>
      <c r="G125" s="58" t="e">
        <f t="shared" si="52"/>
        <v>#N/A</v>
      </c>
      <c r="H125" s="58" t="e">
        <f t="shared" si="45"/>
        <v>#N/A</v>
      </c>
      <c r="I125" s="61" t="e">
        <v>#N/A</v>
      </c>
      <c r="J125" s="58" t="str">
        <f t="shared" si="40"/>
        <v>0</v>
      </c>
      <c r="K125" s="58" t="str">
        <f t="shared" si="41"/>
        <v>0</v>
      </c>
      <c r="L125" s="58" t="str">
        <f t="shared" si="46"/>
        <v>0</v>
      </c>
      <c r="M125" s="58" t="str">
        <f t="shared" si="51"/>
        <v>0</v>
      </c>
      <c r="N125" s="61">
        <v>0</v>
      </c>
      <c r="O125" s="3">
        <f t="shared" si="42"/>
        <v>7.4305555555555548E-3</v>
      </c>
      <c r="AF125" s="3">
        <f t="shared" si="36"/>
        <v>7.4305555555555548E-3</v>
      </c>
      <c r="AG125" s="5">
        <f t="shared" si="37"/>
        <v>642000</v>
      </c>
      <c r="AH125" s="56">
        <f t="shared" si="47"/>
        <v>2.1689064999999998</v>
      </c>
      <c r="AI125" s="84">
        <f t="shared" si="48"/>
        <v>2.1689064999999998</v>
      </c>
      <c r="AJ125" s="84">
        <v>643</v>
      </c>
      <c r="AK125" t="str">
        <f t="shared" si="43"/>
        <v>2.1689065, 643</v>
      </c>
      <c r="AL125" s="60">
        <f t="shared" si="48"/>
        <v>2.1689064999999998</v>
      </c>
      <c r="AM125" s="5">
        <f t="shared" si="44"/>
        <v>642</v>
      </c>
      <c r="AN125" s="56"/>
      <c r="AT125" s="56"/>
    </row>
    <row r="126" spans="1:46" x14ac:dyDescent="0.35">
      <c r="A126">
        <v>643000</v>
      </c>
      <c r="B126" s="59">
        <v>0.22370072999999999</v>
      </c>
      <c r="C126" s="3">
        <f t="shared" si="35"/>
        <v>7.4421296296296301E-3</v>
      </c>
      <c r="D126" s="59">
        <v>2.2370072999999997</v>
      </c>
      <c r="E126" s="56" t="e">
        <f t="shared" si="38"/>
        <v>#N/A</v>
      </c>
      <c r="F126" s="58" t="e">
        <f t="shared" si="39"/>
        <v>#N/A</v>
      </c>
      <c r="G126" s="58" t="e">
        <f t="shared" si="52"/>
        <v>#N/A</v>
      </c>
      <c r="H126" s="58" t="e">
        <f t="shared" si="45"/>
        <v>#N/A</v>
      </c>
      <c r="I126" s="61" t="e">
        <v>#N/A</v>
      </c>
      <c r="J126" s="58" t="str">
        <f t="shared" si="40"/>
        <v>0</v>
      </c>
      <c r="K126" s="58" t="str">
        <f t="shared" si="41"/>
        <v>0</v>
      </c>
      <c r="L126" s="58" t="str">
        <f t="shared" si="46"/>
        <v>0</v>
      </c>
      <c r="M126" s="58" t="str">
        <f t="shared" si="51"/>
        <v>0</v>
      </c>
      <c r="N126" s="61">
        <v>0</v>
      </c>
      <c r="O126" s="3">
        <f t="shared" si="42"/>
        <v>7.4421296296296301E-3</v>
      </c>
      <c r="AF126" s="3">
        <f t="shared" si="36"/>
        <v>7.4421296296296301E-3</v>
      </c>
      <c r="AG126" s="5">
        <f t="shared" si="37"/>
        <v>643000</v>
      </c>
      <c r="AH126" s="56">
        <f t="shared" si="47"/>
        <v>2.2370072999999997</v>
      </c>
      <c r="AI126" s="84">
        <f t="shared" si="48"/>
        <v>2.2370072999999997</v>
      </c>
      <c r="AJ126" s="84">
        <v>644</v>
      </c>
      <c r="AK126" t="str">
        <f t="shared" si="43"/>
        <v>2.2370073, 644</v>
      </c>
      <c r="AL126" s="60">
        <f t="shared" si="48"/>
        <v>2.2370072999999997</v>
      </c>
      <c r="AM126" s="5">
        <f t="shared" si="44"/>
        <v>643</v>
      </c>
      <c r="AN126" s="56"/>
      <c r="AT126" s="56"/>
    </row>
    <row r="127" spans="1:46" x14ac:dyDescent="0.35">
      <c r="A127">
        <v>644000</v>
      </c>
      <c r="B127" s="59">
        <v>0.22975308</v>
      </c>
      <c r="C127" s="3">
        <f t="shared" si="35"/>
        <v>7.4537037037037028E-3</v>
      </c>
      <c r="D127" s="59">
        <v>2.2975308000000001</v>
      </c>
      <c r="E127" s="56" t="e">
        <f t="shared" si="38"/>
        <v>#N/A</v>
      </c>
      <c r="F127" s="58" t="e">
        <f t="shared" si="39"/>
        <v>#N/A</v>
      </c>
      <c r="G127" s="58" t="e">
        <f>IF(AND(D127&lt;=D124, D127&lt;=D125, D127&lt;=D126, D127&lt;=D128, D127&lt;=D129, D127&lt;=D130),D127,NA())</f>
        <v>#N/A</v>
      </c>
      <c r="H127" s="58" t="e">
        <f t="shared" si="45"/>
        <v>#N/A</v>
      </c>
      <c r="I127" s="61" t="e">
        <v>#N/A</v>
      </c>
      <c r="J127" s="58" t="str">
        <f t="shared" si="40"/>
        <v>0</v>
      </c>
      <c r="K127" s="58" t="str">
        <f t="shared" si="41"/>
        <v>0</v>
      </c>
      <c r="L127" s="58" t="str">
        <f t="shared" si="46"/>
        <v>0</v>
      </c>
      <c r="M127" s="58" t="str">
        <f t="shared" si="51"/>
        <v>0</v>
      </c>
      <c r="N127" s="61">
        <v>0</v>
      </c>
      <c r="O127" s="3">
        <f t="shared" si="42"/>
        <v>7.4537037037037028E-3</v>
      </c>
      <c r="AF127" s="3">
        <f t="shared" si="36"/>
        <v>7.4537037037037028E-3</v>
      </c>
      <c r="AG127" s="5">
        <f t="shared" si="37"/>
        <v>644000</v>
      </c>
      <c r="AH127" s="56">
        <f t="shared" si="47"/>
        <v>2.2975308000000001</v>
      </c>
      <c r="AI127" s="84">
        <f t="shared" si="48"/>
        <v>2.2975308000000001</v>
      </c>
      <c r="AJ127" s="84">
        <v>645</v>
      </c>
      <c r="AK127" t="str">
        <f t="shared" si="43"/>
        <v>2.2975308, 645</v>
      </c>
      <c r="AL127" s="60">
        <f t="shared" si="48"/>
        <v>2.2975308000000001</v>
      </c>
      <c r="AM127" s="5">
        <f t="shared" si="44"/>
        <v>644</v>
      </c>
      <c r="AN127" s="56"/>
      <c r="AT127" s="56"/>
    </row>
    <row r="128" spans="1:46" x14ac:dyDescent="0.35">
      <c r="A128">
        <v>645000</v>
      </c>
      <c r="B128" s="59">
        <v>0.23504765</v>
      </c>
      <c r="C128" s="3">
        <f t="shared" si="35"/>
        <v>7.4652777777777781E-3</v>
      </c>
      <c r="D128" s="59">
        <v>2.3504765000000001</v>
      </c>
      <c r="E128" s="56" t="e">
        <f t="shared" si="38"/>
        <v>#N/A</v>
      </c>
      <c r="F128" s="58" t="e">
        <f t="shared" si="39"/>
        <v>#N/A</v>
      </c>
      <c r="G128" s="58" t="e">
        <f t="shared" ref="G128:G145" si="53">IF(AND(D128&lt;=D125, D128&lt;=D126, D128&lt;=D127, D128&lt;=D129, D128&lt;=D130, D128&lt;=D131),D128,NA())</f>
        <v>#N/A</v>
      </c>
      <c r="H128" s="58" t="e">
        <f t="shared" si="45"/>
        <v>#N/A</v>
      </c>
      <c r="I128" s="61" t="e">
        <v>#N/A</v>
      </c>
      <c r="J128" s="58" t="str">
        <f t="shared" si="40"/>
        <v>0</v>
      </c>
      <c r="K128" s="58" t="str">
        <f t="shared" si="41"/>
        <v>0</v>
      </c>
      <c r="L128" s="58" t="str">
        <f t="shared" si="46"/>
        <v>0</v>
      </c>
      <c r="M128" s="58" t="str">
        <f t="shared" si="51"/>
        <v>0</v>
      </c>
      <c r="N128" s="61">
        <v>0</v>
      </c>
      <c r="O128" s="3">
        <f t="shared" si="42"/>
        <v>7.4652777777777781E-3</v>
      </c>
      <c r="AF128" s="3">
        <f t="shared" si="36"/>
        <v>7.4652777777777781E-3</v>
      </c>
      <c r="AG128" s="5">
        <f t="shared" si="37"/>
        <v>645000</v>
      </c>
      <c r="AH128" s="56">
        <f t="shared" si="47"/>
        <v>2.3504765000000001</v>
      </c>
      <c r="AI128" s="84">
        <f t="shared" si="48"/>
        <v>2.3504765000000001</v>
      </c>
      <c r="AJ128" s="84">
        <v>646</v>
      </c>
      <c r="AK128" t="str">
        <f t="shared" si="43"/>
        <v>2.3504765, 646</v>
      </c>
      <c r="AL128" s="60">
        <f t="shared" si="48"/>
        <v>2.3504765000000001</v>
      </c>
      <c r="AM128" s="5">
        <f t="shared" si="44"/>
        <v>645</v>
      </c>
      <c r="AN128" s="56"/>
      <c r="AT128" s="56"/>
    </row>
    <row r="129" spans="1:46" x14ac:dyDescent="0.35">
      <c r="A129">
        <v>646000</v>
      </c>
      <c r="B129" s="59">
        <v>0.24791008</v>
      </c>
      <c r="C129" s="3">
        <f t="shared" si="35"/>
        <v>7.4768518518518526E-3</v>
      </c>
      <c r="D129" s="59">
        <v>2.4791007999999999</v>
      </c>
      <c r="E129" s="56" t="e">
        <f t="shared" si="38"/>
        <v>#N/A</v>
      </c>
      <c r="F129" s="58" t="e">
        <f t="shared" si="39"/>
        <v>#N/A</v>
      </c>
      <c r="G129" s="58" t="e">
        <f t="shared" si="53"/>
        <v>#N/A</v>
      </c>
      <c r="H129" s="58" t="e">
        <f t="shared" si="45"/>
        <v>#N/A</v>
      </c>
      <c r="I129" s="61" t="e">
        <v>#N/A</v>
      </c>
      <c r="J129" s="58" t="str">
        <f t="shared" si="40"/>
        <v>0</v>
      </c>
      <c r="K129" s="58" t="str">
        <f t="shared" si="41"/>
        <v>0</v>
      </c>
      <c r="L129" s="58" t="str">
        <f t="shared" si="46"/>
        <v>0</v>
      </c>
      <c r="M129" s="58" t="str">
        <f t="shared" si="51"/>
        <v>0</v>
      </c>
      <c r="N129" s="61">
        <v>0</v>
      </c>
      <c r="O129" s="3">
        <f t="shared" si="42"/>
        <v>7.4768518518518526E-3</v>
      </c>
      <c r="AF129" s="3">
        <f t="shared" si="36"/>
        <v>7.4768518518518526E-3</v>
      </c>
      <c r="AG129" s="5">
        <f t="shared" si="37"/>
        <v>646000</v>
      </c>
      <c r="AH129" s="56">
        <f t="shared" si="47"/>
        <v>2.4791007999999999</v>
      </c>
      <c r="AI129" s="84">
        <f t="shared" si="48"/>
        <v>2.4791007999999999</v>
      </c>
      <c r="AJ129" s="84">
        <v>647</v>
      </c>
      <c r="AK129" t="str">
        <f t="shared" si="43"/>
        <v>2.4791008, 647</v>
      </c>
      <c r="AL129" s="60">
        <f t="shared" si="48"/>
        <v>2.4791007999999999</v>
      </c>
      <c r="AM129" s="5">
        <f t="shared" si="44"/>
        <v>646</v>
      </c>
      <c r="AN129" s="56"/>
      <c r="AT129" s="56"/>
    </row>
    <row r="130" spans="1:46" x14ac:dyDescent="0.35">
      <c r="A130">
        <v>647000</v>
      </c>
      <c r="B130" s="59">
        <v>0.25396239999999998</v>
      </c>
      <c r="C130" s="3">
        <f t="shared" ref="C130:C193" si="54">A130/60000/1440</f>
        <v>7.4884259259259262E-3</v>
      </c>
      <c r="D130" s="59">
        <v>2.5396239999999999</v>
      </c>
      <c r="E130" s="56" t="e">
        <f t="shared" si="38"/>
        <v>#N/A</v>
      </c>
      <c r="F130" s="58" t="e">
        <f t="shared" si="39"/>
        <v>#N/A</v>
      </c>
      <c r="G130" s="58" t="e">
        <f t="shared" si="53"/>
        <v>#N/A</v>
      </c>
      <c r="H130" s="58" t="e">
        <f t="shared" si="45"/>
        <v>#N/A</v>
      </c>
      <c r="I130" s="61" t="e">
        <v>#N/A</v>
      </c>
      <c r="J130" s="58" t="str">
        <f t="shared" si="40"/>
        <v>0</v>
      </c>
      <c r="K130" s="58" t="str">
        <f t="shared" si="41"/>
        <v>0</v>
      </c>
      <c r="L130" s="58" t="str">
        <f t="shared" si="46"/>
        <v>0</v>
      </c>
      <c r="M130" s="58" t="str">
        <f t="shared" si="51"/>
        <v>0</v>
      </c>
      <c r="N130" s="61">
        <v>0</v>
      </c>
      <c r="O130" s="3">
        <f t="shared" si="42"/>
        <v>7.4884259259259262E-3</v>
      </c>
      <c r="AF130" s="3">
        <f t="shared" ref="AF130:AF193" si="55">A130/60000/1440</f>
        <v>7.4884259259259262E-3</v>
      </c>
      <c r="AG130" s="5">
        <f t="shared" ref="AG130:AG193" si="56">A130</f>
        <v>647000</v>
      </c>
      <c r="AH130" s="56">
        <f t="shared" si="47"/>
        <v>2.5396239999999999</v>
      </c>
      <c r="AI130" s="84">
        <f t="shared" si="48"/>
        <v>2.5396239999999999</v>
      </c>
      <c r="AJ130" s="84">
        <v>648</v>
      </c>
      <c r="AK130" t="str">
        <f t="shared" si="43"/>
        <v>2.539624, 648</v>
      </c>
      <c r="AL130" s="60">
        <f t="shared" si="48"/>
        <v>2.5396239999999999</v>
      </c>
      <c r="AM130" s="5">
        <f t="shared" si="44"/>
        <v>647</v>
      </c>
      <c r="AN130" s="56"/>
      <c r="AT130" s="56"/>
    </row>
    <row r="131" spans="1:46" x14ac:dyDescent="0.35">
      <c r="A131">
        <v>648000</v>
      </c>
      <c r="B131" s="59">
        <v>0.26682240000000002</v>
      </c>
      <c r="C131" s="3">
        <f t="shared" si="54"/>
        <v>7.5000000000000006E-3</v>
      </c>
      <c r="D131" s="59">
        <v>2.6682240000000004</v>
      </c>
      <c r="E131" s="56" t="e">
        <f t="shared" ref="E131:E194" si="57">IF(D131=MIN($D$2:$D$412),D131,NA())</f>
        <v>#N/A</v>
      </c>
      <c r="F131" s="58" t="e">
        <f t="shared" ref="F131:F194" si="58">IF(D131=MAX($D$2:$D$412),D131,NA())</f>
        <v>#N/A</v>
      </c>
      <c r="G131" s="58" t="e">
        <f t="shared" si="53"/>
        <v>#N/A</v>
      </c>
      <c r="H131" s="58" t="e">
        <f t="shared" si="45"/>
        <v>#N/A</v>
      </c>
      <c r="I131" s="61" t="e">
        <v>#N/A</v>
      </c>
      <c r="J131" s="58" t="str">
        <f t="shared" ref="J131:J194" si="59">IF(D131=MIN($D:$D),D131,"0")</f>
        <v>0</v>
      </c>
      <c r="K131" s="58" t="str">
        <f t="shared" ref="K131:K194" si="60">IF(D131=MAX($D:$D),D131,"0")</f>
        <v>0</v>
      </c>
      <c r="L131" s="58" t="str">
        <f t="shared" si="46"/>
        <v>0</v>
      </c>
      <c r="M131" s="58" t="str">
        <f t="shared" si="51"/>
        <v>0</v>
      </c>
      <c r="N131" s="61">
        <v>0</v>
      </c>
      <c r="O131" s="3">
        <f t="shared" ref="O131:O194" si="61">$A131/60000/1440</f>
        <v>7.5000000000000006E-3</v>
      </c>
      <c r="AF131" s="3">
        <f t="shared" si="55"/>
        <v>7.5000000000000006E-3</v>
      </c>
      <c r="AG131" s="5">
        <f t="shared" si="56"/>
        <v>648000</v>
      </c>
      <c r="AH131" s="56">
        <f t="shared" si="47"/>
        <v>2.6682240000000004</v>
      </c>
      <c r="AI131" s="84">
        <f t="shared" si="48"/>
        <v>2.6682240000000004</v>
      </c>
      <c r="AJ131" s="84">
        <v>649</v>
      </c>
      <c r="AK131" t="str">
        <f t="shared" ref="AK131:AK194" si="62">_xlfn.CONCAT(AI131,", ",AJ131)</f>
        <v>2.668224, 649</v>
      </c>
      <c r="AL131" s="60">
        <f t="shared" si="48"/>
        <v>2.6682240000000004</v>
      </c>
      <c r="AM131" s="5">
        <f t="shared" ref="AM131:AM194" si="63">$AG131/1000</f>
        <v>648</v>
      </c>
      <c r="AN131" s="56"/>
      <c r="AT131" s="56"/>
    </row>
    <row r="132" spans="1:46" x14ac:dyDescent="0.35">
      <c r="A132">
        <v>649000</v>
      </c>
      <c r="B132" s="59">
        <v>0.27817175</v>
      </c>
      <c r="C132" s="3">
        <f t="shared" si="54"/>
        <v>7.5115740740740742E-3</v>
      </c>
      <c r="D132" s="59">
        <v>2.7817175000000001</v>
      </c>
      <c r="E132" s="56" t="e">
        <f t="shared" si="57"/>
        <v>#N/A</v>
      </c>
      <c r="F132" s="58" t="e">
        <f t="shared" si="58"/>
        <v>#N/A</v>
      </c>
      <c r="G132" s="58" t="e">
        <f t="shared" si="53"/>
        <v>#N/A</v>
      </c>
      <c r="H132" s="58">
        <f t="shared" si="45"/>
        <v>2.7817175000000001</v>
      </c>
      <c r="I132" s="61" t="e">
        <v>#N/A</v>
      </c>
      <c r="J132" s="58" t="str">
        <f t="shared" si="59"/>
        <v>0</v>
      </c>
      <c r="K132" s="58" t="str">
        <f t="shared" si="60"/>
        <v>0</v>
      </c>
      <c r="L132" s="58" t="str">
        <f t="shared" si="46"/>
        <v>0</v>
      </c>
      <c r="M132" s="58">
        <f t="shared" si="51"/>
        <v>2.7817175000000001</v>
      </c>
      <c r="N132" s="61">
        <v>0</v>
      </c>
      <c r="O132" s="3">
        <f t="shared" si="61"/>
        <v>7.5115740740740742E-3</v>
      </c>
      <c r="AF132" s="3">
        <f t="shared" si="55"/>
        <v>7.5115740740740742E-3</v>
      </c>
      <c r="AG132" s="5">
        <f t="shared" si="56"/>
        <v>649000</v>
      </c>
      <c r="AH132" s="56">
        <f t="shared" si="47"/>
        <v>2.7817175000000001</v>
      </c>
      <c r="AI132" s="84">
        <f t="shared" si="48"/>
        <v>2.7817175000000001</v>
      </c>
      <c r="AJ132" s="84">
        <v>650</v>
      </c>
      <c r="AK132" t="str">
        <f t="shared" si="62"/>
        <v>2.7817175, 650</v>
      </c>
      <c r="AL132" s="60">
        <f t="shared" si="48"/>
        <v>2.7817175000000001</v>
      </c>
      <c r="AM132" s="5">
        <f t="shared" si="63"/>
        <v>649</v>
      </c>
      <c r="AN132" s="56"/>
      <c r="AT132" s="56"/>
    </row>
    <row r="133" spans="1:46" x14ac:dyDescent="0.35">
      <c r="A133">
        <v>650000</v>
      </c>
      <c r="B133" s="59">
        <v>0.27060390000000001</v>
      </c>
      <c r="C133" s="3">
        <f t="shared" si="54"/>
        <v>7.5231481481481486E-3</v>
      </c>
      <c r="D133" s="59">
        <v>2.7060390000000001</v>
      </c>
      <c r="E133" s="56" t="e">
        <f t="shared" si="57"/>
        <v>#N/A</v>
      </c>
      <c r="F133" s="58" t="e">
        <f t="shared" si="58"/>
        <v>#N/A</v>
      </c>
      <c r="G133" s="58" t="e">
        <f t="shared" si="53"/>
        <v>#N/A</v>
      </c>
      <c r="H133" s="58" t="e">
        <f t="shared" si="45"/>
        <v>#N/A</v>
      </c>
      <c r="I133" s="61" t="e">
        <v>#N/A</v>
      </c>
      <c r="J133" s="58" t="str">
        <f t="shared" si="59"/>
        <v>0</v>
      </c>
      <c r="K133" s="58" t="str">
        <f t="shared" si="60"/>
        <v>0</v>
      </c>
      <c r="L133" s="58" t="str">
        <f t="shared" si="46"/>
        <v>0</v>
      </c>
      <c r="M133" s="58" t="str">
        <f t="shared" si="51"/>
        <v>0</v>
      </c>
      <c r="N133" s="61">
        <v>0</v>
      </c>
      <c r="O133" s="3">
        <f t="shared" si="61"/>
        <v>7.5231481481481486E-3</v>
      </c>
      <c r="AF133" s="3">
        <f t="shared" si="55"/>
        <v>7.5231481481481486E-3</v>
      </c>
      <c r="AG133" s="5">
        <f t="shared" si="56"/>
        <v>650000</v>
      </c>
      <c r="AH133" s="56">
        <f t="shared" si="47"/>
        <v>2.7060390000000001</v>
      </c>
      <c r="AI133" s="84">
        <f t="shared" si="48"/>
        <v>2.7060390000000001</v>
      </c>
      <c r="AJ133" s="84">
        <v>651</v>
      </c>
      <c r="AK133" t="str">
        <f t="shared" si="62"/>
        <v>2.706039, 651</v>
      </c>
      <c r="AL133" s="60">
        <f t="shared" si="48"/>
        <v>2.7060390000000001</v>
      </c>
      <c r="AM133" s="5">
        <f t="shared" si="63"/>
        <v>650</v>
      </c>
      <c r="AN133" s="56"/>
      <c r="AT133" s="56"/>
    </row>
    <row r="134" spans="1:46" x14ac:dyDescent="0.35">
      <c r="A134">
        <v>651000</v>
      </c>
      <c r="B134" s="59">
        <v>0.26379624000000002</v>
      </c>
      <c r="C134" s="3">
        <f t="shared" si="54"/>
        <v>7.5347222222222222E-3</v>
      </c>
      <c r="D134" s="59">
        <v>2.6379624000000002</v>
      </c>
      <c r="E134" s="56" t="e">
        <f t="shared" si="57"/>
        <v>#N/A</v>
      </c>
      <c r="F134" s="58" t="e">
        <f t="shared" si="58"/>
        <v>#N/A</v>
      </c>
      <c r="G134" s="58" t="e">
        <f t="shared" si="53"/>
        <v>#N/A</v>
      </c>
      <c r="H134" s="58" t="e">
        <f t="shared" ref="H134:H197" si="64">IF(AND(D134&gt;=D131, D134&gt;=D132, D134&gt;=D133, D134&gt;=D135, D134&gt;=D136, D134&gt;=D137),D134,NA())</f>
        <v>#N/A</v>
      </c>
      <c r="I134" s="61" t="e">
        <v>#N/A</v>
      </c>
      <c r="J134" s="58" t="str">
        <f t="shared" si="59"/>
        <v>0</v>
      </c>
      <c r="K134" s="58" t="str">
        <f t="shared" si="60"/>
        <v>0</v>
      </c>
      <c r="L134" s="58" t="str">
        <f t="shared" ref="L134:L197" si="65">IF(AND(D134&lt;=D131, D134&lt;=D132, D134&lt;=D133, D134&lt;=D135, D134&lt;=D136, D134&lt;=D137),D134,"0")</f>
        <v>0</v>
      </c>
      <c r="M134" s="58" t="str">
        <f t="shared" si="51"/>
        <v>0</v>
      </c>
      <c r="N134" s="61">
        <v>0</v>
      </c>
      <c r="O134" s="3">
        <f t="shared" si="61"/>
        <v>7.5347222222222222E-3</v>
      </c>
      <c r="AF134" s="3">
        <f t="shared" si="55"/>
        <v>7.5347222222222222E-3</v>
      </c>
      <c r="AG134" s="5">
        <f t="shared" si="56"/>
        <v>651000</v>
      </c>
      <c r="AH134" s="56">
        <f t="shared" si="47"/>
        <v>2.6379624000000002</v>
      </c>
      <c r="AI134" s="84">
        <f t="shared" si="48"/>
        <v>2.6379624000000002</v>
      </c>
      <c r="AJ134" s="84">
        <v>652</v>
      </c>
      <c r="AK134" t="str">
        <f t="shared" si="62"/>
        <v>2.6379624, 652</v>
      </c>
      <c r="AL134" s="60">
        <f t="shared" si="48"/>
        <v>2.6379624000000002</v>
      </c>
      <c r="AM134" s="5">
        <f t="shared" si="63"/>
        <v>651</v>
      </c>
      <c r="AN134" s="56"/>
      <c r="AT134" s="56"/>
    </row>
    <row r="135" spans="1:46" x14ac:dyDescent="0.35">
      <c r="A135">
        <v>652000</v>
      </c>
      <c r="B135" s="59">
        <v>0.25698858000000002</v>
      </c>
      <c r="C135" s="3">
        <f t="shared" si="54"/>
        <v>7.5462962962962966E-3</v>
      </c>
      <c r="D135" s="59">
        <v>2.5698858000000002</v>
      </c>
      <c r="E135" s="56" t="e">
        <f t="shared" si="57"/>
        <v>#N/A</v>
      </c>
      <c r="F135" s="58" t="e">
        <f t="shared" si="58"/>
        <v>#N/A</v>
      </c>
      <c r="G135" s="58" t="e">
        <f t="shared" si="53"/>
        <v>#N/A</v>
      </c>
      <c r="H135" s="58" t="e">
        <f t="shared" si="64"/>
        <v>#N/A</v>
      </c>
      <c r="I135" s="61" t="e">
        <v>#N/A</v>
      </c>
      <c r="J135" s="58" t="str">
        <f t="shared" si="59"/>
        <v>0</v>
      </c>
      <c r="K135" s="58" t="str">
        <f t="shared" si="60"/>
        <v>0</v>
      </c>
      <c r="L135" s="58" t="str">
        <f t="shared" si="65"/>
        <v>0</v>
      </c>
      <c r="M135" s="58" t="str">
        <f t="shared" si="51"/>
        <v>0</v>
      </c>
      <c r="N135" s="61">
        <v>0</v>
      </c>
      <c r="O135" s="3">
        <f t="shared" si="61"/>
        <v>7.5462962962962966E-3</v>
      </c>
      <c r="AF135" s="3">
        <f t="shared" si="55"/>
        <v>7.5462962962962966E-3</v>
      </c>
      <c r="AG135" s="5">
        <f t="shared" si="56"/>
        <v>652000</v>
      </c>
      <c r="AH135" s="56">
        <f t="shared" ref="AH135:AH198" si="66">B135*10</f>
        <v>2.5698858000000002</v>
      </c>
      <c r="AI135" s="84">
        <f t="shared" si="48"/>
        <v>2.5698858000000002</v>
      </c>
      <c r="AJ135" s="84">
        <v>653</v>
      </c>
      <c r="AK135" t="str">
        <f t="shared" si="62"/>
        <v>2.5698858, 653</v>
      </c>
      <c r="AL135" s="60">
        <f t="shared" si="48"/>
        <v>2.5698858000000002</v>
      </c>
      <c r="AM135" s="5">
        <f t="shared" si="63"/>
        <v>652</v>
      </c>
      <c r="AN135" s="56"/>
      <c r="AT135" s="56"/>
    </row>
    <row r="136" spans="1:46" x14ac:dyDescent="0.35">
      <c r="A136">
        <v>653000</v>
      </c>
      <c r="B136" s="59">
        <v>0.25396239999999998</v>
      </c>
      <c r="C136" s="3">
        <f t="shared" si="54"/>
        <v>7.5578703703703702E-3</v>
      </c>
      <c r="D136" s="59">
        <v>2.5396239999999999</v>
      </c>
      <c r="E136" s="56" t="e">
        <f t="shared" si="57"/>
        <v>#N/A</v>
      </c>
      <c r="F136" s="58" t="e">
        <f t="shared" si="58"/>
        <v>#N/A</v>
      </c>
      <c r="G136" s="58">
        <f t="shared" si="53"/>
        <v>2.5396239999999999</v>
      </c>
      <c r="H136" s="58" t="e">
        <f t="shared" si="64"/>
        <v>#N/A</v>
      </c>
      <c r="I136" s="61" t="e">
        <v>#N/A</v>
      </c>
      <c r="J136" s="58" t="str">
        <f t="shared" si="59"/>
        <v>0</v>
      </c>
      <c r="K136" s="58" t="str">
        <f t="shared" si="60"/>
        <v>0</v>
      </c>
      <c r="L136" s="58">
        <f t="shared" si="65"/>
        <v>2.5396239999999999</v>
      </c>
      <c r="M136" s="58" t="str">
        <f t="shared" si="51"/>
        <v>0</v>
      </c>
      <c r="N136" s="61">
        <v>0</v>
      </c>
      <c r="O136" s="3">
        <f t="shared" si="61"/>
        <v>7.5578703703703702E-3</v>
      </c>
      <c r="AF136" s="3">
        <f t="shared" si="55"/>
        <v>7.5578703703703702E-3</v>
      </c>
      <c r="AG136" s="5">
        <f t="shared" si="56"/>
        <v>653000</v>
      </c>
      <c r="AH136" s="56">
        <f t="shared" si="66"/>
        <v>2.5396239999999999</v>
      </c>
      <c r="AI136" s="84">
        <f t="shared" si="48"/>
        <v>2.5396239999999999</v>
      </c>
      <c r="AJ136" s="84">
        <v>654</v>
      </c>
      <c r="AK136" t="str">
        <f t="shared" si="62"/>
        <v>2.539624, 654</v>
      </c>
      <c r="AL136" s="60">
        <f t="shared" si="48"/>
        <v>2.5396239999999999</v>
      </c>
      <c r="AM136" s="5">
        <f t="shared" si="63"/>
        <v>653</v>
      </c>
      <c r="AN136" s="56"/>
      <c r="AT136" s="56"/>
    </row>
    <row r="137" spans="1:46" x14ac:dyDescent="0.35">
      <c r="A137">
        <v>654000</v>
      </c>
      <c r="B137" s="59">
        <v>0.26606706000000002</v>
      </c>
      <c r="C137" s="3">
        <f t="shared" si="54"/>
        <v>7.5694444444444446E-3</v>
      </c>
      <c r="D137" s="59">
        <v>2.6606706000000004</v>
      </c>
      <c r="E137" s="56" t="e">
        <f t="shared" si="57"/>
        <v>#N/A</v>
      </c>
      <c r="F137" s="58" t="e">
        <f t="shared" si="58"/>
        <v>#N/A</v>
      </c>
      <c r="G137" s="58" t="e">
        <f t="shared" si="53"/>
        <v>#N/A</v>
      </c>
      <c r="H137" s="58" t="e">
        <f t="shared" si="64"/>
        <v>#N/A</v>
      </c>
      <c r="I137" s="61" t="e">
        <v>#N/A</v>
      </c>
      <c r="J137" s="58" t="str">
        <f t="shared" si="59"/>
        <v>0</v>
      </c>
      <c r="K137" s="58" t="str">
        <f t="shared" si="60"/>
        <v>0</v>
      </c>
      <c r="L137" s="58" t="str">
        <f t="shared" si="65"/>
        <v>0</v>
      </c>
      <c r="M137" s="58" t="str">
        <f t="shared" si="51"/>
        <v>0</v>
      </c>
      <c r="N137" s="61">
        <v>0</v>
      </c>
      <c r="O137" s="3">
        <f t="shared" si="61"/>
        <v>7.5694444444444446E-3</v>
      </c>
      <c r="AF137" s="3">
        <f t="shared" si="55"/>
        <v>7.5694444444444446E-3</v>
      </c>
      <c r="AG137" s="5">
        <f t="shared" si="56"/>
        <v>654000</v>
      </c>
      <c r="AH137" s="56">
        <f t="shared" si="66"/>
        <v>2.6606706000000004</v>
      </c>
      <c r="AI137" s="84">
        <f t="shared" si="48"/>
        <v>2.6606706000000004</v>
      </c>
      <c r="AJ137" s="84">
        <v>655</v>
      </c>
      <c r="AK137" t="str">
        <f t="shared" si="62"/>
        <v>2.6606706, 655</v>
      </c>
      <c r="AL137" s="60">
        <f t="shared" si="48"/>
        <v>2.6606706000000004</v>
      </c>
      <c r="AM137" s="5">
        <f t="shared" si="63"/>
        <v>654</v>
      </c>
      <c r="AN137" s="56"/>
      <c r="AT137" s="56"/>
    </row>
    <row r="138" spans="1:46" x14ac:dyDescent="0.35">
      <c r="A138">
        <v>655000</v>
      </c>
      <c r="B138" s="59">
        <v>0.26757774000000001</v>
      </c>
      <c r="C138" s="3">
        <f t="shared" si="54"/>
        <v>7.5810185185185182E-3</v>
      </c>
      <c r="D138" s="59">
        <v>2.6757774000000003</v>
      </c>
      <c r="E138" s="56" t="e">
        <f t="shared" si="57"/>
        <v>#N/A</v>
      </c>
      <c r="F138" s="58" t="e">
        <f t="shared" si="58"/>
        <v>#N/A</v>
      </c>
      <c r="G138" s="58" t="e">
        <f t="shared" si="53"/>
        <v>#N/A</v>
      </c>
      <c r="H138" s="58">
        <f t="shared" si="64"/>
        <v>2.6757774000000003</v>
      </c>
      <c r="I138" s="61" t="e">
        <v>#N/A</v>
      </c>
      <c r="J138" s="58" t="str">
        <f t="shared" si="59"/>
        <v>0</v>
      </c>
      <c r="K138" s="58" t="str">
        <f t="shared" si="60"/>
        <v>0</v>
      </c>
      <c r="L138" s="58" t="str">
        <f t="shared" si="65"/>
        <v>0</v>
      </c>
      <c r="M138" s="58">
        <f t="shared" si="51"/>
        <v>2.6757774000000003</v>
      </c>
      <c r="N138" s="61">
        <v>0</v>
      </c>
      <c r="O138" s="3">
        <f t="shared" si="61"/>
        <v>7.5810185185185182E-3</v>
      </c>
      <c r="AF138" s="3">
        <f t="shared" si="55"/>
        <v>7.5810185185185182E-3</v>
      </c>
      <c r="AG138" s="5">
        <f t="shared" si="56"/>
        <v>655000</v>
      </c>
      <c r="AH138" s="56">
        <f t="shared" si="66"/>
        <v>2.6757774000000003</v>
      </c>
      <c r="AI138" s="84">
        <f t="shared" si="48"/>
        <v>2.6757774000000003</v>
      </c>
      <c r="AJ138" s="84">
        <v>656</v>
      </c>
      <c r="AK138" t="str">
        <f t="shared" si="62"/>
        <v>2.6757774, 656</v>
      </c>
      <c r="AL138" s="60">
        <f t="shared" si="48"/>
        <v>2.6757774000000003</v>
      </c>
      <c r="AM138" s="5">
        <f t="shared" si="63"/>
        <v>655</v>
      </c>
      <c r="AN138" s="56"/>
      <c r="AT138" s="56"/>
    </row>
    <row r="139" spans="1:46" x14ac:dyDescent="0.35">
      <c r="A139">
        <v>656000</v>
      </c>
      <c r="B139" s="59">
        <v>0.25774390000000003</v>
      </c>
      <c r="C139" s="3">
        <f t="shared" si="54"/>
        <v>7.5925925925925926E-3</v>
      </c>
      <c r="D139" s="59">
        <v>2.577439</v>
      </c>
      <c r="E139" s="56" t="e">
        <f t="shared" si="57"/>
        <v>#N/A</v>
      </c>
      <c r="F139" s="58" t="e">
        <f t="shared" si="58"/>
        <v>#N/A</v>
      </c>
      <c r="G139" s="58" t="e">
        <f t="shared" si="53"/>
        <v>#N/A</v>
      </c>
      <c r="H139" s="58" t="e">
        <f t="shared" si="64"/>
        <v>#N/A</v>
      </c>
      <c r="I139" s="61" t="e">
        <v>#N/A</v>
      </c>
      <c r="J139" s="58" t="str">
        <f t="shared" si="59"/>
        <v>0</v>
      </c>
      <c r="K139" s="58" t="str">
        <f t="shared" si="60"/>
        <v>0</v>
      </c>
      <c r="L139" s="58" t="str">
        <f t="shared" si="65"/>
        <v>0</v>
      </c>
      <c r="M139" s="58" t="str">
        <f t="shared" si="51"/>
        <v>0</v>
      </c>
      <c r="N139" s="61">
        <v>0</v>
      </c>
      <c r="O139" s="3">
        <f t="shared" si="61"/>
        <v>7.5925925925925926E-3</v>
      </c>
      <c r="P139" t="s">
        <v>100</v>
      </c>
      <c r="AF139" s="3">
        <f t="shared" si="55"/>
        <v>7.5925925925925926E-3</v>
      </c>
      <c r="AG139" s="5">
        <f t="shared" si="56"/>
        <v>656000</v>
      </c>
      <c r="AH139" s="56">
        <f t="shared" si="66"/>
        <v>2.577439</v>
      </c>
      <c r="AI139" s="84">
        <f t="shared" si="48"/>
        <v>2.577439</v>
      </c>
      <c r="AJ139" s="84">
        <v>657</v>
      </c>
      <c r="AK139" t="str">
        <f t="shared" si="62"/>
        <v>2.577439, 657</v>
      </c>
      <c r="AL139" s="60">
        <f t="shared" si="48"/>
        <v>2.577439</v>
      </c>
      <c r="AM139" s="5">
        <f t="shared" si="63"/>
        <v>656</v>
      </c>
      <c r="AN139" s="56"/>
      <c r="AT139" s="56"/>
    </row>
    <row r="140" spans="1:46" x14ac:dyDescent="0.35">
      <c r="A140">
        <v>657000</v>
      </c>
      <c r="B140" s="59">
        <v>0.22899532</v>
      </c>
      <c r="C140" s="3">
        <f t="shared" si="54"/>
        <v>7.6041666666666662E-3</v>
      </c>
      <c r="D140" s="59">
        <v>2.2899532000000002</v>
      </c>
      <c r="E140" s="56" t="e">
        <f t="shared" si="57"/>
        <v>#N/A</v>
      </c>
      <c r="F140" s="58" t="e">
        <f t="shared" si="58"/>
        <v>#N/A</v>
      </c>
      <c r="G140" s="58" t="e">
        <f t="shared" si="53"/>
        <v>#N/A</v>
      </c>
      <c r="H140" s="58" t="e">
        <f t="shared" si="64"/>
        <v>#N/A</v>
      </c>
      <c r="I140" s="61" t="e">
        <v>#N/A</v>
      </c>
      <c r="J140" s="58" t="str">
        <f t="shared" si="59"/>
        <v>0</v>
      </c>
      <c r="K140" s="58" t="str">
        <f t="shared" si="60"/>
        <v>0</v>
      </c>
      <c r="L140" s="58" t="str">
        <f t="shared" si="65"/>
        <v>0</v>
      </c>
      <c r="M140" s="58" t="str">
        <f t="shared" si="51"/>
        <v>0</v>
      </c>
      <c r="N140" s="61">
        <v>0</v>
      </c>
      <c r="O140" s="3">
        <f t="shared" si="61"/>
        <v>7.6041666666666662E-3</v>
      </c>
      <c r="AF140" s="3">
        <f t="shared" si="55"/>
        <v>7.6041666666666662E-3</v>
      </c>
      <c r="AG140" s="5">
        <f t="shared" si="56"/>
        <v>657000</v>
      </c>
      <c r="AH140" s="56">
        <f t="shared" si="66"/>
        <v>2.2899532000000002</v>
      </c>
      <c r="AI140" s="84">
        <f t="shared" si="48"/>
        <v>2.2899532000000002</v>
      </c>
      <c r="AJ140" s="84">
        <v>658</v>
      </c>
      <c r="AK140" t="str">
        <f t="shared" si="62"/>
        <v>2.2899532, 658</v>
      </c>
      <c r="AL140" s="60">
        <f t="shared" si="48"/>
        <v>2.2899532000000002</v>
      </c>
      <c r="AM140" s="5">
        <f t="shared" si="63"/>
        <v>657</v>
      </c>
      <c r="AN140" s="56"/>
      <c r="AT140" s="56"/>
    </row>
    <row r="141" spans="1:46" x14ac:dyDescent="0.35">
      <c r="A141">
        <v>658000</v>
      </c>
      <c r="B141" s="59">
        <v>0.21840372999999999</v>
      </c>
      <c r="C141" s="3">
        <f t="shared" si="54"/>
        <v>7.6157407407407406E-3</v>
      </c>
      <c r="D141" s="59">
        <v>2.1840373</v>
      </c>
      <c r="E141" s="56" t="e">
        <f t="shared" si="57"/>
        <v>#N/A</v>
      </c>
      <c r="F141" s="58" t="e">
        <f t="shared" si="58"/>
        <v>#N/A</v>
      </c>
      <c r="G141" s="58" t="e">
        <f t="shared" si="53"/>
        <v>#N/A</v>
      </c>
      <c r="H141" s="58" t="e">
        <f t="shared" si="64"/>
        <v>#N/A</v>
      </c>
      <c r="I141" s="61" t="s">
        <v>62</v>
      </c>
      <c r="J141" s="58" t="str">
        <f t="shared" si="59"/>
        <v>0</v>
      </c>
      <c r="K141" s="58" t="str">
        <f t="shared" si="60"/>
        <v>0</v>
      </c>
      <c r="L141" s="58" t="str">
        <f t="shared" si="65"/>
        <v>0</v>
      </c>
      <c r="M141" s="58" t="str">
        <f t="shared" si="51"/>
        <v>0</v>
      </c>
      <c r="N141" s="61">
        <v>0</v>
      </c>
      <c r="O141" s="3">
        <f t="shared" si="61"/>
        <v>7.6157407407407406E-3</v>
      </c>
      <c r="AF141" s="3">
        <f t="shared" si="55"/>
        <v>7.6157407407407406E-3</v>
      </c>
      <c r="AG141" s="5">
        <f t="shared" si="56"/>
        <v>658000</v>
      </c>
      <c r="AH141" s="56">
        <f t="shared" si="66"/>
        <v>2.1840373</v>
      </c>
      <c r="AI141" s="84">
        <f t="shared" si="48"/>
        <v>2.1840373</v>
      </c>
      <c r="AJ141" s="84">
        <v>659</v>
      </c>
      <c r="AK141" t="str">
        <f t="shared" si="62"/>
        <v>2.1840373, 659</v>
      </c>
      <c r="AL141" s="60">
        <f t="shared" si="48"/>
        <v>2.1840373</v>
      </c>
      <c r="AM141" s="5">
        <f t="shared" si="63"/>
        <v>658</v>
      </c>
      <c r="AN141" s="56"/>
      <c r="AT141" s="56"/>
    </row>
    <row r="142" spans="1:46" x14ac:dyDescent="0.35">
      <c r="A142">
        <v>659000</v>
      </c>
      <c r="B142" s="59">
        <v>0.20629661999999999</v>
      </c>
      <c r="C142" s="3">
        <f t="shared" si="54"/>
        <v>7.6273148148148142E-3</v>
      </c>
      <c r="D142" s="59">
        <v>2.0629662</v>
      </c>
      <c r="E142" s="56" t="e">
        <f t="shared" si="57"/>
        <v>#N/A</v>
      </c>
      <c r="F142" s="58" t="e">
        <f t="shared" si="58"/>
        <v>#N/A</v>
      </c>
      <c r="G142" s="58" t="e">
        <f t="shared" si="53"/>
        <v>#N/A</v>
      </c>
      <c r="H142" s="58" t="e">
        <f t="shared" si="64"/>
        <v>#N/A</v>
      </c>
      <c r="I142" s="61" t="e">
        <v>#N/A</v>
      </c>
      <c r="J142" s="58" t="str">
        <f t="shared" si="59"/>
        <v>0</v>
      </c>
      <c r="K142" s="58" t="str">
        <f t="shared" si="60"/>
        <v>0</v>
      </c>
      <c r="L142" s="58" t="str">
        <f t="shared" si="65"/>
        <v>0</v>
      </c>
      <c r="M142" s="58" t="str">
        <f t="shared" si="51"/>
        <v>0</v>
      </c>
      <c r="N142" s="61">
        <v>0</v>
      </c>
      <c r="O142" s="3">
        <f t="shared" si="61"/>
        <v>7.6273148148148142E-3</v>
      </c>
      <c r="AF142" s="3">
        <f t="shared" si="55"/>
        <v>7.6273148148148142E-3</v>
      </c>
      <c r="AG142" s="5">
        <f t="shared" si="56"/>
        <v>659000</v>
      </c>
      <c r="AH142" s="56">
        <f t="shared" si="66"/>
        <v>2.0629662</v>
      </c>
      <c r="AI142" s="84">
        <f t="shared" si="48"/>
        <v>2.0629662</v>
      </c>
      <c r="AJ142" s="84">
        <v>660</v>
      </c>
      <c r="AK142" t="str">
        <f t="shared" si="62"/>
        <v>2.0629662, 660</v>
      </c>
      <c r="AL142" s="60">
        <f t="shared" si="48"/>
        <v>2.0629662</v>
      </c>
      <c r="AM142" s="5">
        <f t="shared" si="63"/>
        <v>659</v>
      </c>
      <c r="AN142" s="56"/>
      <c r="AT142" s="56"/>
    </row>
    <row r="143" spans="1:46" x14ac:dyDescent="0.35">
      <c r="A143">
        <v>660000</v>
      </c>
      <c r="B143" s="59">
        <v>0.18662654000000001</v>
      </c>
      <c r="C143" s="3">
        <f t="shared" si="54"/>
        <v>7.6388888888888886E-3</v>
      </c>
      <c r="D143" s="59">
        <v>1.8662654000000001</v>
      </c>
      <c r="E143" s="56" t="e">
        <f t="shared" si="57"/>
        <v>#N/A</v>
      </c>
      <c r="F143" s="58" t="e">
        <f t="shared" si="58"/>
        <v>#N/A</v>
      </c>
      <c r="G143" s="58">
        <f t="shared" si="53"/>
        <v>1.8662654000000001</v>
      </c>
      <c r="H143" s="58" t="e">
        <f t="shared" si="64"/>
        <v>#N/A</v>
      </c>
      <c r="I143" s="61" t="e">
        <v>#N/A</v>
      </c>
      <c r="J143" s="58" t="str">
        <f t="shared" si="59"/>
        <v>0</v>
      </c>
      <c r="K143" s="58" t="str">
        <f t="shared" si="60"/>
        <v>0</v>
      </c>
      <c r="L143" s="58">
        <f t="shared" si="65"/>
        <v>1.8662654000000001</v>
      </c>
      <c r="M143" s="58" t="str">
        <f t="shared" si="51"/>
        <v>0</v>
      </c>
      <c r="N143" s="61">
        <v>0</v>
      </c>
      <c r="O143" s="3">
        <f t="shared" si="61"/>
        <v>7.6388888888888886E-3</v>
      </c>
      <c r="AF143" s="3">
        <f t="shared" si="55"/>
        <v>7.6388888888888886E-3</v>
      </c>
      <c r="AG143" s="5">
        <f t="shared" si="56"/>
        <v>660000</v>
      </c>
      <c r="AH143" s="56">
        <f t="shared" si="66"/>
        <v>1.8662654000000001</v>
      </c>
      <c r="AI143" s="84">
        <f t="shared" si="48"/>
        <v>1.8662654000000001</v>
      </c>
      <c r="AJ143" s="84">
        <v>661</v>
      </c>
      <c r="AK143" t="str">
        <f t="shared" si="62"/>
        <v>1.8662654, 661</v>
      </c>
      <c r="AL143" s="60">
        <f t="shared" si="48"/>
        <v>1.8662654000000001</v>
      </c>
      <c r="AM143" s="5">
        <f t="shared" si="63"/>
        <v>660</v>
      </c>
      <c r="AN143" s="56"/>
      <c r="AT143" s="56"/>
    </row>
    <row r="144" spans="1:46" x14ac:dyDescent="0.35">
      <c r="A144">
        <v>661000</v>
      </c>
      <c r="B144" s="59">
        <v>0.22445606000000001</v>
      </c>
      <c r="C144" s="3">
        <f t="shared" si="54"/>
        <v>7.6504629629629639E-3</v>
      </c>
      <c r="D144" s="59">
        <v>2.2445606000000002</v>
      </c>
      <c r="E144" s="56" t="e">
        <f t="shared" si="57"/>
        <v>#N/A</v>
      </c>
      <c r="F144" s="58" t="e">
        <f t="shared" si="58"/>
        <v>#N/A</v>
      </c>
      <c r="G144" s="58" t="e">
        <f t="shared" si="53"/>
        <v>#N/A</v>
      </c>
      <c r="H144" s="58" t="e">
        <f t="shared" si="64"/>
        <v>#N/A</v>
      </c>
      <c r="I144" s="61" t="e">
        <v>#N/A</v>
      </c>
      <c r="J144" s="58" t="str">
        <f t="shared" si="59"/>
        <v>0</v>
      </c>
      <c r="K144" s="58" t="str">
        <f t="shared" si="60"/>
        <v>0</v>
      </c>
      <c r="L144" s="58" t="str">
        <f t="shared" si="65"/>
        <v>0</v>
      </c>
      <c r="M144" s="58" t="str">
        <f t="shared" si="51"/>
        <v>0</v>
      </c>
      <c r="N144" s="61">
        <v>0</v>
      </c>
      <c r="O144" s="3">
        <f t="shared" si="61"/>
        <v>7.6504629629629639E-3</v>
      </c>
      <c r="AF144" s="3">
        <f t="shared" si="55"/>
        <v>7.6504629629629639E-3</v>
      </c>
      <c r="AG144" s="5">
        <f t="shared" si="56"/>
        <v>661000</v>
      </c>
      <c r="AH144" s="56">
        <f t="shared" si="66"/>
        <v>2.2445606000000002</v>
      </c>
      <c r="AI144" s="84">
        <f t="shared" si="48"/>
        <v>2.2445606000000002</v>
      </c>
      <c r="AJ144" s="84">
        <v>662</v>
      </c>
      <c r="AK144" t="str">
        <f t="shared" si="62"/>
        <v>2.2445606, 662</v>
      </c>
      <c r="AL144" s="60">
        <f t="shared" si="48"/>
        <v>2.2445606000000002</v>
      </c>
      <c r="AM144" s="5">
        <f t="shared" si="63"/>
        <v>661</v>
      </c>
      <c r="AN144" s="56"/>
      <c r="AT144" s="56"/>
    </row>
    <row r="145" spans="1:46" x14ac:dyDescent="0.35">
      <c r="A145">
        <v>662000</v>
      </c>
      <c r="B145" s="59">
        <v>0.24715233</v>
      </c>
      <c r="C145" s="3">
        <f t="shared" si="54"/>
        <v>7.6620370370370366E-3</v>
      </c>
      <c r="D145" s="59">
        <v>2.4715232999999999</v>
      </c>
      <c r="E145" s="56" t="e">
        <f t="shared" si="57"/>
        <v>#N/A</v>
      </c>
      <c r="F145" s="58" t="e">
        <f t="shared" si="58"/>
        <v>#N/A</v>
      </c>
      <c r="G145" s="58" t="e">
        <f t="shared" si="53"/>
        <v>#N/A</v>
      </c>
      <c r="H145" s="58" t="e">
        <f t="shared" si="64"/>
        <v>#N/A</v>
      </c>
      <c r="I145" s="61" t="e">
        <v>#N/A</v>
      </c>
      <c r="J145" s="58" t="str">
        <f t="shared" si="59"/>
        <v>0</v>
      </c>
      <c r="K145" s="58" t="str">
        <f t="shared" si="60"/>
        <v>0</v>
      </c>
      <c r="L145" s="58" t="str">
        <f t="shared" si="65"/>
        <v>0</v>
      </c>
      <c r="M145" s="58" t="str">
        <f t="shared" si="51"/>
        <v>0</v>
      </c>
      <c r="N145" s="61">
        <v>0</v>
      </c>
      <c r="O145" s="3">
        <f t="shared" si="61"/>
        <v>7.6620370370370366E-3</v>
      </c>
      <c r="AF145" s="3">
        <f t="shared" si="55"/>
        <v>7.6620370370370366E-3</v>
      </c>
      <c r="AG145" s="5">
        <f t="shared" si="56"/>
        <v>662000</v>
      </c>
      <c r="AH145" s="56">
        <f t="shared" si="66"/>
        <v>2.4715232999999999</v>
      </c>
      <c r="AI145" s="84">
        <f t="shared" si="48"/>
        <v>2.4715232999999999</v>
      </c>
      <c r="AJ145" s="84">
        <v>663</v>
      </c>
      <c r="AK145" t="str">
        <f t="shared" si="62"/>
        <v>2.4715233, 663</v>
      </c>
      <c r="AL145" s="60">
        <f t="shared" si="48"/>
        <v>2.4715232999999999</v>
      </c>
      <c r="AM145" s="5">
        <f t="shared" si="63"/>
        <v>662</v>
      </c>
      <c r="AN145" s="56"/>
      <c r="AT145" s="56"/>
    </row>
    <row r="146" spans="1:46" x14ac:dyDescent="0.35">
      <c r="A146">
        <v>663000</v>
      </c>
      <c r="B146" s="59">
        <v>0.29557099999999997</v>
      </c>
      <c r="C146" s="3">
        <f t="shared" si="54"/>
        <v>7.673611111111112E-3</v>
      </c>
      <c r="D146" s="59">
        <v>2.9557099999999998</v>
      </c>
      <c r="E146" s="56" t="e">
        <f t="shared" si="57"/>
        <v>#N/A</v>
      </c>
      <c r="F146" s="58" t="e">
        <f t="shared" si="58"/>
        <v>#N/A</v>
      </c>
      <c r="G146" s="58" t="e">
        <f>IF(AND(D146&lt;=D143, D146&lt;=D144, D146&lt;=D145, D146&lt;=D147, D146&lt;=D148, D146&lt;=D149),D146,NA())</f>
        <v>#N/A</v>
      </c>
      <c r="H146" s="58" t="e">
        <f t="shared" si="64"/>
        <v>#N/A</v>
      </c>
      <c r="I146" s="61" t="e">
        <v>#N/A</v>
      </c>
      <c r="J146" s="58" t="str">
        <f t="shared" si="59"/>
        <v>0</v>
      </c>
      <c r="K146" s="58" t="str">
        <f t="shared" si="60"/>
        <v>0</v>
      </c>
      <c r="L146" s="58" t="str">
        <f t="shared" si="65"/>
        <v>0</v>
      </c>
      <c r="M146" s="58" t="str">
        <f t="shared" si="51"/>
        <v>0</v>
      </c>
      <c r="N146" s="61">
        <v>0</v>
      </c>
      <c r="O146" s="3">
        <f t="shared" si="61"/>
        <v>7.673611111111112E-3</v>
      </c>
      <c r="AF146" s="3">
        <f t="shared" si="55"/>
        <v>7.673611111111112E-3</v>
      </c>
      <c r="AG146" s="5">
        <f t="shared" si="56"/>
        <v>663000</v>
      </c>
      <c r="AH146" s="56">
        <f t="shared" si="66"/>
        <v>2.9557099999999998</v>
      </c>
      <c r="AI146" s="84">
        <f t="shared" si="48"/>
        <v>2.9557099999999998</v>
      </c>
      <c r="AJ146" s="84">
        <v>664</v>
      </c>
      <c r="AK146" t="str">
        <f t="shared" si="62"/>
        <v>2.95571, 664</v>
      </c>
      <c r="AL146" s="60">
        <f t="shared" si="48"/>
        <v>2.9557099999999998</v>
      </c>
      <c r="AM146" s="5">
        <f t="shared" si="63"/>
        <v>663</v>
      </c>
      <c r="AN146" s="56"/>
      <c r="AT146" s="56"/>
    </row>
    <row r="147" spans="1:46" x14ac:dyDescent="0.35">
      <c r="A147">
        <v>664000</v>
      </c>
      <c r="B147" s="59">
        <v>0.30918875000000001</v>
      </c>
      <c r="C147" s="3">
        <f t="shared" si="54"/>
        <v>7.6851851851851847E-3</v>
      </c>
      <c r="D147" s="59">
        <v>3.0918875000000003</v>
      </c>
      <c r="E147" s="56" t="e">
        <f t="shared" si="57"/>
        <v>#N/A</v>
      </c>
      <c r="F147" s="58">
        <f t="shared" si="58"/>
        <v>3.0918875000000003</v>
      </c>
      <c r="G147" s="58" t="e">
        <f t="shared" ref="G147:G159" si="67">IF(AND(D147&lt;=D144, D147&lt;=D145, D147&lt;=D146, D147&lt;=D148, D147&lt;=D149, D147&lt;=D150),D147,NA())</f>
        <v>#N/A</v>
      </c>
      <c r="H147" s="58">
        <f t="shared" si="64"/>
        <v>3.0918875000000003</v>
      </c>
      <c r="I147" s="61" t="e">
        <v>#N/A</v>
      </c>
      <c r="J147" s="58" t="str">
        <f t="shared" si="59"/>
        <v>0</v>
      </c>
      <c r="K147" s="58" t="str">
        <f t="shared" si="60"/>
        <v>0</v>
      </c>
      <c r="L147" s="58" t="str">
        <f t="shared" si="65"/>
        <v>0</v>
      </c>
      <c r="M147" s="58">
        <f t="shared" si="51"/>
        <v>3.0918875000000003</v>
      </c>
      <c r="N147" s="61">
        <v>0</v>
      </c>
      <c r="O147" s="3">
        <f t="shared" si="61"/>
        <v>7.6851851851851847E-3</v>
      </c>
      <c r="AF147" s="3">
        <f t="shared" si="55"/>
        <v>7.6851851851851847E-3</v>
      </c>
      <c r="AG147" s="5">
        <f t="shared" si="56"/>
        <v>664000</v>
      </c>
      <c r="AH147" s="56">
        <f t="shared" si="66"/>
        <v>3.0918875000000003</v>
      </c>
      <c r="AI147" s="84">
        <f t="shared" ref="AI147:AL210" si="68">$B147*10</f>
        <v>3.0918875000000003</v>
      </c>
      <c r="AJ147" s="84">
        <v>665</v>
      </c>
      <c r="AK147" t="str">
        <f t="shared" si="62"/>
        <v>3.0918875, 665</v>
      </c>
      <c r="AL147" s="60">
        <f t="shared" si="68"/>
        <v>3.0918875000000003</v>
      </c>
      <c r="AM147" s="5">
        <f t="shared" si="63"/>
        <v>664</v>
      </c>
      <c r="AN147" s="56"/>
      <c r="AT147" s="56"/>
    </row>
    <row r="148" spans="1:46" x14ac:dyDescent="0.35">
      <c r="A148">
        <v>665000</v>
      </c>
      <c r="B148" s="59">
        <v>0.26077004999999998</v>
      </c>
      <c r="C148" s="3">
        <f t="shared" si="54"/>
        <v>7.69675925925926E-3</v>
      </c>
      <c r="D148" s="59">
        <v>2.6077005</v>
      </c>
      <c r="E148" s="56" t="e">
        <f t="shared" si="57"/>
        <v>#N/A</v>
      </c>
      <c r="F148" s="58" t="e">
        <f t="shared" si="58"/>
        <v>#N/A</v>
      </c>
      <c r="G148" s="58" t="e">
        <f t="shared" si="67"/>
        <v>#N/A</v>
      </c>
      <c r="H148" s="58" t="e">
        <f t="shared" si="64"/>
        <v>#N/A</v>
      </c>
      <c r="I148" s="61" t="e">
        <v>#N/A</v>
      </c>
      <c r="J148" s="58" t="str">
        <f t="shared" si="59"/>
        <v>0</v>
      </c>
      <c r="K148" s="58" t="str">
        <f t="shared" si="60"/>
        <v>0</v>
      </c>
      <c r="L148" s="58" t="str">
        <f t="shared" si="65"/>
        <v>0</v>
      </c>
      <c r="M148" s="58" t="str">
        <f t="shared" si="51"/>
        <v>0</v>
      </c>
      <c r="N148" s="61">
        <v>0</v>
      </c>
      <c r="O148" s="3">
        <f t="shared" si="61"/>
        <v>7.69675925925926E-3</v>
      </c>
      <c r="AF148" s="3">
        <f t="shared" si="55"/>
        <v>7.69675925925926E-3</v>
      </c>
      <c r="AG148" s="5">
        <f t="shared" si="56"/>
        <v>665000</v>
      </c>
      <c r="AH148" s="56">
        <f t="shared" si="66"/>
        <v>2.6077005</v>
      </c>
      <c r="AI148" s="84">
        <f t="shared" si="68"/>
        <v>2.6077005</v>
      </c>
      <c r="AJ148" s="84">
        <v>666</v>
      </c>
      <c r="AK148" t="str">
        <f t="shared" si="62"/>
        <v>2.6077005, 666</v>
      </c>
      <c r="AL148" s="60">
        <f t="shared" si="68"/>
        <v>2.6077005</v>
      </c>
      <c r="AM148" s="5">
        <f t="shared" si="63"/>
        <v>665</v>
      </c>
      <c r="AN148" s="56"/>
      <c r="AT148" s="56"/>
    </row>
    <row r="149" spans="1:46" x14ac:dyDescent="0.35">
      <c r="A149">
        <v>666000</v>
      </c>
      <c r="B149" s="59">
        <v>0.23731606999999999</v>
      </c>
      <c r="C149" s="3">
        <f t="shared" si="54"/>
        <v>7.7083333333333327E-3</v>
      </c>
      <c r="D149" s="59">
        <v>2.3731606999999997</v>
      </c>
      <c r="E149" s="56" t="e">
        <f t="shared" si="57"/>
        <v>#N/A</v>
      </c>
      <c r="F149" s="58" t="e">
        <f t="shared" si="58"/>
        <v>#N/A</v>
      </c>
      <c r="G149" s="58" t="e">
        <f t="shared" si="67"/>
        <v>#N/A</v>
      </c>
      <c r="H149" s="58" t="e">
        <f t="shared" si="64"/>
        <v>#N/A</v>
      </c>
      <c r="I149" s="61" t="e">
        <v>#N/A</v>
      </c>
      <c r="J149" s="58" t="str">
        <f t="shared" si="59"/>
        <v>0</v>
      </c>
      <c r="K149" s="58" t="str">
        <f t="shared" si="60"/>
        <v>0</v>
      </c>
      <c r="L149" s="58" t="str">
        <f t="shared" si="65"/>
        <v>0</v>
      </c>
      <c r="M149" s="58" t="str">
        <f t="shared" si="51"/>
        <v>0</v>
      </c>
      <c r="N149" s="61">
        <v>0</v>
      </c>
      <c r="O149" s="3">
        <f t="shared" si="61"/>
        <v>7.7083333333333327E-3</v>
      </c>
      <c r="AF149" s="3">
        <f t="shared" si="55"/>
        <v>7.7083333333333327E-3</v>
      </c>
      <c r="AG149" s="5">
        <f t="shared" si="56"/>
        <v>666000</v>
      </c>
      <c r="AH149" s="56">
        <f t="shared" si="66"/>
        <v>2.3731606999999997</v>
      </c>
      <c r="AI149" s="84">
        <f t="shared" si="68"/>
        <v>2.3731606999999997</v>
      </c>
      <c r="AJ149" s="84">
        <v>667</v>
      </c>
      <c r="AK149" t="str">
        <f t="shared" si="62"/>
        <v>2.3731607, 667</v>
      </c>
      <c r="AL149" s="60">
        <f t="shared" si="68"/>
        <v>2.3731606999999997</v>
      </c>
      <c r="AM149" s="5">
        <f t="shared" si="63"/>
        <v>666</v>
      </c>
      <c r="AN149" s="56"/>
      <c r="AT149" s="56"/>
    </row>
    <row r="150" spans="1:46" x14ac:dyDescent="0.35">
      <c r="A150">
        <v>667000</v>
      </c>
      <c r="B150" s="59">
        <v>0.21386448</v>
      </c>
      <c r="C150" s="3">
        <f t="shared" si="54"/>
        <v>7.719907407407408E-3</v>
      </c>
      <c r="D150" s="59">
        <v>2.1386447999999998</v>
      </c>
      <c r="E150" s="56" t="e">
        <f t="shared" si="57"/>
        <v>#N/A</v>
      </c>
      <c r="F150" s="58" t="e">
        <f t="shared" si="58"/>
        <v>#N/A</v>
      </c>
      <c r="G150" s="58" t="e">
        <f t="shared" si="67"/>
        <v>#N/A</v>
      </c>
      <c r="H150" s="58" t="e">
        <f t="shared" si="64"/>
        <v>#N/A</v>
      </c>
      <c r="I150" s="61" t="e">
        <v>#N/A</v>
      </c>
      <c r="J150" s="58" t="str">
        <f t="shared" si="59"/>
        <v>0</v>
      </c>
      <c r="K150" s="58" t="str">
        <f t="shared" si="60"/>
        <v>0</v>
      </c>
      <c r="L150" s="58" t="str">
        <f t="shared" si="65"/>
        <v>0</v>
      </c>
      <c r="M150" s="58" t="str">
        <f t="shared" si="51"/>
        <v>0</v>
      </c>
      <c r="N150" s="61">
        <v>0</v>
      </c>
      <c r="O150" s="3">
        <f t="shared" si="61"/>
        <v>7.719907407407408E-3</v>
      </c>
      <c r="AF150" s="3">
        <f t="shared" si="55"/>
        <v>7.719907407407408E-3</v>
      </c>
      <c r="AG150" s="5">
        <f t="shared" si="56"/>
        <v>667000</v>
      </c>
      <c r="AH150" s="56">
        <f t="shared" si="66"/>
        <v>2.1386447999999998</v>
      </c>
      <c r="AI150" s="84">
        <f t="shared" si="68"/>
        <v>2.1386447999999998</v>
      </c>
      <c r="AJ150" s="84">
        <v>668</v>
      </c>
      <c r="AK150" t="str">
        <f t="shared" si="62"/>
        <v>2.1386448, 668</v>
      </c>
      <c r="AL150" s="60">
        <f t="shared" si="68"/>
        <v>2.1386447999999998</v>
      </c>
      <c r="AM150" s="5">
        <f t="shared" si="63"/>
        <v>667</v>
      </c>
      <c r="AN150" s="56"/>
      <c r="AT150" s="56"/>
    </row>
    <row r="151" spans="1:46" x14ac:dyDescent="0.35">
      <c r="A151">
        <v>668000</v>
      </c>
      <c r="B151" s="59">
        <v>0.18813962000000001</v>
      </c>
      <c r="C151" s="3">
        <f t="shared" si="54"/>
        <v>7.7314814814814815E-3</v>
      </c>
      <c r="D151" s="59">
        <v>1.8813962000000002</v>
      </c>
      <c r="E151" s="56" t="e">
        <f t="shared" si="57"/>
        <v>#N/A</v>
      </c>
      <c r="F151" s="58" t="e">
        <f t="shared" si="58"/>
        <v>#N/A</v>
      </c>
      <c r="G151" s="58" t="e">
        <f t="shared" si="67"/>
        <v>#N/A</v>
      </c>
      <c r="H151" s="58" t="e">
        <f t="shared" si="64"/>
        <v>#N/A</v>
      </c>
      <c r="I151" s="61" t="e">
        <v>#N/A</v>
      </c>
      <c r="J151" s="58" t="str">
        <f t="shared" si="59"/>
        <v>0</v>
      </c>
      <c r="K151" s="58" t="str">
        <f t="shared" si="60"/>
        <v>0</v>
      </c>
      <c r="L151" s="58" t="str">
        <f t="shared" si="65"/>
        <v>0</v>
      </c>
      <c r="M151" s="58" t="str">
        <f t="shared" si="51"/>
        <v>0</v>
      </c>
      <c r="N151" s="61">
        <v>0</v>
      </c>
      <c r="O151" s="3">
        <f t="shared" si="61"/>
        <v>7.7314814814814815E-3</v>
      </c>
      <c r="AF151" s="3">
        <f t="shared" si="55"/>
        <v>7.7314814814814815E-3</v>
      </c>
      <c r="AG151" s="5">
        <f t="shared" si="56"/>
        <v>668000</v>
      </c>
      <c r="AH151" s="56">
        <f t="shared" si="66"/>
        <v>1.8813962000000002</v>
      </c>
      <c r="AI151" s="84">
        <f t="shared" si="68"/>
        <v>1.8813962000000002</v>
      </c>
      <c r="AJ151" s="84">
        <v>669</v>
      </c>
      <c r="AK151" t="str">
        <f t="shared" si="62"/>
        <v>1.8813962, 669</v>
      </c>
      <c r="AL151" s="60">
        <f t="shared" si="68"/>
        <v>1.8813962000000002</v>
      </c>
      <c r="AM151" s="5">
        <f t="shared" si="63"/>
        <v>668</v>
      </c>
      <c r="AN151" s="56"/>
      <c r="AT151" s="56"/>
    </row>
    <row r="152" spans="1:46" x14ac:dyDescent="0.35">
      <c r="A152">
        <v>669000</v>
      </c>
      <c r="B152" s="59">
        <v>0.17603494</v>
      </c>
      <c r="C152" s="3">
        <f t="shared" si="54"/>
        <v>7.743055555555556E-3</v>
      </c>
      <c r="D152" s="59">
        <v>1.7603494</v>
      </c>
      <c r="E152" s="56" t="e">
        <f t="shared" si="57"/>
        <v>#N/A</v>
      </c>
      <c r="F152" s="58" t="e">
        <f t="shared" si="58"/>
        <v>#N/A</v>
      </c>
      <c r="G152" s="58" t="e">
        <f t="shared" si="67"/>
        <v>#N/A</v>
      </c>
      <c r="H152" s="58" t="e">
        <f t="shared" si="64"/>
        <v>#N/A</v>
      </c>
      <c r="I152" s="61" t="e">
        <v>#N/A</v>
      </c>
      <c r="J152" s="58" t="str">
        <f t="shared" si="59"/>
        <v>0</v>
      </c>
      <c r="K152" s="58" t="str">
        <f t="shared" si="60"/>
        <v>0</v>
      </c>
      <c r="L152" s="58" t="str">
        <f t="shared" si="65"/>
        <v>0</v>
      </c>
      <c r="M152" s="58" t="str">
        <f t="shared" si="51"/>
        <v>0</v>
      </c>
      <c r="N152" s="61" t="str">
        <v>16 Lie down</v>
      </c>
      <c r="O152" s="3">
        <f t="shared" si="61"/>
        <v>7.743055555555556E-3</v>
      </c>
      <c r="AF152" s="3">
        <f t="shared" si="55"/>
        <v>7.743055555555556E-3</v>
      </c>
      <c r="AG152" s="5">
        <f t="shared" si="56"/>
        <v>669000</v>
      </c>
      <c r="AH152" s="56">
        <f t="shared" si="66"/>
        <v>1.7603494</v>
      </c>
      <c r="AI152" s="84">
        <f t="shared" si="68"/>
        <v>1.7603494</v>
      </c>
      <c r="AJ152" s="84">
        <v>670</v>
      </c>
      <c r="AK152" t="str">
        <f t="shared" si="62"/>
        <v>1.7603494, 670</v>
      </c>
      <c r="AL152" s="60">
        <f t="shared" si="68"/>
        <v>1.7603494</v>
      </c>
      <c r="AM152" s="5">
        <f t="shared" si="63"/>
        <v>669</v>
      </c>
      <c r="AN152" s="56"/>
      <c r="AT152" s="56"/>
    </row>
    <row r="153" spans="1:46" x14ac:dyDescent="0.35">
      <c r="A153">
        <v>670000</v>
      </c>
      <c r="B153" s="59">
        <v>0.16695644000000001</v>
      </c>
      <c r="C153" s="3">
        <f t="shared" si="54"/>
        <v>7.7546296296296295E-3</v>
      </c>
      <c r="D153" s="59">
        <v>1.6695644000000001</v>
      </c>
      <c r="E153" s="56" t="e">
        <f t="shared" si="57"/>
        <v>#N/A</v>
      </c>
      <c r="F153" s="58" t="e">
        <f t="shared" si="58"/>
        <v>#N/A</v>
      </c>
      <c r="G153" s="58">
        <f t="shared" si="67"/>
        <v>1.6695644000000001</v>
      </c>
      <c r="H153" s="58" t="e">
        <f t="shared" si="64"/>
        <v>#N/A</v>
      </c>
      <c r="I153" s="61" t="e">
        <v>#N/A</v>
      </c>
      <c r="J153" s="58" t="str">
        <f t="shared" si="59"/>
        <v>0</v>
      </c>
      <c r="K153" s="58" t="str">
        <f t="shared" si="60"/>
        <v>0</v>
      </c>
      <c r="L153" s="58">
        <f t="shared" si="65"/>
        <v>1.6695644000000001</v>
      </c>
      <c r="M153" s="58" t="str">
        <f t="shared" si="51"/>
        <v>0</v>
      </c>
      <c r="N153" s="61">
        <v>0</v>
      </c>
      <c r="O153" s="3">
        <f t="shared" si="61"/>
        <v>7.7546296296296295E-3</v>
      </c>
      <c r="AF153" s="3">
        <f t="shared" si="55"/>
        <v>7.7546296296296295E-3</v>
      </c>
      <c r="AG153" s="5">
        <f t="shared" si="56"/>
        <v>670000</v>
      </c>
      <c r="AH153" s="56">
        <f t="shared" si="66"/>
        <v>1.6695644000000001</v>
      </c>
      <c r="AI153" s="84">
        <f t="shared" si="68"/>
        <v>1.6695644000000001</v>
      </c>
      <c r="AJ153" s="84">
        <v>671</v>
      </c>
      <c r="AK153" t="str">
        <f t="shared" si="62"/>
        <v>1.6695644, 671</v>
      </c>
      <c r="AL153" s="60">
        <f t="shared" si="68"/>
        <v>1.6695644000000001</v>
      </c>
      <c r="AM153" s="5">
        <f t="shared" si="63"/>
        <v>670</v>
      </c>
      <c r="AN153" s="56"/>
      <c r="AT153" s="56"/>
    </row>
    <row r="154" spans="1:46" x14ac:dyDescent="0.35">
      <c r="A154">
        <v>671000</v>
      </c>
      <c r="B154" s="59">
        <v>0.16998260000000001</v>
      </c>
      <c r="C154" s="3">
        <f t="shared" si="54"/>
        <v>7.766203703703704E-3</v>
      </c>
      <c r="D154" s="59">
        <v>1.6998260000000001</v>
      </c>
      <c r="E154" s="56" t="e">
        <f t="shared" si="57"/>
        <v>#N/A</v>
      </c>
      <c r="F154" s="58" t="e">
        <f t="shared" si="58"/>
        <v>#N/A</v>
      </c>
      <c r="G154" s="58" t="e">
        <f t="shared" si="67"/>
        <v>#N/A</v>
      </c>
      <c r="H154" s="58" t="e">
        <f t="shared" si="64"/>
        <v>#N/A</v>
      </c>
      <c r="I154" s="61" t="e">
        <v>#N/A</v>
      </c>
      <c r="J154" s="58" t="str">
        <f t="shared" si="59"/>
        <v>0</v>
      </c>
      <c r="K154" s="58" t="str">
        <f t="shared" si="60"/>
        <v>0</v>
      </c>
      <c r="L154" s="58" t="str">
        <f t="shared" si="65"/>
        <v>0</v>
      </c>
      <c r="M154" s="58" t="str">
        <f t="shared" si="51"/>
        <v>0</v>
      </c>
      <c r="N154" s="61">
        <v>0</v>
      </c>
      <c r="O154" s="3">
        <f t="shared" si="61"/>
        <v>7.766203703703704E-3</v>
      </c>
      <c r="AF154" s="3">
        <f t="shared" si="55"/>
        <v>7.766203703703704E-3</v>
      </c>
      <c r="AG154" s="5">
        <f t="shared" si="56"/>
        <v>671000</v>
      </c>
      <c r="AH154" s="56">
        <f t="shared" si="66"/>
        <v>1.6998260000000001</v>
      </c>
      <c r="AI154" s="84">
        <f t="shared" si="68"/>
        <v>1.6998260000000001</v>
      </c>
      <c r="AJ154" s="84">
        <v>672</v>
      </c>
      <c r="AK154" t="str">
        <f t="shared" si="62"/>
        <v>1.699826, 672</v>
      </c>
      <c r="AL154" s="60">
        <f t="shared" si="68"/>
        <v>1.6998260000000001</v>
      </c>
      <c r="AM154" s="5">
        <f t="shared" si="63"/>
        <v>671</v>
      </c>
      <c r="AN154" s="56"/>
      <c r="AT154" s="56"/>
    </row>
    <row r="155" spans="1:46" x14ac:dyDescent="0.35">
      <c r="A155">
        <v>672000</v>
      </c>
      <c r="B155" s="59">
        <v>0.17981643999999999</v>
      </c>
      <c r="C155" s="3">
        <f t="shared" si="54"/>
        <v>7.7777777777777776E-3</v>
      </c>
      <c r="D155" s="59">
        <v>1.7981643999999999</v>
      </c>
      <c r="E155" s="56" t="e">
        <f t="shared" si="57"/>
        <v>#N/A</v>
      </c>
      <c r="F155" s="58" t="e">
        <f t="shared" si="58"/>
        <v>#N/A</v>
      </c>
      <c r="G155" s="58" t="e">
        <f t="shared" si="67"/>
        <v>#N/A</v>
      </c>
      <c r="H155" s="58" t="e">
        <f t="shared" si="64"/>
        <v>#N/A</v>
      </c>
      <c r="I155" s="61" t="e">
        <v>#N/A</v>
      </c>
      <c r="J155" s="58" t="str">
        <f t="shared" si="59"/>
        <v>0</v>
      </c>
      <c r="K155" s="58" t="str">
        <f t="shared" si="60"/>
        <v>0</v>
      </c>
      <c r="L155" s="58" t="str">
        <f t="shared" si="65"/>
        <v>0</v>
      </c>
      <c r="M155" s="58" t="str">
        <f t="shared" si="51"/>
        <v>0</v>
      </c>
      <c r="N155" s="61">
        <v>0</v>
      </c>
      <c r="O155" s="3">
        <f t="shared" si="61"/>
        <v>7.7777777777777776E-3</v>
      </c>
      <c r="AF155" s="3">
        <f t="shared" si="55"/>
        <v>7.7777777777777776E-3</v>
      </c>
      <c r="AG155" s="5">
        <f t="shared" si="56"/>
        <v>672000</v>
      </c>
      <c r="AH155" s="56">
        <f t="shared" si="66"/>
        <v>1.7981643999999999</v>
      </c>
      <c r="AI155" s="84">
        <f t="shared" si="68"/>
        <v>1.7981643999999999</v>
      </c>
      <c r="AJ155" s="84">
        <v>673</v>
      </c>
      <c r="AK155" t="str">
        <f t="shared" si="62"/>
        <v>1.7981644, 673</v>
      </c>
      <c r="AL155" s="60">
        <f t="shared" si="68"/>
        <v>1.7981643999999999</v>
      </c>
      <c r="AM155" s="5">
        <f t="shared" si="63"/>
        <v>672</v>
      </c>
      <c r="AN155" s="56"/>
      <c r="AT155" s="56"/>
    </row>
    <row r="156" spans="1:46" x14ac:dyDescent="0.35">
      <c r="A156">
        <v>673000</v>
      </c>
      <c r="B156" s="59">
        <v>0.18662654000000001</v>
      </c>
      <c r="C156" s="3">
        <f t="shared" si="54"/>
        <v>7.789351851851852E-3</v>
      </c>
      <c r="D156" s="59">
        <v>1.8662654000000001</v>
      </c>
      <c r="E156" s="56" t="e">
        <f t="shared" si="57"/>
        <v>#N/A</v>
      </c>
      <c r="F156" s="58" t="e">
        <f t="shared" si="58"/>
        <v>#N/A</v>
      </c>
      <c r="G156" s="58" t="e">
        <f t="shared" si="67"/>
        <v>#N/A</v>
      </c>
      <c r="H156" s="58">
        <f t="shared" si="64"/>
        <v>1.8662654000000001</v>
      </c>
      <c r="I156" s="61" t="e">
        <v>#N/A</v>
      </c>
      <c r="J156" s="58" t="str">
        <f t="shared" si="59"/>
        <v>0</v>
      </c>
      <c r="K156" s="58" t="str">
        <f t="shared" si="60"/>
        <v>0</v>
      </c>
      <c r="L156" s="58" t="str">
        <f t="shared" si="65"/>
        <v>0</v>
      </c>
      <c r="M156" s="58">
        <f t="shared" si="51"/>
        <v>1.8662654000000001</v>
      </c>
      <c r="N156" s="61">
        <v>0</v>
      </c>
      <c r="O156" s="3">
        <f t="shared" si="61"/>
        <v>7.789351851851852E-3</v>
      </c>
      <c r="AF156" s="3">
        <f t="shared" si="55"/>
        <v>7.789351851851852E-3</v>
      </c>
      <c r="AG156" s="5">
        <f t="shared" si="56"/>
        <v>673000</v>
      </c>
      <c r="AH156" s="56">
        <f t="shared" si="66"/>
        <v>1.8662654000000001</v>
      </c>
      <c r="AI156" s="84">
        <f t="shared" si="68"/>
        <v>1.8662654000000001</v>
      </c>
      <c r="AJ156" s="84">
        <v>674</v>
      </c>
      <c r="AK156" t="str">
        <f t="shared" si="62"/>
        <v>1.8662654, 674</v>
      </c>
      <c r="AL156" s="60">
        <f t="shared" si="68"/>
        <v>1.8662654000000001</v>
      </c>
      <c r="AM156" s="5">
        <f t="shared" si="63"/>
        <v>673</v>
      </c>
      <c r="AN156" s="56"/>
      <c r="AT156" s="56"/>
    </row>
    <row r="157" spans="1:46" x14ac:dyDescent="0.35">
      <c r="A157">
        <v>674000</v>
      </c>
      <c r="B157" s="59">
        <v>0.18133194999999999</v>
      </c>
      <c r="C157" s="3">
        <f t="shared" si="54"/>
        <v>7.8009259259259256E-3</v>
      </c>
      <c r="D157" s="59">
        <v>1.8133195</v>
      </c>
      <c r="E157" s="56" t="e">
        <f t="shared" si="57"/>
        <v>#N/A</v>
      </c>
      <c r="F157" s="58" t="e">
        <f t="shared" si="58"/>
        <v>#N/A</v>
      </c>
      <c r="G157" s="58" t="e">
        <f t="shared" si="67"/>
        <v>#N/A</v>
      </c>
      <c r="H157" s="58" t="e">
        <f t="shared" si="64"/>
        <v>#N/A</v>
      </c>
      <c r="I157" s="61" t="e">
        <v>#N/A</v>
      </c>
      <c r="J157" s="58" t="str">
        <f t="shared" si="59"/>
        <v>0</v>
      </c>
      <c r="K157" s="58" t="str">
        <f t="shared" si="60"/>
        <v>0</v>
      </c>
      <c r="L157" s="58" t="str">
        <f t="shared" si="65"/>
        <v>0</v>
      </c>
      <c r="M157" s="58" t="str">
        <f t="shared" si="51"/>
        <v>0</v>
      </c>
      <c r="N157" s="61">
        <v>0</v>
      </c>
      <c r="O157" s="3">
        <f t="shared" si="61"/>
        <v>7.8009259259259256E-3</v>
      </c>
      <c r="AF157" s="3">
        <f t="shared" si="55"/>
        <v>7.8009259259259256E-3</v>
      </c>
      <c r="AG157" s="5">
        <f t="shared" si="56"/>
        <v>674000</v>
      </c>
      <c r="AH157" s="56">
        <f t="shared" si="66"/>
        <v>1.8133195</v>
      </c>
      <c r="AI157" s="84">
        <f t="shared" si="68"/>
        <v>1.8133195</v>
      </c>
      <c r="AJ157" s="84">
        <v>675</v>
      </c>
      <c r="AK157" t="str">
        <f t="shared" si="62"/>
        <v>1.8133195, 675</v>
      </c>
      <c r="AL157" s="60">
        <f t="shared" si="68"/>
        <v>1.8133195</v>
      </c>
      <c r="AM157" s="5">
        <f t="shared" si="63"/>
        <v>674</v>
      </c>
      <c r="AN157" s="56"/>
      <c r="AT157" s="56"/>
    </row>
    <row r="158" spans="1:46" x14ac:dyDescent="0.35">
      <c r="A158">
        <v>675000</v>
      </c>
      <c r="B158" s="59">
        <v>0.17225344000000001</v>
      </c>
      <c r="C158" s="3">
        <f t="shared" si="54"/>
        <v>7.8125E-3</v>
      </c>
      <c r="D158" s="59">
        <v>1.7225344</v>
      </c>
      <c r="E158" s="56" t="e">
        <f t="shared" si="57"/>
        <v>#N/A</v>
      </c>
      <c r="F158" s="58" t="e">
        <f t="shared" si="58"/>
        <v>#N/A</v>
      </c>
      <c r="G158" s="58" t="e">
        <f t="shared" si="67"/>
        <v>#N/A</v>
      </c>
      <c r="H158" s="58" t="e">
        <f t="shared" si="64"/>
        <v>#N/A</v>
      </c>
      <c r="I158" s="61" t="e">
        <v>#N/A</v>
      </c>
      <c r="J158" s="58" t="str">
        <f t="shared" si="59"/>
        <v>0</v>
      </c>
      <c r="K158" s="58" t="str">
        <f t="shared" si="60"/>
        <v>0</v>
      </c>
      <c r="L158" s="58" t="str">
        <f t="shared" si="65"/>
        <v>0</v>
      </c>
      <c r="M158" s="58" t="str">
        <f t="shared" si="51"/>
        <v>0</v>
      </c>
      <c r="N158" s="61">
        <v>0</v>
      </c>
      <c r="O158" s="3">
        <f t="shared" si="61"/>
        <v>7.8125E-3</v>
      </c>
      <c r="AF158" s="3">
        <f t="shared" si="55"/>
        <v>7.8125E-3</v>
      </c>
      <c r="AG158" s="5">
        <f t="shared" si="56"/>
        <v>675000</v>
      </c>
      <c r="AH158" s="56">
        <f t="shared" si="66"/>
        <v>1.7225344</v>
      </c>
      <c r="AI158" s="84">
        <f t="shared" si="68"/>
        <v>1.7225344</v>
      </c>
      <c r="AJ158" s="84">
        <v>676</v>
      </c>
      <c r="AK158" t="str">
        <f t="shared" si="62"/>
        <v>1.7225344, 676</v>
      </c>
      <c r="AL158" s="60">
        <f t="shared" si="68"/>
        <v>1.7225344</v>
      </c>
      <c r="AM158" s="5">
        <f t="shared" si="63"/>
        <v>675</v>
      </c>
      <c r="AN158" s="56"/>
      <c r="AT158" s="56"/>
    </row>
    <row r="159" spans="1:46" x14ac:dyDescent="0.35">
      <c r="A159">
        <v>676000</v>
      </c>
      <c r="B159" s="59">
        <v>0.14577325999999999</v>
      </c>
      <c r="C159" s="3">
        <f t="shared" si="54"/>
        <v>7.8240740740740753E-3</v>
      </c>
      <c r="D159" s="59">
        <v>1.4577325999999999</v>
      </c>
      <c r="E159" s="56" t="e">
        <f t="shared" si="57"/>
        <v>#N/A</v>
      </c>
      <c r="F159" s="58" t="e">
        <f t="shared" si="58"/>
        <v>#N/A</v>
      </c>
      <c r="G159" s="58" t="e">
        <f t="shared" si="67"/>
        <v>#N/A</v>
      </c>
      <c r="H159" s="58" t="e">
        <f t="shared" si="64"/>
        <v>#N/A</v>
      </c>
      <c r="I159" s="61" t="e">
        <v>#N/A</v>
      </c>
      <c r="J159" s="58" t="str">
        <f t="shared" si="59"/>
        <v>0</v>
      </c>
      <c r="K159" s="58" t="str">
        <f t="shared" si="60"/>
        <v>0</v>
      </c>
      <c r="L159" s="58" t="str">
        <f t="shared" si="65"/>
        <v>0</v>
      </c>
      <c r="M159" s="58" t="str">
        <f t="shared" si="51"/>
        <v>0</v>
      </c>
      <c r="N159" s="61">
        <v>0</v>
      </c>
      <c r="O159" s="3">
        <f t="shared" si="61"/>
        <v>7.8240740740740753E-3</v>
      </c>
      <c r="AF159" s="3">
        <f t="shared" si="55"/>
        <v>7.8240740740740753E-3</v>
      </c>
      <c r="AG159" s="5">
        <f t="shared" si="56"/>
        <v>676000</v>
      </c>
      <c r="AH159" s="56">
        <f t="shared" si="66"/>
        <v>1.4577325999999999</v>
      </c>
      <c r="AI159" s="84">
        <f t="shared" si="68"/>
        <v>1.4577325999999999</v>
      </c>
      <c r="AJ159" s="84">
        <v>677</v>
      </c>
      <c r="AK159" t="str">
        <f t="shared" si="62"/>
        <v>1.4577326, 677</v>
      </c>
      <c r="AL159" s="60">
        <f t="shared" si="68"/>
        <v>1.4577325999999999</v>
      </c>
      <c r="AM159" s="5">
        <f t="shared" si="63"/>
        <v>676</v>
      </c>
      <c r="AN159" s="56"/>
      <c r="AT159" s="56"/>
    </row>
    <row r="160" spans="1:46" x14ac:dyDescent="0.35">
      <c r="A160">
        <v>677000</v>
      </c>
      <c r="B160" s="59">
        <v>0.16165942999999999</v>
      </c>
      <c r="C160" s="3">
        <f t="shared" si="54"/>
        <v>7.8356481481481489E-3</v>
      </c>
      <c r="D160" s="59">
        <v>1.6165943</v>
      </c>
      <c r="E160" s="56" t="e">
        <f t="shared" si="57"/>
        <v>#N/A</v>
      </c>
      <c r="F160" s="58" t="e">
        <f t="shared" si="58"/>
        <v>#N/A</v>
      </c>
      <c r="G160" s="58" t="e">
        <f>IF(AND(D160&lt;=D157, D160&lt;=D158, D160&lt;=D159, D160&lt;=D161, D160&lt;=D162, D160&lt;=D163),D160,NA())</f>
        <v>#N/A</v>
      </c>
      <c r="H160" s="58" t="e">
        <f t="shared" si="64"/>
        <v>#N/A</v>
      </c>
      <c r="I160" s="61" t="e">
        <v>#N/A</v>
      </c>
      <c r="J160" s="58" t="str">
        <f t="shared" si="59"/>
        <v>0</v>
      </c>
      <c r="K160" s="58" t="str">
        <f t="shared" si="60"/>
        <v>0</v>
      </c>
      <c r="L160" s="58" t="str">
        <f t="shared" si="65"/>
        <v>0</v>
      </c>
      <c r="M160" s="58" t="str">
        <f t="shared" si="51"/>
        <v>0</v>
      </c>
      <c r="N160" s="61">
        <v>0</v>
      </c>
      <c r="O160" s="3">
        <f t="shared" si="61"/>
        <v>7.8356481481481489E-3</v>
      </c>
      <c r="AF160" s="3">
        <f t="shared" si="55"/>
        <v>7.8356481481481489E-3</v>
      </c>
      <c r="AG160" s="5">
        <f t="shared" si="56"/>
        <v>677000</v>
      </c>
      <c r="AH160" s="56">
        <f t="shared" si="66"/>
        <v>1.6165943</v>
      </c>
      <c r="AI160" s="84">
        <f t="shared" si="68"/>
        <v>1.6165943</v>
      </c>
      <c r="AJ160" s="84">
        <v>678</v>
      </c>
      <c r="AK160" t="str">
        <f t="shared" si="62"/>
        <v>1.6165943, 678</v>
      </c>
      <c r="AL160" s="60">
        <f t="shared" si="68"/>
        <v>1.6165943</v>
      </c>
      <c r="AM160" s="5">
        <f t="shared" si="63"/>
        <v>677</v>
      </c>
      <c r="AN160" s="56"/>
      <c r="AT160" s="56"/>
    </row>
    <row r="161" spans="1:46" x14ac:dyDescent="0.35">
      <c r="A161">
        <v>678000</v>
      </c>
      <c r="B161" s="59">
        <v>0.12080858</v>
      </c>
      <c r="C161" s="3">
        <f t="shared" si="54"/>
        <v>7.8472222222222224E-3</v>
      </c>
      <c r="D161" s="59">
        <v>1.2080858000000001</v>
      </c>
      <c r="E161" s="56" t="e">
        <f t="shared" si="57"/>
        <v>#N/A</v>
      </c>
      <c r="F161" s="58" t="e">
        <f t="shared" si="58"/>
        <v>#N/A</v>
      </c>
      <c r="G161" s="58" t="e">
        <f t="shared" ref="G161:G172" si="69">IF(AND(D161&lt;=D158, D161&lt;=D159, D161&lt;=D160, D161&lt;=D162, D161&lt;=D163, D161&lt;=D164),D161,NA())</f>
        <v>#N/A</v>
      </c>
      <c r="H161" s="58" t="e">
        <f t="shared" si="64"/>
        <v>#N/A</v>
      </c>
      <c r="I161" s="61" t="e">
        <v>#N/A</v>
      </c>
      <c r="J161" s="58" t="str">
        <f t="shared" si="59"/>
        <v>0</v>
      </c>
      <c r="K161" s="58" t="str">
        <f t="shared" si="60"/>
        <v>0</v>
      </c>
      <c r="L161" s="58" t="str">
        <f t="shared" si="65"/>
        <v>0</v>
      </c>
      <c r="M161" s="58" t="str">
        <f t="shared" si="51"/>
        <v>0</v>
      </c>
      <c r="N161" s="61">
        <v>0</v>
      </c>
      <c r="O161" s="3">
        <f t="shared" si="61"/>
        <v>7.8472222222222224E-3</v>
      </c>
      <c r="AF161" s="3">
        <f t="shared" si="55"/>
        <v>7.8472222222222224E-3</v>
      </c>
      <c r="AG161" s="5">
        <f t="shared" si="56"/>
        <v>678000</v>
      </c>
      <c r="AH161" s="56">
        <f t="shared" si="66"/>
        <v>1.2080858000000001</v>
      </c>
      <c r="AI161" s="84">
        <f t="shared" si="68"/>
        <v>1.2080858000000001</v>
      </c>
      <c r="AJ161" s="84">
        <v>679</v>
      </c>
      <c r="AK161" t="str">
        <f t="shared" si="62"/>
        <v>1.2080858, 679</v>
      </c>
      <c r="AL161" s="60">
        <f t="shared" si="68"/>
        <v>1.2080858000000001</v>
      </c>
      <c r="AM161" s="5">
        <f t="shared" si="63"/>
        <v>678</v>
      </c>
      <c r="AN161" s="56"/>
      <c r="AT161" s="56"/>
    </row>
    <row r="162" spans="1:46" x14ac:dyDescent="0.35">
      <c r="A162">
        <v>679000</v>
      </c>
      <c r="B162" s="59">
        <v>6.0285195999999999E-2</v>
      </c>
      <c r="C162" s="3">
        <f t="shared" si="54"/>
        <v>7.858796296296296E-3</v>
      </c>
      <c r="D162" s="59">
        <v>0.60285195999999996</v>
      </c>
      <c r="E162" s="56" t="e">
        <f t="shared" si="57"/>
        <v>#N/A</v>
      </c>
      <c r="F162" s="58" t="e">
        <f t="shared" si="58"/>
        <v>#N/A</v>
      </c>
      <c r="G162" s="58" t="e">
        <f t="shared" si="69"/>
        <v>#N/A</v>
      </c>
      <c r="H162" s="58" t="e">
        <f t="shared" si="64"/>
        <v>#N/A</v>
      </c>
      <c r="I162" s="61" t="e">
        <v>#N/A</v>
      </c>
      <c r="J162" s="58" t="str">
        <f t="shared" si="59"/>
        <v>0</v>
      </c>
      <c r="K162" s="58" t="str">
        <f t="shared" si="60"/>
        <v>0</v>
      </c>
      <c r="L162" s="58" t="str">
        <f t="shared" si="65"/>
        <v>0</v>
      </c>
      <c r="M162" s="58" t="str">
        <f t="shared" si="51"/>
        <v>0</v>
      </c>
      <c r="N162" s="61">
        <v>0</v>
      </c>
      <c r="O162" s="3">
        <f t="shared" si="61"/>
        <v>7.858796296296296E-3</v>
      </c>
      <c r="P162" t="s">
        <v>189</v>
      </c>
      <c r="AF162" s="3">
        <f t="shared" si="55"/>
        <v>7.858796296296296E-3</v>
      </c>
      <c r="AG162" s="5">
        <f t="shared" si="56"/>
        <v>679000</v>
      </c>
      <c r="AH162" s="56">
        <f t="shared" si="66"/>
        <v>0.60285195999999996</v>
      </c>
      <c r="AI162" s="84">
        <f t="shared" si="68"/>
        <v>0.60285195999999996</v>
      </c>
      <c r="AJ162" s="84">
        <v>680</v>
      </c>
      <c r="AK162" t="str">
        <f t="shared" si="62"/>
        <v>0.60285196, 680</v>
      </c>
      <c r="AL162" s="60">
        <f t="shared" si="68"/>
        <v>0.60285195999999996</v>
      </c>
      <c r="AM162" s="5">
        <f t="shared" si="63"/>
        <v>679</v>
      </c>
      <c r="AN162" s="56"/>
      <c r="AT162" s="56"/>
    </row>
    <row r="163" spans="1:46" x14ac:dyDescent="0.35">
      <c r="A163">
        <v>680000</v>
      </c>
      <c r="B163" s="59">
        <v>6.1040535999999999E-2</v>
      </c>
      <c r="C163" s="3">
        <f t="shared" si="54"/>
        <v>7.8703703703703713E-3</v>
      </c>
      <c r="D163" s="59">
        <v>0.61040536000000001</v>
      </c>
      <c r="E163" s="56" t="e">
        <f t="shared" si="57"/>
        <v>#N/A</v>
      </c>
      <c r="F163" s="58" t="e">
        <f t="shared" si="58"/>
        <v>#N/A</v>
      </c>
      <c r="G163" s="58" t="e">
        <f t="shared" si="69"/>
        <v>#N/A</v>
      </c>
      <c r="H163" s="58" t="e">
        <f t="shared" si="64"/>
        <v>#N/A</v>
      </c>
      <c r="I163" s="61" t="e">
        <v>#N/A</v>
      </c>
      <c r="J163" s="58" t="str">
        <f t="shared" si="59"/>
        <v>0</v>
      </c>
      <c r="K163" s="58" t="str">
        <f t="shared" si="60"/>
        <v>0</v>
      </c>
      <c r="L163" s="58" t="str">
        <f t="shared" si="65"/>
        <v>0</v>
      </c>
      <c r="M163" s="58" t="str">
        <f t="shared" si="51"/>
        <v>0</v>
      </c>
      <c r="N163" s="61">
        <v>0</v>
      </c>
      <c r="O163" s="3">
        <f t="shared" si="61"/>
        <v>7.8703703703703713E-3</v>
      </c>
      <c r="AF163" s="3">
        <f t="shared" si="55"/>
        <v>7.8703703703703713E-3</v>
      </c>
      <c r="AG163" s="5">
        <f t="shared" si="56"/>
        <v>680000</v>
      </c>
      <c r="AH163" s="56">
        <f t="shared" si="66"/>
        <v>0.61040536000000001</v>
      </c>
      <c r="AI163" s="84">
        <f t="shared" si="68"/>
        <v>0.61040536000000001</v>
      </c>
      <c r="AJ163" s="84">
        <v>681</v>
      </c>
      <c r="AK163" t="str">
        <f t="shared" si="62"/>
        <v>0.61040536, 681</v>
      </c>
      <c r="AL163" s="60">
        <f t="shared" si="68"/>
        <v>0.61040536000000001</v>
      </c>
      <c r="AM163" s="5">
        <f t="shared" si="63"/>
        <v>680</v>
      </c>
      <c r="AN163" s="56"/>
      <c r="AT163" s="56"/>
    </row>
    <row r="164" spans="1:46" x14ac:dyDescent="0.35">
      <c r="A164">
        <v>681000</v>
      </c>
      <c r="B164" s="59">
        <v>5.7259030000000002E-2</v>
      </c>
      <c r="C164" s="3">
        <f t="shared" si="54"/>
        <v>7.8819444444444449E-3</v>
      </c>
      <c r="D164" s="59">
        <v>0.5725903</v>
      </c>
      <c r="E164" s="56" t="e">
        <f t="shared" si="57"/>
        <v>#N/A</v>
      </c>
      <c r="F164" s="58" t="e">
        <f t="shared" si="58"/>
        <v>#N/A</v>
      </c>
      <c r="G164" s="58" t="e">
        <f t="shared" si="69"/>
        <v>#N/A</v>
      </c>
      <c r="H164" s="58" t="e">
        <f t="shared" si="64"/>
        <v>#N/A</v>
      </c>
      <c r="I164" s="61" t="e">
        <v>#N/A</v>
      </c>
      <c r="J164" s="58" t="str">
        <f t="shared" si="59"/>
        <v>0</v>
      </c>
      <c r="K164" s="58" t="str">
        <f t="shared" si="60"/>
        <v>0</v>
      </c>
      <c r="L164" s="58" t="str">
        <f t="shared" si="65"/>
        <v>0</v>
      </c>
      <c r="M164" s="58" t="str">
        <f t="shared" ref="M164:M227" si="70">IF(AND(D164&gt;=D161, D164&gt;=D162, D164&gt;=D163, D164&gt;=D165, D164&gt;=D166, D164&gt;=D167),D164,"0")</f>
        <v>0</v>
      </c>
      <c r="N164" s="61">
        <v>0</v>
      </c>
      <c r="O164" s="3">
        <f t="shared" si="61"/>
        <v>7.8819444444444449E-3</v>
      </c>
      <c r="AF164" s="3">
        <f t="shared" si="55"/>
        <v>7.8819444444444449E-3</v>
      </c>
      <c r="AG164" s="5">
        <f t="shared" si="56"/>
        <v>681000</v>
      </c>
      <c r="AH164" s="56">
        <f t="shared" si="66"/>
        <v>0.5725903</v>
      </c>
      <c r="AI164" s="84">
        <f t="shared" si="68"/>
        <v>0.5725903</v>
      </c>
      <c r="AJ164" s="84">
        <v>682</v>
      </c>
      <c r="AK164" t="str">
        <f t="shared" si="62"/>
        <v>0.5725903, 682</v>
      </c>
      <c r="AL164" s="60">
        <f t="shared" si="68"/>
        <v>0.5725903</v>
      </c>
      <c r="AM164" s="5">
        <f t="shared" si="63"/>
        <v>681</v>
      </c>
      <c r="AN164" s="56"/>
      <c r="AT164" s="56"/>
    </row>
    <row r="165" spans="1:46" x14ac:dyDescent="0.35">
      <c r="A165">
        <v>682000</v>
      </c>
      <c r="B165" s="59">
        <v>2.0184833999999999E-2</v>
      </c>
      <c r="C165" s="3">
        <f t="shared" si="54"/>
        <v>7.8935185185185185E-3</v>
      </c>
      <c r="D165" s="59">
        <v>0.20184833999999999</v>
      </c>
      <c r="E165" s="56" t="e">
        <f t="shared" si="57"/>
        <v>#N/A</v>
      </c>
      <c r="F165" s="58" t="e">
        <f t="shared" si="58"/>
        <v>#N/A</v>
      </c>
      <c r="G165" s="58" t="e">
        <f t="shared" si="69"/>
        <v>#N/A</v>
      </c>
      <c r="H165" s="58" t="e">
        <f t="shared" si="64"/>
        <v>#N/A</v>
      </c>
      <c r="I165" s="61" t="e">
        <v>#N/A</v>
      </c>
      <c r="J165" s="58" t="str">
        <f t="shared" si="59"/>
        <v>0</v>
      </c>
      <c r="K165" s="58" t="str">
        <f t="shared" si="60"/>
        <v>0</v>
      </c>
      <c r="L165" s="58" t="str">
        <f t="shared" si="65"/>
        <v>0</v>
      </c>
      <c r="M165" s="58" t="str">
        <f t="shared" si="70"/>
        <v>0</v>
      </c>
      <c r="N165" s="61">
        <v>0</v>
      </c>
      <c r="O165" s="3">
        <f t="shared" si="61"/>
        <v>7.8935185185185185E-3</v>
      </c>
      <c r="AF165" s="3">
        <f t="shared" si="55"/>
        <v>7.8935185185185185E-3</v>
      </c>
      <c r="AG165" s="5">
        <f t="shared" si="56"/>
        <v>682000</v>
      </c>
      <c r="AH165" s="56">
        <f t="shared" si="66"/>
        <v>0.20184833999999999</v>
      </c>
      <c r="AI165" s="84">
        <f t="shared" si="68"/>
        <v>0.20184833999999999</v>
      </c>
      <c r="AJ165" s="84">
        <v>683</v>
      </c>
      <c r="AK165" t="str">
        <f t="shared" si="62"/>
        <v>0.20184834, 683</v>
      </c>
      <c r="AL165" s="60">
        <f t="shared" si="68"/>
        <v>0.20184833999999999</v>
      </c>
      <c r="AM165" s="5">
        <f t="shared" si="63"/>
        <v>682</v>
      </c>
      <c r="AN165" s="56"/>
      <c r="AT165" s="56"/>
    </row>
    <row r="166" spans="1:46" x14ac:dyDescent="0.35">
      <c r="A166">
        <v>683000</v>
      </c>
      <c r="B166" s="59">
        <v>-6.2929316999999997E-3</v>
      </c>
      <c r="C166" s="3">
        <f t="shared" si="54"/>
        <v>7.905092592592592E-3</v>
      </c>
      <c r="D166" s="59">
        <v>-6.2929316999999999E-2</v>
      </c>
      <c r="E166" s="56" t="e">
        <f t="shared" si="57"/>
        <v>#N/A</v>
      </c>
      <c r="F166" s="58" t="e">
        <f t="shared" si="58"/>
        <v>#N/A</v>
      </c>
      <c r="G166" s="58" t="e">
        <f t="shared" si="69"/>
        <v>#N/A</v>
      </c>
      <c r="H166" s="58" t="e">
        <f t="shared" si="64"/>
        <v>#N/A</v>
      </c>
      <c r="I166" s="61" t="e">
        <v>#N/A</v>
      </c>
      <c r="J166" s="58" t="str">
        <f t="shared" si="59"/>
        <v>0</v>
      </c>
      <c r="K166" s="58" t="str">
        <f t="shared" si="60"/>
        <v>0</v>
      </c>
      <c r="L166" s="58" t="str">
        <f t="shared" si="65"/>
        <v>0</v>
      </c>
      <c r="M166" s="58" t="str">
        <f t="shared" si="70"/>
        <v>0</v>
      </c>
      <c r="N166" s="61">
        <v>0</v>
      </c>
      <c r="O166" s="3">
        <f t="shared" si="61"/>
        <v>7.905092592592592E-3</v>
      </c>
      <c r="P166" t="s">
        <v>101</v>
      </c>
      <c r="AF166" s="3">
        <f t="shared" si="55"/>
        <v>7.905092592592592E-3</v>
      </c>
      <c r="AG166" s="5">
        <f t="shared" si="56"/>
        <v>683000</v>
      </c>
      <c r="AH166" s="56">
        <f t="shared" si="66"/>
        <v>-6.2929316999999999E-2</v>
      </c>
      <c r="AI166" s="84">
        <f t="shared" si="68"/>
        <v>-6.2929316999999999E-2</v>
      </c>
      <c r="AJ166" s="84">
        <v>684</v>
      </c>
      <c r="AK166" t="str">
        <f t="shared" si="62"/>
        <v>-0.062929317, 684</v>
      </c>
      <c r="AL166" s="60">
        <f t="shared" si="68"/>
        <v>-6.2929316999999999E-2</v>
      </c>
      <c r="AM166" s="5">
        <f t="shared" si="63"/>
        <v>683</v>
      </c>
      <c r="AN166" s="56"/>
      <c r="AT166" s="56"/>
    </row>
    <row r="167" spans="1:46" x14ac:dyDescent="0.35">
      <c r="A167">
        <v>684000</v>
      </c>
      <c r="B167" s="59">
        <v>-1.4616107999999999E-2</v>
      </c>
      <c r="C167" s="3">
        <f t="shared" si="54"/>
        <v>7.9166666666666673E-3</v>
      </c>
      <c r="D167" s="59">
        <v>-0.14616108</v>
      </c>
      <c r="E167" s="56" t="e">
        <f t="shared" si="57"/>
        <v>#N/A</v>
      </c>
      <c r="F167" s="58" t="e">
        <f t="shared" si="58"/>
        <v>#N/A</v>
      </c>
      <c r="G167" s="58">
        <f t="shared" si="69"/>
        <v>-0.14616108</v>
      </c>
      <c r="H167" s="58" t="e">
        <f t="shared" si="64"/>
        <v>#N/A</v>
      </c>
      <c r="I167" s="61" t="e">
        <v>#N/A</v>
      </c>
      <c r="J167" s="58" t="str">
        <f t="shared" si="59"/>
        <v>0</v>
      </c>
      <c r="K167" s="58" t="str">
        <f t="shared" si="60"/>
        <v>0</v>
      </c>
      <c r="L167" s="58">
        <v>0</v>
      </c>
      <c r="M167" s="58" t="str">
        <f t="shared" si="70"/>
        <v>0</v>
      </c>
      <c r="N167" s="61">
        <v>0</v>
      </c>
      <c r="O167" s="3">
        <f t="shared" si="61"/>
        <v>7.9166666666666673E-3</v>
      </c>
      <c r="AF167" s="3">
        <f t="shared" si="55"/>
        <v>7.9166666666666673E-3</v>
      </c>
      <c r="AG167" s="5">
        <f t="shared" si="56"/>
        <v>684000</v>
      </c>
      <c r="AH167" s="56">
        <f t="shared" si="66"/>
        <v>-0.14616108</v>
      </c>
      <c r="AI167" s="84">
        <f t="shared" si="68"/>
        <v>-0.14616108</v>
      </c>
      <c r="AJ167" s="84">
        <v>685</v>
      </c>
      <c r="AK167" t="str">
        <f t="shared" si="62"/>
        <v>-0.14616108, 685</v>
      </c>
      <c r="AL167" s="60">
        <f t="shared" si="68"/>
        <v>-0.14616108</v>
      </c>
      <c r="AM167" s="5">
        <f t="shared" si="63"/>
        <v>684</v>
      </c>
      <c r="AN167" s="56"/>
      <c r="AT167" s="56"/>
    </row>
    <row r="168" spans="1:46" x14ac:dyDescent="0.35">
      <c r="A168">
        <v>685000</v>
      </c>
      <c r="B168" s="59">
        <v>-1.4616107999999999E-2</v>
      </c>
      <c r="C168" s="3">
        <f t="shared" si="54"/>
        <v>7.9282407407407409E-3</v>
      </c>
      <c r="D168" s="59">
        <v>-0.14616108</v>
      </c>
      <c r="E168" s="56" t="e">
        <f t="shared" si="57"/>
        <v>#N/A</v>
      </c>
      <c r="F168" s="58" t="e">
        <f t="shared" si="58"/>
        <v>#N/A</v>
      </c>
      <c r="G168" s="58">
        <f t="shared" si="69"/>
        <v>-0.14616108</v>
      </c>
      <c r="H168" s="58" t="e">
        <f t="shared" si="64"/>
        <v>#N/A</v>
      </c>
      <c r="I168" s="61" t="e">
        <v>#N/A</v>
      </c>
      <c r="J168" s="58" t="str">
        <f t="shared" si="59"/>
        <v>0</v>
      </c>
      <c r="K168" s="58" t="str">
        <f t="shared" si="60"/>
        <v>0</v>
      </c>
      <c r="L168" s="58">
        <f t="shared" si="65"/>
        <v>-0.14616108</v>
      </c>
      <c r="M168" s="58" t="str">
        <f t="shared" si="70"/>
        <v>0</v>
      </c>
      <c r="N168" s="61">
        <v>0</v>
      </c>
      <c r="O168" s="3">
        <f t="shared" si="61"/>
        <v>7.9282407407407409E-3</v>
      </c>
      <c r="AF168" s="3">
        <f t="shared" si="55"/>
        <v>7.9282407407407409E-3</v>
      </c>
      <c r="AG168" s="5">
        <f t="shared" si="56"/>
        <v>685000</v>
      </c>
      <c r="AH168" s="56">
        <f t="shared" si="66"/>
        <v>-0.14616108</v>
      </c>
      <c r="AI168" s="84">
        <f t="shared" si="68"/>
        <v>-0.14616108</v>
      </c>
      <c r="AJ168" s="84">
        <v>686</v>
      </c>
      <c r="AK168" t="str">
        <f t="shared" si="62"/>
        <v>-0.14616108, 686</v>
      </c>
      <c r="AL168" s="60">
        <f t="shared" si="68"/>
        <v>-0.14616108</v>
      </c>
      <c r="AM168" s="5">
        <f t="shared" si="63"/>
        <v>685</v>
      </c>
      <c r="AN168" s="56"/>
      <c r="AT168" s="56"/>
    </row>
    <row r="169" spans="1:46" x14ac:dyDescent="0.35">
      <c r="A169">
        <v>686000</v>
      </c>
      <c r="B169" s="59">
        <v>-2.5114314999999999E-3</v>
      </c>
      <c r="C169" s="3">
        <f t="shared" si="54"/>
        <v>7.9398148148148145E-3</v>
      </c>
      <c r="D169" s="59">
        <v>-2.5114314999999998E-2</v>
      </c>
      <c r="E169" s="56" t="e">
        <f t="shared" si="57"/>
        <v>#N/A</v>
      </c>
      <c r="F169" s="58" t="e">
        <f t="shared" si="58"/>
        <v>#N/A</v>
      </c>
      <c r="G169" s="58" t="e">
        <f t="shared" si="69"/>
        <v>#N/A</v>
      </c>
      <c r="H169" s="58" t="e">
        <f t="shared" si="64"/>
        <v>#N/A</v>
      </c>
      <c r="I169" s="61" t="e">
        <v>#N/A</v>
      </c>
      <c r="J169" s="58" t="str">
        <f t="shared" si="59"/>
        <v>0</v>
      </c>
      <c r="K169" s="58" t="str">
        <f t="shared" si="60"/>
        <v>0</v>
      </c>
      <c r="L169" s="58" t="str">
        <f t="shared" si="65"/>
        <v>0</v>
      </c>
      <c r="M169" s="58" t="str">
        <f t="shared" si="70"/>
        <v>0</v>
      </c>
      <c r="N169" s="61">
        <v>0</v>
      </c>
      <c r="O169" s="3">
        <f t="shared" si="61"/>
        <v>7.9398148148148145E-3</v>
      </c>
      <c r="AF169" s="3">
        <f t="shared" si="55"/>
        <v>7.9398148148148145E-3</v>
      </c>
      <c r="AG169" s="5">
        <f t="shared" si="56"/>
        <v>686000</v>
      </c>
      <c r="AH169" s="56">
        <f t="shared" si="66"/>
        <v>-2.5114314999999998E-2</v>
      </c>
      <c r="AI169" s="84">
        <f t="shared" si="68"/>
        <v>-2.5114314999999998E-2</v>
      </c>
      <c r="AJ169" s="84">
        <v>687</v>
      </c>
      <c r="AK169" t="str">
        <f t="shared" si="62"/>
        <v>-0.025114315, 687</v>
      </c>
      <c r="AL169" s="60">
        <f t="shared" si="68"/>
        <v>-2.5114314999999998E-2</v>
      </c>
      <c r="AM169" s="5">
        <f t="shared" si="63"/>
        <v>686</v>
      </c>
      <c r="AN169" s="56"/>
      <c r="AT169" s="56"/>
    </row>
    <row r="170" spans="1:46" x14ac:dyDescent="0.35">
      <c r="A170">
        <v>687000</v>
      </c>
      <c r="B170" s="59">
        <v>1.5645579E-2</v>
      </c>
      <c r="C170" s="3">
        <f t="shared" si="54"/>
        <v>7.951388888888888E-3</v>
      </c>
      <c r="D170" s="59">
        <v>0.15645578999999998</v>
      </c>
      <c r="E170" s="56" t="e">
        <f t="shared" si="57"/>
        <v>#N/A</v>
      </c>
      <c r="F170" s="58" t="e">
        <f t="shared" si="58"/>
        <v>#N/A</v>
      </c>
      <c r="G170" s="58" t="e">
        <f t="shared" si="69"/>
        <v>#N/A</v>
      </c>
      <c r="H170" s="58" t="e">
        <f t="shared" si="64"/>
        <v>#N/A</v>
      </c>
      <c r="I170" s="61" t="e">
        <v>#N/A</v>
      </c>
      <c r="J170" s="58" t="str">
        <f t="shared" si="59"/>
        <v>0</v>
      </c>
      <c r="K170" s="58" t="str">
        <f t="shared" si="60"/>
        <v>0</v>
      </c>
      <c r="L170" s="58" t="str">
        <f t="shared" si="65"/>
        <v>0</v>
      </c>
      <c r="M170" s="58" t="str">
        <f t="shared" si="70"/>
        <v>0</v>
      </c>
      <c r="N170" s="61">
        <v>0</v>
      </c>
      <c r="O170" s="3">
        <f t="shared" si="61"/>
        <v>7.951388888888888E-3</v>
      </c>
      <c r="AF170" s="3">
        <f t="shared" si="55"/>
        <v>7.951388888888888E-3</v>
      </c>
      <c r="AG170" s="5">
        <f t="shared" si="56"/>
        <v>687000</v>
      </c>
      <c r="AH170" s="56">
        <f t="shared" si="66"/>
        <v>0.15645578999999998</v>
      </c>
      <c r="AI170" s="84">
        <f t="shared" si="68"/>
        <v>0.15645578999999998</v>
      </c>
      <c r="AJ170" s="84">
        <v>688</v>
      </c>
      <c r="AK170" t="str">
        <f t="shared" si="62"/>
        <v>0.15645579, 688</v>
      </c>
      <c r="AL170" s="60">
        <f t="shared" si="68"/>
        <v>0.15645578999999998</v>
      </c>
      <c r="AM170" s="5">
        <f t="shared" si="63"/>
        <v>687</v>
      </c>
      <c r="AN170" s="56"/>
      <c r="AT170" s="56"/>
    </row>
    <row r="171" spans="1:46" x14ac:dyDescent="0.35">
      <c r="A171">
        <v>688000</v>
      </c>
      <c r="B171" s="59">
        <v>2.6994923000000001E-2</v>
      </c>
      <c r="C171" s="3">
        <f t="shared" si="54"/>
        <v>7.9629629629629634E-3</v>
      </c>
      <c r="D171" s="59">
        <v>0.26994922999999998</v>
      </c>
      <c r="E171" s="56" t="e">
        <f t="shared" si="57"/>
        <v>#N/A</v>
      </c>
      <c r="F171" s="58" t="e">
        <f t="shared" si="58"/>
        <v>#N/A</v>
      </c>
      <c r="G171" s="58" t="e">
        <f t="shared" si="69"/>
        <v>#N/A</v>
      </c>
      <c r="H171" s="58" t="e">
        <f t="shared" si="64"/>
        <v>#N/A</v>
      </c>
      <c r="I171" s="61" t="e">
        <v>#N/A</v>
      </c>
      <c r="J171" s="58" t="str">
        <f t="shared" si="59"/>
        <v>0</v>
      </c>
      <c r="K171" s="58" t="str">
        <f t="shared" si="60"/>
        <v>0</v>
      </c>
      <c r="L171" s="58" t="str">
        <f t="shared" si="65"/>
        <v>0</v>
      </c>
      <c r="M171" s="58" t="str">
        <f t="shared" si="70"/>
        <v>0</v>
      </c>
      <c r="N171" s="61">
        <v>0</v>
      </c>
      <c r="O171" s="3">
        <f t="shared" si="61"/>
        <v>7.9629629629629634E-3</v>
      </c>
      <c r="AF171" s="3">
        <f t="shared" si="55"/>
        <v>7.9629629629629634E-3</v>
      </c>
      <c r="AG171" s="5">
        <f t="shared" si="56"/>
        <v>688000</v>
      </c>
      <c r="AH171" s="56">
        <f t="shared" si="66"/>
        <v>0.26994922999999998</v>
      </c>
      <c r="AI171" s="84">
        <f t="shared" si="68"/>
        <v>0.26994922999999998</v>
      </c>
      <c r="AJ171" s="84">
        <v>689</v>
      </c>
      <c r="AK171" t="str">
        <f t="shared" si="62"/>
        <v>0.26994923, 689</v>
      </c>
      <c r="AL171" s="60">
        <f t="shared" si="68"/>
        <v>0.26994922999999998</v>
      </c>
      <c r="AM171" s="5">
        <f t="shared" si="63"/>
        <v>688</v>
      </c>
      <c r="AN171" s="56"/>
      <c r="AT171" s="56"/>
    </row>
    <row r="172" spans="1:46" x14ac:dyDescent="0.35">
      <c r="A172">
        <v>689000</v>
      </c>
      <c r="B172" s="59">
        <v>5.3475109999999999E-2</v>
      </c>
      <c r="C172" s="3">
        <f t="shared" si="54"/>
        <v>7.9745370370370369E-3</v>
      </c>
      <c r="D172" s="59">
        <v>0.53475110000000003</v>
      </c>
      <c r="E172" s="56" t="e">
        <f t="shared" si="57"/>
        <v>#N/A</v>
      </c>
      <c r="F172" s="58" t="e">
        <f t="shared" si="58"/>
        <v>#N/A</v>
      </c>
      <c r="G172" s="58" t="e">
        <f t="shared" si="69"/>
        <v>#N/A</v>
      </c>
      <c r="H172" s="58" t="e">
        <f t="shared" si="64"/>
        <v>#N/A</v>
      </c>
      <c r="I172" s="61" t="e">
        <v>#N/A</v>
      </c>
      <c r="J172" s="58" t="str">
        <f t="shared" si="59"/>
        <v>0</v>
      </c>
      <c r="K172" s="58" t="str">
        <f t="shared" si="60"/>
        <v>0</v>
      </c>
      <c r="L172" s="58" t="str">
        <f t="shared" si="65"/>
        <v>0</v>
      </c>
      <c r="M172" s="58" t="str">
        <f t="shared" si="70"/>
        <v>0</v>
      </c>
      <c r="N172" s="61">
        <v>0</v>
      </c>
      <c r="O172" s="3">
        <f t="shared" si="61"/>
        <v>7.9745370370370369E-3</v>
      </c>
      <c r="AF172" s="3">
        <f t="shared" si="55"/>
        <v>7.9745370370370369E-3</v>
      </c>
      <c r="AG172" s="5">
        <f t="shared" si="56"/>
        <v>689000</v>
      </c>
      <c r="AH172" s="56">
        <f t="shared" si="66"/>
        <v>0.53475110000000003</v>
      </c>
      <c r="AI172" s="84">
        <f t="shared" si="68"/>
        <v>0.53475110000000003</v>
      </c>
      <c r="AJ172" s="84">
        <v>690</v>
      </c>
      <c r="AK172" t="str">
        <f t="shared" si="62"/>
        <v>0.5347511, 690</v>
      </c>
      <c r="AL172" s="60">
        <f t="shared" si="68"/>
        <v>0.53475110000000003</v>
      </c>
      <c r="AM172" s="5">
        <f t="shared" si="63"/>
        <v>689</v>
      </c>
      <c r="AN172" s="56"/>
      <c r="AT172" s="56"/>
    </row>
    <row r="173" spans="1:46" x14ac:dyDescent="0.35">
      <c r="A173">
        <v>690000</v>
      </c>
      <c r="B173" s="59">
        <v>7.9952869999999995E-2</v>
      </c>
      <c r="C173" s="3">
        <f t="shared" si="54"/>
        <v>7.9861111111111105E-3</v>
      </c>
      <c r="D173" s="59">
        <v>0.79952869999999998</v>
      </c>
      <c r="E173" s="56" t="e">
        <f t="shared" si="57"/>
        <v>#N/A</v>
      </c>
      <c r="F173" s="58" t="e">
        <f t="shared" si="58"/>
        <v>#N/A</v>
      </c>
      <c r="G173" s="58" t="e">
        <f>IF(AND(D173&lt;=D170, D173&lt;=D171, D173&lt;=D172, D173&lt;=D174, D173&lt;=D175, D173&lt;=D176),D173,NA())</f>
        <v>#N/A</v>
      </c>
      <c r="H173" s="58" t="e">
        <f t="shared" si="64"/>
        <v>#N/A</v>
      </c>
      <c r="I173" s="61" t="e">
        <v>#N/A</v>
      </c>
      <c r="J173" s="58" t="str">
        <f t="shared" si="59"/>
        <v>0</v>
      </c>
      <c r="K173" s="58" t="str">
        <f t="shared" si="60"/>
        <v>0</v>
      </c>
      <c r="L173" s="58" t="str">
        <f t="shared" si="65"/>
        <v>0</v>
      </c>
      <c r="M173" s="58" t="str">
        <f t="shared" si="70"/>
        <v>0</v>
      </c>
      <c r="N173" s="61">
        <v>0</v>
      </c>
      <c r="O173" s="3">
        <f t="shared" si="61"/>
        <v>7.9861111111111105E-3</v>
      </c>
      <c r="AF173" s="3">
        <f t="shared" si="55"/>
        <v>7.9861111111111105E-3</v>
      </c>
      <c r="AG173" s="5">
        <f t="shared" si="56"/>
        <v>690000</v>
      </c>
      <c r="AH173" s="56">
        <f t="shared" si="66"/>
        <v>0.79952869999999998</v>
      </c>
      <c r="AI173" s="84">
        <f t="shared" si="68"/>
        <v>0.79952869999999998</v>
      </c>
      <c r="AJ173" s="84">
        <v>691</v>
      </c>
      <c r="AK173" t="str">
        <f t="shared" si="62"/>
        <v>0.7995287, 691</v>
      </c>
      <c r="AL173" s="60">
        <f t="shared" si="68"/>
        <v>0.79952869999999998</v>
      </c>
      <c r="AM173" s="5">
        <f t="shared" si="63"/>
        <v>690</v>
      </c>
      <c r="AN173" s="56"/>
      <c r="AT173" s="56"/>
    </row>
    <row r="174" spans="1:46" x14ac:dyDescent="0.35">
      <c r="A174">
        <v>691000</v>
      </c>
      <c r="B174" s="59">
        <v>8.6762964999999997E-2</v>
      </c>
      <c r="C174" s="3">
        <f t="shared" si="54"/>
        <v>7.9976851851851858E-3</v>
      </c>
      <c r="D174" s="59">
        <v>0.86762965000000003</v>
      </c>
      <c r="E174" s="56" t="e">
        <f t="shared" si="57"/>
        <v>#N/A</v>
      </c>
      <c r="F174" s="58" t="e">
        <f t="shared" si="58"/>
        <v>#N/A</v>
      </c>
      <c r="G174" s="58" t="e">
        <f t="shared" ref="G174:G184" si="71">IF(AND(D174&lt;=D171, D174&lt;=D172, D174&lt;=D173, D174&lt;=D175, D174&lt;=D176, D174&lt;=D177),D174,NA())</f>
        <v>#N/A</v>
      </c>
      <c r="H174" s="58">
        <f t="shared" si="64"/>
        <v>0.86762965000000003</v>
      </c>
      <c r="I174" s="61" t="e">
        <v>#N/A</v>
      </c>
      <c r="J174" s="58" t="str">
        <f t="shared" si="59"/>
        <v>0</v>
      </c>
      <c r="K174" s="58" t="str">
        <f t="shared" si="60"/>
        <v>0</v>
      </c>
      <c r="L174" s="58" t="str">
        <f t="shared" si="65"/>
        <v>0</v>
      </c>
      <c r="M174" s="58">
        <f t="shared" si="70"/>
        <v>0.86762965000000003</v>
      </c>
      <c r="N174" s="61">
        <v>0</v>
      </c>
      <c r="O174" s="3">
        <f t="shared" si="61"/>
        <v>7.9976851851851858E-3</v>
      </c>
      <c r="AF174" s="3">
        <f t="shared" si="55"/>
        <v>7.9976851851851858E-3</v>
      </c>
      <c r="AG174" s="5">
        <f t="shared" si="56"/>
        <v>691000</v>
      </c>
      <c r="AH174" s="56">
        <f t="shared" si="66"/>
        <v>0.86762965000000003</v>
      </c>
      <c r="AI174" s="84">
        <f t="shared" si="68"/>
        <v>0.86762965000000003</v>
      </c>
      <c r="AJ174" s="84">
        <v>692</v>
      </c>
      <c r="AK174" t="str">
        <f t="shared" si="62"/>
        <v>0.86762965, 692</v>
      </c>
      <c r="AL174" s="60">
        <f t="shared" si="68"/>
        <v>0.86762965000000003</v>
      </c>
      <c r="AM174" s="5">
        <f t="shared" si="63"/>
        <v>691</v>
      </c>
      <c r="AN174" s="56"/>
      <c r="AT174" s="56"/>
    </row>
    <row r="175" spans="1:46" x14ac:dyDescent="0.35">
      <c r="A175">
        <v>692000</v>
      </c>
      <c r="B175" s="59">
        <v>8.6762964999999997E-2</v>
      </c>
      <c r="C175" s="3">
        <f t="shared" si="54"/>
        <v>8.0092592592592594E-3</v>
      </c>
      <c r="D175" s="59">
        <v>0.86762965000000003</v>
      </c>
      <c r="E175" s="56" t="e">
        <f t="shared" si="57"/>
        <v>#N/A</v>
      </c>
      <c r="F175" s="58" t="e">
        <f t="shared" si="58"/>
        <v>#N/A</v>
      </c>
      <c r="G175" s="58" t="e">
        <f t="shared" si="71"/>
        <v>#N/A</v>
      </c>
      <c r="H175" s="58" t="e">
        <f t="shared" si="64"/>
        <v>#N/A</v>
      </c>
      <c r="I175" s="61" t="e">
        <v>#N/A</v>
      </c>
      <c r="J175" s="58" t="str">
        <f t="shared" si="59"/>
        <v>0</v>
      </c>
      <c r="K175" s="58" t="str">
        <f t="shared" si="60"/>
        <v>0</v>
      </c>
      <c r="L175" s="58" t="str">
        <f t="shared" si="65"/>
        <v>0</v>
      </c>
      <c r="M175" s="58" t="str">
        <f t="shared" si="70"/>
        <v>0</v>
      </c>
      <c r="N175" s="61">
        <v>0</v>
      </c>
      <c r="O175" s="3">
        <f t="shared" si="61"/>
        <v>8.0092592592592594E-3</v>
      </c>
      <c r="AF175" s="3">
        <f t="shared" si="55"/>
        <v>8.0092592592592594E-3</v>
      </c>
      <c r="AG175" s="5">
        <f t="shared" si="56"/>
        <v>692000</v>
      </c>
      <c r="AH175" s="56">
        <f t="shared" si="66"/>
        <v>0.86762965000000003</v>
      </c>
      <c r="AI175" s="84">
        <f t="shared" si="68"/>
        <v>0.86762965000000003</v>
      </c>
      <c r="AJ175" s="84">
        <v>693</v>
      </c>
      <c r="AK175" t="str">
        <f t="shared" si="62"/>
        <v>0.86762965, 693</v>
      </c>
      <c r="AL175" s="60">
        <f t="shared" si="68"/>
        <v>0.86762965000000003</v>
      </c>
      <c r="AM175" s="5">
        <f t="shared" si="63"/>
        <v>692</v>
      </c>
      <c r="AN175" s="56"/>
      <c r="AT175" s="56"/>
    </row>
    <row r="176" spans="1:46" x14ac:dyDescent="0.35">
      <c r="A176">
        <v>693000</v>
      </c>
      <c r="B176" s="59">
        <v>8.4494550000000002E-2</v>
      </c>
      <c r="C176" s="3">
        <f t="shared" si="54"/>
        <v>8.0208333333333347E-3</v>
      </c>
      <c r="D176" s="59">
        <v>0.84494550000000002</v>
      </c>
      <c r="E176" s="56" t="e">
        <f t="shared" si="57"/>
        <v>#N/A</v>
      </c>
      <c r="F176" s="58" t="e">
        <f t="shared" si="58"/>
        <v>#N/A</v>
      </c>
      <c r="G176" s="58" t="e">
        <f t="shared" si="71"/>
        <v>#N/A</v>
      </c>
      <c r="H176" s="58" t="e">
        <f t="shared" si="64"/>
        <v>#N/A</v>
      </c>
      <c r="I176" s="61" t="e">
        <v>#N/A</v>
      </c>
      <c r="J176" s="58" t="str">
        <f t="shared" si="59"/>
        <v>0</v>
      </c>
      <c r="K176" s="58" t="str">
        <f t="shared" si="60"/>
        <v>0</v>
      </c>
      <c r="L176" s="58" t="str">
        <f t="shared" si="65"/>
        <v>0</v>
      </c>
      <c r="M176" s="58" t="str">
        <f t="shared" si="70"/>
        <v>0</v>
      </c>
      <c r="N176" s="61">
        <v>0</v>
      </c>
      <c r="O176" s="3">
        <f t="shared" si="61"/>
        <v>8.0208333333333347E-3</v>
      </c>
      <c r="AF176" s="3">
        <f t="shared" si="55"/>
        <v>8.0208333333333347E-3</v>
      </c>
      <c r="AG176" s="5">
        <f t="shared" si="56"/>
        <v>693000</v>
      </c>
      <c r="AH176" s="56">
        <f t="shared" si="66"/>
        <v>0.84494550000000002</v>
      </c>
      <c r="AI176" s="84">
        <f t="shared" si="68"/>
        <v>0.84494550000000002</v>
      </c>
      <c r="AJ176" s="84">
        <v>694</v>
      </c>
      <c r="AK176" t="str">
        <f t="shared" si="62"/>
        <v>0.8449455, 694</v>
      </c>
      <c r="AL176" s="60">
        <f t="shared" si="68"/>
        <v>0.84494550000000002</v>
      </c>
      <c r="AM176" s="5">
        <f t="shared" si="63"/>
        <v>693</v>
      </c>
      <c r="AN176" s="56"/>
      <c r="AT176" s="56"/>
    </row>
    <row r="177" spans="1:46" x14ac:dyDescent="0.35">
      <c r="A177">
        <v>694000</v>
      </c>
      <c r="B177" s="59">
        <v>8.4494550000000002E-2</v>
      </c>
      <c r="C177" s="3">
        <f t="shared" si="54"/>
        <v>8.0324074074074065E-3</v>
      </c>
      <c r="D177" s="59">
        <v>0.84494550000000002</v>
      </c>
      <c r="E177" s="56" t="e">
        <f t="shared" si="57"/>
        <v>#N/A</v>
      </c>
      <c r="F177" s="58" t="e">
        <f t="shared" si="58"/>
        <v>#N/A</v>
      </c>
      <c r="G177" s="58">
        <f t="shared" si="71"/>
        <v>0.84494550000000002</v>
      </c>
      <c r="H177" s="58" t="e">
        <f t="shared" si="64"/>
        <v>#N/A</v>
      </c>
      <c r="I177" s="61" t="e">
        <v>#N/A</v>
      </c>
      <c r="J177" s="58" t="str">
        <f t="shared" si="59"/>
        <v>0</v>
      </c>
      <c r="K177" s="58" t="str">
        <f t="shared" si="60"/>
        <v>0</v>
      </c>
      <c r="L177" s="58">
        <f t="shared" si="65"/>
        <v>0.84494550000000002</v>
      </c>
      <c r="M177" s="58" t="str">
        <f t="shared" si="70"/>
        <v>0</v>
      </c>
      <c r="N177" s="61">
        <v>0</v>
      </c>
      <c r="O177" s="3">
        <f t="shared" si="61"/>
        <v>8.0324074074074065E-3</v>
      </c>
      <c r="AF177" s="3">
        <f t="shared" si="55"/>
        <v>8.0324074074074065E-3</v>
      </c>
      <c r="AG177" s="5">
        <f t="shared" si="56"/>
        <v>694000</v>
      </c>
      <c r="AH177" s="56">
        <f t="shared" si="66"/>
        <v>0.84494550000000002</v>
      </c>
      <c r="AI177" s="84">
        <f t="shared" si="68"/>
        <v>0.84494550000000002</v>
      </c>
      <c r="AJ177" s="84">
        <v>695</v>
      </c>
      <c r="AK177" t="str">
        <f t="shared" si="62"/>
        <v>0.8449455, 695</v>
      </c>
      <c r="AL177" s="60">
        <f t="shared" si="68"/>
        <v>0.84494550000000002</v>
      </c>
      <c r="AM177" s="5">
        <f t="shared" si="63"/>
        <v>694</v>
      </c>
      <c r="AN177" s="56"/>
      <c r="AT177" s="56"/>
    </row>
    <row r="178" spans="1:46" x14ac:dyDescent="0.35">
      <c r="A178">
        <v>695000</v>
      </c>
      <c r="B178" s="59">
        <v>0.11399848999999999</v>
      </c>
      <c r="C178" s="3">
        <f t="shared" si="54"/>
        <v>8.0439814814814818E-3</v>
      </c>
      <c r="D178" s="59">
        <v>1.1399849</v>
      </c>
      <c r="E178" s="56" t="e">
        <f t="shared" si="57"/>
        <v>#N/A</v>
      </c>
      <c r="F178" s="58" t="e">
        <f t="shared" si="58"/>
        <v>#N/A</v>
      </c>
      <c r="G178" s="58" t="e">
        <f t="shared" si="71"/>
        <v>#N/A</v>
      </c>
      <c r="H178" s="58">
        <f t="shared" si="64"/>
        <v>1.1399849</v>
      </c>
      <c r="I178" s="61" t="e">
        <v>#N/A</v>
      </c>
      <c r="J178" s="58" t="str">
        <f t="shared" si="59"/>
        <v>0</v>
      </c>
      <c r="K178" s="58" t="str">
        <f t="shared" si="60"/>
        <v>0</v>
      </c>
      <c r="L178" s="58" t="str">
        <f t="shared" si="65"/>
        <v>0</v>
      </c>
      <c r="M178" s="58">
        <f t="shared" si="70"/>
        <v>1.1399849</v>
      </c>
      <c r="N178" s="61">
        <v>0</v>
      </c>
      <c r="O178" s="3">
        <f t="shared" si="61"/>
        <v>8.0439814814814818E-3</v>
      </c>
      <c r="AF178" s="3">
        <f t="shared" si="55"/>
        <v>8.0439814814814818E-3</v>
      </c>
      <c r="AG178" s="5">
        <f t="shared" si="56"/>
        <v>695000</v>
      </c>
      <c r="AH178" s="56">
        <f t="shared" si="66"/>
        <v>1.1399849</v>
      </c>
      <c r="AI178" s="84">
        <f t="shared" si="68"/>
        <v>1.1399849</v>
      </c>
      <c r="AJ178" s="84">
        <v>696</v>
      </c>
      <c r="AK178" t="str">
        <f t="shared" si="62"/>
        <v>1.1399849, 696</v>
      </c>
      <c r="AL178" s="60">
        <f t="shared" si="68"/>
        <v>1.1399849</v>
      </c>
      <c r="AM178" s="5">
        <f t="shared" si="63"/>
        <v>695</v>
      </c>
      <c r="AN178" s="56"/>
      <c r="AT178" s="56"/>
    </row>
    <row r="179" spans="1:46" x14ac:dyDescent="0.35">
      <c r="A179">
        <v>696000</v>
      </c>
      <c r="B179" s="59">
        <v>0.10945923</v>
      </c>
      <c r="C179" s="3">
        <f t="shared" si="54"/>
        <v>8.0555555555555554E-3</v>
      </c>
      <c r="D179" s="59">
        <v>1.0945923</v>
      </c>
      <c r="E179" s="56" t="e">
        <f t="shared" si="57"/>
        <v>#N/A</v>
      </c>
      <c r="F179" s="58" t="e">
        <f t="shared" si="58"/>
        <v>#N/A</v>
      </c>
      <c r="G179" s="58" t="e">
        <f t="shared" si="71"/>
        <v>#N/A</v>
      </c>
      <c r="H179" s="58" t="e">
        <f t="shared" si="64"/>
        <v>#N/A</v>
      </c>
      <c r="I179" s="61" t="e">
        <v>#N/A</v>
      </c>
      <c r="J179" s="58" t="str">
        <f t="shared" si="59"/>
        <v>0</v>
      </c>
      <c r="K179" s="58" t="str">
        <f t="shared" si="60"/>
        <v>0</v>
      </c>
      <c r="L179" s="58" t="str">
        <f t="shared" si="65"/>
        <v>0</v>
      </c>
      <c r="M179" s="58" t="str">
        <f t="shared" si="70"/>
        <v>0</v>
      </c>
      <c r="N179" s="61">
        <v>0</v>
      </c>
      <c r="O179" s="3">
        <f t="shared" si="61"/>
        <v>8.0555555555555554E-3</v>
      </c>
      <c r="AF179" s="3">
        <f t="shared" si="55"/>
        <v>8.0555555555555554E-3</v>
      </c>
      <c r="AG179" s="5">
        <f t="shared" si="56"/>
        <v>696000</v>
      </c>
      <c r="AH179" s="56">
        <f t="shared" si="66"/>
        <v>1.0945923</v>
      </c>
      <c r="AI179" s="84">
        <f t="shared" si="68"/>
        <v>1.0945923</v>
      </c>
      <c r="AJ179" s="84">
        <v>697</v>
      </c>
      <c r="AK179" t="str">
        <f t="shared" si="62"/>
        <v>1.0945923, 697</v>
      </c>
      <c r="AL179" s="60">
        <f t="shared" si="68"/>
        <v>1.0945923</v>
      </c>
      <c r="AM179" s="5">
        <f t="shared" si="63"/>
        <v>696</v>
      </c>
      <c r="AN179" s="56"/>
      <c r="AT179" s="56"/>
    </row>
    <row r="180" spans="1:46" x14ac:dyDescent="0.35">
      <c r="A180">
        <v>697000</v>
      </c>
      <c r="B180" s="59">
        <v>0.100380726</v>
      </c>
      <c r="C180" s="3">
        <f t="shared" si="54"/>
        <v>8.0671296296296307E-3</v>
      </c>
      <c r="D180" s="59">
        <v>1.0038072600000001</v>
      </c>
      <c r="E180" s="56" t="e">
        <f t="shared" si="57"/>
        <v>#N/A</v>
      </c>
      <c r="F180" s="58" t="e">
        <f t="shared" si="58"/>
        <v>#N/A</v>
      </c>
      <c r="G180" s="58" t="e">
        <f t="shared" si="71"/>
        <v>#N/A</v>
      </c>
      <c r="H180" s="58" t="e">
        <f t="shared" si="64"/>
        <v>#N/A</v>
      </c>
      <c r="I180" s="61" t="e">
        <v>#N/A</v>
      </c>
      <c r="J180" s="58" t="str">
        <f t="shared" si="59"/>
        <v>0</v>
      </c>
      <c r="K180" s="58" t="str">
        <f t="shared" si="60"/>
        <v>0</v>
      </c>
      <c r="L180" s="58" t="str">
        <f t="shared" si="65"/>
        <v>0</v>
      </c>
      <c r="M180" s="58">
        <v>0</v>
      </c>
      <c r="N180" s="61">
        <v>0</v>
      </c>
      <c r="O180" s="3">
        <f t="shared" si="61"/>
        <v>8.0671296296296307E-3</v>
      </c>
      <c r="AF180" s="3">
        <f t="shared" si="55"/>
        <v>8.0671296296296307E-3</v>
      </c>
      <c r="AG180" s="5">
        <f t="shared" si="56"/>
        <v>697000</v>
      </c>
      <c r="AH180" s="56">
        <f t="shared" si="66"/>
        <v>1.0038072600000001</v>
      </c>
      <c r="AI180" s="84">
        <f t="shared" si="68"/>
        <v>1.0038072600000001</v>
      </c>
      <c r="AJ180" s="84">
        <v>698</v>
      </c>
      <c r="AK180" t="str">
        <f t="shared" si="62"/>
        <v>1.00380726, 698</v>
      </c>
      <c r="AL180" s="60">
        <f t="shared" si="68"/>
        <v>1.0038072600000001</v>
      </c>
      <c r="AM180" s="5">
        <f t="shared" si="63"/>
        <v>697</v>
      </c>
      <c r="AN180" s="56"/>
      <c r="AT180" s="56"/>
    </row>
    <row r="181" spans="1:46" x14ac:dyDescent="0.35">
      <c r="A181">
        <v>698000</v>
      </c>
      <c r="B181" s="59">
        <v>9.2815300000000003E-2</v>
      </c>
      <c r="C181" s="3">
        <f t="shared" si="54"/>
        <v>8.0787037037037025E-3</v>
      </c>
      <c r="D181" s="59">
        <v>0.92815300000000001</v>
      </c>
      <c r="E181" s="56" t="e">
        <f t="shared" si="57"/>
        <v>#N/A</v>
      </c>
      <c r="F181" s="58" t="e">
        <f t="shared" si="58"/>
        <v>#N/A</v>
      </c>
      <c r="G181" s="58" t="e">
        <f t="shared" si="71"/>
        <v>#N/A</v>
      </c>
      <c r="H181" s="58" t="e">
        <f t="shared" si="64"/>
        <v>#N/A</v>
      </c>
      <c r="I181" s="61" t="e">
        <v>#N/A</v>
      </c>
      <c r="J181" s="58" t="str">
        <f t="shared" si="59"/>
        <v>0</v>
      </c>
      <c r="K181" s="58" t="str">
        <f t="shared" si="60"/>
        <v>0</v>
      </c>
      <c r="L181" s="58" t="str">
        <f t="shared" si="65"/>
        <v>0</v>
      </c>
      <c r="M181" s="58" t="str">
        <f t="shared" si="70"/>
        <v>0</v>
      </c>
      <c r="N181" s="61">
        <v>0</v>
      </c>
      <c r="O181" s="3">
        <f t="shared" si="61"/>
        <v>8.0787037037037025E-3</v>
      </c>
      <c r="AF181" s="3">
        <f t="shared" si="55"/>
        <v>8.0787037037037025E-3</v>
      </c>
      <c r="AG181" s="5">
        <f t="shared" si="56"/>
        <v>698000</v>
      </c>
      <c r="AH181" s="56">
        <f t="shared" si="66"/>
        <v>0.92815300000000001</v>
      </c>
      <c r="AI181" s="84">
        <f t="shared" si="68"/>
        <v>0.92815300000000001</v>
      </c>
      <c r="AJ181" s="84">
        <v>699</v>
      </c>
      <c r="AK181" t="str">
        <f t="shared" si="62"/>
        <v>0.928153, 699</v>
      </c>
      <c r="AL181" s="60">
        <f t="shared" si="68"/>
        <v>0.92815300000000001</v>
      </c>
      <c r="AM181" s="5">
        <f t="shared" si="63"/>
        <v>698</v>
      </c>
      <c r="AN181" s="56"/>
      <c r="AT181" s="56"/>
    </row>
    <row r="182" spans="1:46" x14ac:dyDescent="0.35">
      <c r="A182">
        <v>699000</v>
      </c>
      <c r="B182" s="59">
        <v>8.9031379999999993E-2</v>
      </c>
      <c r="C182" s="3">
        <f t="shared" si="54"/>
        <v>8.0902777777777778E-3</v>
      </c>
      <c r="D182" s="59">
        <v>0.89031379999999993</v>
      </c>
      <c r="E182" s="56" t="e">
        <f t="shared" si="57"/>
        <v>#N/A</v>
      </c>
      <c r="F182" s="58" t="e">
        <f t="shared" si="58"/>
        <v>#N/A</v>
      </c>
      <c r="G182" s="58" t="e">
        <f t="shared" si="71"/>
        <v>#N/A</v>
      </c>
      <c r="H182" s="58" t="e">
        <f t="shared" si="64"/>
        <v>#N/A</v>
      </c>
      <c r="I182" s="61" t="e">
        <v>#N/A</v>
      </c>
      <c r="J182" s="58" t="str">
        <f t="shared" si="59"/>
        <v>0</v>
      </c>
      <c r="K182" s="58" t="str">
        <f t="shared" si="60"/>
        <v>0</v>
      </c>
      <c r="L182" s="58" t="str">
        <f t="shared" si="65"/>
        <v>0</v>
      </c>
      <c r="M182" s="58" t="str">
        <f t="shared" si="70"/>
        <v>0</v>
      </c>
      <c r="N182" s="61">
        <v>0</v>
      </c>
      <c r="O182" s="3">
        <f t="shared" si="61"/>
        <v>8.0902777777777778E-3</v>
      </c>
      <c r="AF182" s="3">
        <f t="shared" si="55"/>
        <v>8.0902777777777778E-3</v>
      </c>
      <c r="AG182" s="5">
        <f t="shared" si="56"/>
        <v>699000</v>
      </c>
      <c r="AH182" s="56">
        <f t="shared" si="66"/>
        <v>0.89031379999999993</v>
      </c>
      <c r="AI182" s="84">
        <f t="shared" si="68"/>
        <v>0.89031379999999993</v>
      </c>
      <c r="AJ182" s="84">
        <v>700</v>
      </c>
      <c r="AK182" t="str">
        <f t="shared" si="62"/>
        <v>0.8903138, 700</v>
      </c>
      <c r="AL182" s="60">
        <f t="shared" si="68"/>
        <v>0.89031379999999993</v>
      </c>
      <c r="AM182" s="5">
        <f t="shared" si="63"/>
        <v>699</v>
      </c>
      <c r="AN182" s="56"/>
      <c r="AT182" s="56"/>
    </row>
    <row r="183" spans="1:46" x14ac:dyDescent="0.35">
      <c r="A183">
        <v>700000</v>
      </c>
      <c r="B183" s="59">
        <v>6.8605949999999999E-2</v>
      </c>
      <c r="C183" s="3">
        <f t="shared" si="54"/>
        <v>8.1018518518518514E-3</v>
      </c>
      <c r="D183" s="59">
        <v>0.68605950000000004</v>
      </c>
      <c r="E183" s="56" t="e">
        <f t="shared" si="57"/>
        <v>#N/A</v>
      </c>
      <c r="F183" s="58" t="e">
        <f t="shared" si="58"/>
        <v>#N/A</v>
      </c>
      <c r="G183" s="58" t="e">
        <f t="shared" si="71"/>
        <v>#N/A</v>
      </c>
      <c r="H183" s="58" t="e">
        <f t="shared" si="64"/>
        <v>#N/A</v>
      </c>
      <c r="I183" s="61" t="e">
        <v>#N/A</v>
      </c>
      <c r="J183" s="58" t="str">
        <f t="shared" si="59"/>
        <v>0</v>
      </c>
      <c r="K183" s="58" t="str">
        <f t="shared" si="60"/>
        <v>0</v>
      </c>
      <c r="L183" s="58" t="str">
        <f t="shared" si="65"/>
        <v>0</v>
      </c>
      <c r="M183" s="58" t="str">
        <f t="shared" si="70"/>
        <v>0</v>
      </c>
      <c r="N183" s="61">
        <v>0</v>
      </c>
      <c r="O183" s="3">
        <f t="shared" si="61"/>
        <v>8.1018518518518514E-3</v>
      </c>
      <c r="AF183" s="3">
        <f t="shared" si="55"/>
        <v>8.1018518518518514E-3</v>
      </c>
      <c r="AG183" s="5">
        <f t="shared" si="56"/>
        <v>700000</v>
      </c>
      <c r="AH183" s="56">
        <f t="shared" si="66"/>
        <v>0.68605950000000004</v>
      </c>
      <c r="AI183" s="84">
        <f t="shared" si="68"/>
        <v>0.68605950000000004</v>
      </c>
      <c r="AJ183" s="84">
        <v>701</v>
      </c>
      <c r="AK183" t="str">
        <f t="shared" si="62"/>
        <v>0.6860595, 701</v>
      </c>
      <c r="AL183" s="60">
        <f t="shared" si="68"/>
        <v>0.68605950000000004</v>
      </c>
      <c r="AM183" s="5">
        <f t="shared" si="63"/>
        <v>700</v>
      </c>
      <c r="AN183" s="56"/>
      <c r="AT183" s="56"/>
    </row>
    <row r="184" spans="1:46" x14ac:dyDescent="0.35">
      <c r="A184">
        <v>701000</v>
      </c>
      <c r="B184" s="59">
        <v>5.1206692999999998E-2</v>
      </c>
      <c r="C184" s="3">
        <f t="shared" si="54"/>
        <v>8.1134259259259267E-3</v>
      </c>
      <c r="D184" s="59">
        <v>0.51206693000000003</v>
      </c>
      <c r="E184" s="56" t="e">
        <f t="shared" si="57"/>
        <v>#N/A</v>
      </c>
      <c r="F184" s="58" t="e">
        <f t="shared" si="58"/>
        <v>#N/A</v>
      </c>
      <c r="G184" s="58" t="e">
        <f t="shared" si="71"/>
        <v>#N/A</v>
      </c>
      <c r="H184" s="58" t="e">
        <f t="shared" si="64"/>
        <v>#N/A</v>
      </c>
      <c r="I184" s="61" t="e">
        <v>#N/A</v>
      </c>
      <c r="J184" s="58" t="str">
        <f t="shared" si="59"/>
        <v>0</v>
      </c>
      <c r="K184" s="58" t="str">
        <f t="shared" si="60"/>
        <v>0</v>
      </c>
      <c r="L184" s="58" t="str">
        <f t="shared" si="65"/>
        <v>0</v>
      </c>
      <c r="M184" s="58" t="str">
        <f t="shared" si="70"/>
        <v>0</v>
      </c>
      <c r="N184" s="61">
        <v>0</v>
      </c>
      <c r="O184" s="3">
        <f t="shared" si="61"/>
        <v>8.1134259259259267E-3</v>
      </c>
      <c r="AF184" s="3">
        <f t="shared" si="55"/>
        <v>8.1134259259259267E-3</v>
      </c>
      <c r="AG184" s="5">
        <f t="shared" si="56"/>
        <v>701000</v>
      </c>
      <c r="AH184" s="56">
        <f t="shared" si="66"/>
        <v>0.51206693000000003</v>
      </c>
      <c r="AI184" s="84">
        <f t="shared" si="68"/>
        <v>0.51206693000000003</v>
      </c>
      <c r="AJ184" s="84">
        <v>702</v>
      </c>
      <c r="AK184" t="str">
        <f t="shared" si="62"/>
        <v>0.51206693, 702</v>
      </c>
      <c r="AL184" s="60">
        <f t="shared" si="68"/>
        <v>0.51206693000000003</v>
      </c>
      <c r="AM184" s="5">
        <f t="shared" si="63"/>
        <v>701</v>
      </c>
      <c r="AN184" s="56"/>
      <c r="AT184" s="56"/>
    </row>
    <row r="185" spans="1:46" x14ac:dyDescent="0.35">
      <c r="A185">
        <v>702000</v>
      </c>
      <c r="B185" s="59">
        <v>3.8341843E-2</v>
      </c>
      <c r="C185" s="3">
        <f t="shared" si="54"/>
        <v>8.1250000000000003E-3</v>
      </c>
      <c r="D185" s="59">
        <v>0.38341842999999998</v>
      </c>
      <c r="E185" s="56" t="e">
        <f t="shared" si="57"/>
        <v>#N/A</v>
      </c>
      <c r="F185" s="58" t="e">
        <f t="shared" si="58"/>
        <v>#N/A</v>
      </c>
      <c r="G185" s="58" t="e">
        <f>IF(AND(D185&lt;=D182, D185&lt;=D183, D185&lt;=D184, D185&lt;=D186, D185&lt;=D187, D185&lt;=D188),D185,NA())</f>
        <v>#N/A</v>
      </c>
      <c r="H185" s="58" t="e">
        <f t="shared" si="64"/>
        <v>#N/A</v>
      </c>
      <c r="I185" s="61" t="e">
        <v>#N/A</v>
      </c>
      <c r="J185" s="58" t="str">
        <f t="shared" si="59"/>
        <v>0</v>
      </c>
      <c r="K185" s="58" t="str">
        <f t="shared" si="60"/>
        <v>0</v>
      </c>
      <c r="L185" s="58" t="str">
        <f t="shared" si="65"/>
        <v>0</v>
      </c>
      <c r="M185" s="58" t="str">
        <f t="shared" si="70"/>
        <v>0</v>
      </c>
      <c r="N185" s="61">
        <v>0</v>
      </c>
      <c r="O185" s="3">
        <f t="shared" si="61"/>
        <v>8.1250000000000003E-3</v>
      </c>
      <c r="AF185" s="3">
        <f t="shared" si="55"/>
        <v>8.1250000000000003E-3</v>
      </c>
      <c r="AG185" s="5">
        <f t="shared" si="56"/>
        <v>702000</v>
      </c>
      <c r="AH185" s="56">
        <f t="shared" si="66"/>
        <v>0.38341842999999998</v>
      </c>
      <c r="AI185" s="84">
        <f t="shared" si="68"/>
        <v>0.38341842999999998</v>
      </c>
      <c r="AJ185" s="84">
        <v>703</v>
      </c>
      <c r="AK185" t="str">
        <f t="shared" si="62"/>
        <v>0.38341843, 703</v>
      </c>
      <c r="AL185" s="60">
        <f t="shared" si="68"/>
        <v>0.38341842999999998</v>
      </c>
      <c r="AM185" s="5">
        <f t="shared" si="63"/>
        <v>702</v>
      </c>
      <c r="AN185" s="56"/>
      <c r="AT185" s="56"/>
    </row>
    <row r="186" spans="1:46" x14ac:dyDescent="0.35">
      <c r="A186">
        <v>703000</v>
      </c>
      <c r="B186" s="59">
        <v>1.7158665E-2</v>
      </c>
      <c r="C186" s="3">
        <f t="shared" si="54"/>
        <v>8.1365740740740738E-3</v>
      </c>
      <c r="D186" s="59">
        <v>0.17158665000000001</v>
      </c>
      <c r="E186" s="56" t="e">
        <f t="shared" si="57"/>
        <v>#N/A</v>
      </c>
      <c r="F186" s="58" t="e">
        <f t="shared" si="58"/>
        <v>#N/A</v>
      </c>
      <c r="G186" s="58">
        <f t="shared" ref="G186:G192" si="72">IF(AND(D186&lt;=D183, D186&lt;=D184, D186&lt;=D185, D186&lt;=D187, D186&lt;=D188, D186&lt;=D189),D186,NA())</f>
        <v>0.17158665000000001</v>
      </c>
      <c r="H186" s="58" t="e">
        <f t="shared" si="64"/>
        <v>#N/A</v>
      </c>
      <c r="I186" s="61" t="e">
        <v>#N/A</v>
      </c>
      <c r="J186" s="58" t="str">
        <f t="shared" si="59"/>
        <v>0</v>
      </c>
      <c r="K186" s="58" t="str">
        <f t="shared" si="60"/>
        <v>0</v>
      </c>
      <c r="L186" s="58">
        <f t="shared" si="65"/>
        <v>0.17158665000000001</v>
      </c>
      <c r="M186" s="58" t="str">
        <f t="shared" si="70"/>
        <v>0</v>
      </c>
      <c r="N186" s="61">
        <v>0</v>
      </c>
      <c r="O186" s="3">
        <f t="shared" si="61"/>
        <v>8.1365740740740738E-3</v>
      </c>
      <c r="AF186" s="3">
        <f t="shared" si="55"/>
        <v>8.1365740740740738E-3</v>
      </c>
      <c r="AG186" s="5">
        <f t="shared" si="56"/>
        <v>703000</v>
      </c>
      <c r="AH186" s="56">
        <f t="shared" si="66"/>
        <v>0.17158665000000001</v>
      </c>
      <c r="AI186" s="84">
        <f t="shared" si="68"/>
        <v>0.17158665000000001</v>
      </c>
      <c r="AJ186" s="84">
        <v>704</v>
      </c>
      <c r="AK186" t="str">
        <f t="shared" si="62"/>
        <v>0.17158665, 704</v>
      </c>
      <c r="AL186" s="60">
        <f t="shared" si="68"/>
        <v>0.17158665000000001</v>
      </c>
      <c r="AM186" s="5">
        <f t="shared" si="63"/>
        <v>703</v>
      </c>
      <c r="AN186" s="56"/>
      <c r="AT186" s="56"/>
    </row>
    <row r="187" spans="1:46" x14ac:dyDescent="0.35">
      <c r="A187">
        <v>704000</v>
      </c>
      <c r="B187" s="59">
        <v>2.5479417000000001E-2</v>
      </c>
      <c r="C187" s="3">
        <f t="shared" si="54"/>
        <v>8.1481481481481474E-3</v>
      </c>
      <c r="D187" s="59">
        <v>0.25479416999999999</v>
      </c>
      <c r="E187" s="56" t="e">
        <f t="shared" si="57"/>
        <v>#N/A</v>
      </c>
      <c r="F187" s="58" t="e">
        <f t="shared" si="58"/>
        <v>#N/A</v>
      </c>
      <c r="G187" s="58" t="e">
        <f t="shared" si="72"/>
        <v>#N/A</v>
      </c>
      <c r="H187" s="58" t="e">
        <f t="shared" si="64"/>
        <v>#N/A</v>
      </c>
      <c r="I187" s="61" t="e">
        <v>#N/A</v>
      </c>
      <c r="J187" s="58" t="str">
        <f t="shared" si="59"/>
        <v>0</v>
      </c>
      <c r="K187" s="58" t="str">
        <f t="shared" si="60"/>
        <v>0</v>
      </c>
      <c r="L187" s="58" t="str">
        <f t="shared" si="65"/>
        <v>0</v>
      </c>
      <c r="M187" s="58" t="str">
        <f t="shared" si="70"/>
        <v>0</v>
      </c>
      <c r="N187" s="61">
        <v>0</v>
      </c>
      <c r="O187" s="3">
        <f t="shared" si="61"/>
        <v>8.1481481481481474E-3</v>
      </c>
      <c r="AF187" s="3">
        <f t="shared" si="55"/>
        <v>8.1481481481481474E-3</v>
      </c>
      <c r="AG187" s="5">
        <f t="shared" si="56"/>
        <v>704000</v>
      </c>
      <c r="AH187" s="56">
        <f t="shared" si="66"/>
        <v>0.25479416999999999</v>
      </c>
      <c r="AI187" s="84">
        <f t="shared" si="68"/>
        <v>0.25479416999999999</v>
      </c>
      <c r="AJ187" s="84">
        <v>705</v>
      </c>
      <c r="AK187" t="str">
        <f t="shared" si="62"/>
        <v>0.25479417, 705</v>
      </c>
      <c r="AL187" s="60">
        <f t="shared" si="68"/>
        <v>0.25479416999999999</v>
      </c>
      <c r="AM187" s="5">
        <f t="shared" si="63"/>
        <v>704</v>
      </c>
      <c r="AN187" s="56"/>
      <c r="AT187" s="56"/>
    </row>
    <row r="188" spans="1:46" x14ac:dyDescent="0.35">
      <c r="A188">
        <v>705000</v>
      </c>
      <c r="B188" s="59">
        <v>6.9363705999999997E-2</v>
      </c>
      <c r="C188" s="3">
        <f t="shared" si="54"/>
        <v>8.1597222222222227E-3</v>
      </c>
      <c r="D188" s="59">
        <v>0.69363705999999992</v>
      </c>
      <c r="E188" s="56" t="e">
        <f t="shared" si="57"/>
        <v>#N/A</v>
      </c>
      <c r="F188" s="58" t="e">
        <f t="shared" si="58"/>
        <v>#N/A</v>
      </c>
      <c r="G188" s="58" t="e">
        <f t="shared" si="72"/>
        <v>#N/A</v>
      </c>
      <c r="H188" s="58" t="e">
        <f t="shared" si="64"/>
        <v>#N/A</v>
      </c>
      <c r="I188" s="61" t="e">
        <v>#N/A</v>
      </c>
      <c r="J188" s="58" t="str">
        <f t="shared" si="59"/>
        <v>0</v>
      </c>
      <c r="K188" s="58" t="str">
        <f t="shared" si="60"/>
        <v>0</v>
      </c>
      <c r="L188" s="58" t="str">
        <f t="shared" si="65"/>
        <v>0</v>
      </c>
      <c r="M188" s="58" t="str">
        <f t="shared" si="70"/>
        <v>0</v>
      </c>
      <c r="N188" s="61">
        <v>0</v>
      </c>
      <c r="O188" s="3">
        <f t="shared" si="61"/>
        <v>8.1597222222222227E-3</v>
      </c>
      <c r="AF188" s="3">
        <f t="shared" si="55"/>
        <v>8.1597222222222227E-3</v>
      </c>
      <c r="AG188" s="5">
        <f t="shared" si="56"/>
        <v>705000</v>
      </c>
      <c r="AH188" s="56">
        <f t="shared" si="66"/>
        <v>0.69363705999999992</v>
      </c>
      <c r="AI188" s="84">
        <f t="shared" si="68"/>
        <v>0.69363705999999992</v>
      </c>
      <c r="AJ188" s="84">
        <v>706</v>
      </c>
      <c r="AK188" t="str">
        <f t="shared" si="62"/>
        <v>0.69363706, 706</v>
      </c>
      <c r="AL188" s="60">
        <f t="shared" si="68"/>
        <v>0.69363705999999992</v>
      </c>
      <c r="AM188" s="5">
        <f t="shared" si="63"/>
        <v>705</v>
      </c>
      <c r="AN188" s="56"/>
      <c r="AT188" s="56"/>
    </row>
    <row r="189" spans="1:46" x14ac:dyDescent="0.35">
      <c r="A189">
        <v>706000</v>
      </c>
      <c r="B189" s="59">
        <v>7.6171375999999999E-2</v>
      </c>
      <c r="C189" s="3">
        <f t="shared" si="54"/>
        <v>8.1712962962962963E-3</v>
      </c>
      <c r="D189" s="59">
        <v>0.76171376000000002</v>
      </c>
      <c r="E189" s="56" t="e">
        <f t="shared" si="57"/>
        <v>#N/A</v>
      </c>
      <c r="F189" s="58" t="e">
        <f t="shared" si="58"/>
        <v>#N/A</v>
      </c>
      <c r="G189" s="58" t="e">
        <f t="shared" si="72"/>
        <v>#N/A</v>
      </c>
      <c r="H189" s="58" t="e">
        <f t="shared" si="64"/>
        <v>#N/A</v>
      </c>
      <c r="I189" s="61" t="e">
        <v>#N/A</v>
      </c>
      <c r="J189" s="58" t="str">
        <f t="shared" si="59"/>
        <v>0</v>
      </c>
      <c r="K189" s="58" t="str">
        <f t="shared" si="60"/>
        <v>0</v>
      </c>
      <c r="L189" s="58" t="str">
        <f t="shared" si="65"/>
        <v>0</v>
      </c>
      <c r="M189" s="58" t="str">
        <f t="shared" si="70"/>
        <v>0</v>
      </c>
      <c r="N189" s="61">
        <v>0</v>
      </c>
      <c r="O189" s="3">
        <f t="shared" si="61"/>
        <v>8.1712962962962963E-3</v>
      </c>
      <c r="AF189" s="3">
        <f t="shared" si="55"/>
        <v>8.1712962962962963E-3</v>
      </c>
      <c r="AG189" s="5">
        <f t="shared" si="56"/>
        <v>706000</v>
      </c>
      <c r="AH189" s="56">
        <f t="shared" si="66"/>
        <v>0.76171376000000002</v>
      </c>
      <c r="AI189" s="84">
        <f t="shared" si="68"/>
        <v>0.76171376000000002</v>
      </c>
      <c r="AJ189" s="84">
        <v>707</v>
      </c>
      <c r="AK189" t="str">
        <f t="shared" si="62"/>
        <v>0.76171376, 707</v>
      </c>
      <c r="AL189" s="60">
        <f t="shared" si="68"/>
        <v>0.76171376000000002</v>
      </c>
      <c r="AM189" s="5">
        <f t="shared" si="63"/>
        <v>706</v>
      </c>
      <c r="AN189" s="56"/>
      <c r="AT189" s="56"/>
    </row>
    <row r="190" spans="1:46" x14ac:dyDescent="0.35">
      <c r="A190">
        <v>707000</v>
      </c>
      <c r="B190" s="59">
        <v>0.10189381</v>
      </c>
      <c r="C190" s="3">
        <f t="shared" si="54"/>
        <v>8.1828703703703699E-3</v>
      </c>
      <c r="D190" s="59">
        <v>1.0189381</v>
      </c>
      <c r="E190" s="56" t="e">
        <f t="shared" si="57"/>
        <v>#N/A</v>
      </c>
      <c r="F190" s="58" t="e">
        <f t="shared" si="58"/>
        <v>#N/A</v>
      </c>
      <c r="G190" s="58" t="e">
        <f t="shared" si="72"/>
        <v>#N/A</v>
      </c>
      <c r="H190" s="58" t="e">
        <f t="shared" si="64"/>
        <v>#N/A</v>
      </c>
      <c r="I190" s="61" t="e">
        <v>#N/A</v>
      </c>
      <c r="J190" s="58" t="str">
        <f t="shared" si="59"/>
        <v>0</v>
      </c>
      <c r="K190" s="58" t="str">
        <f t="shared" si="60"/>
        <v>0</v>
      </c>
      <c r="L190" s="58" t="str">
        <f t="shared" si="65"/>
        <v>0</v>
      </c>
      <c r="M190" s="58" t="str">
        <f t="shared" si="70"/>
        <v>0</v>
      </c>
      <c r="N190" s="61">
        <v>0</v>
      </c>
      <c r="O190" s="3">
        <f t="shared" si="61"/>
        <v>8.1828703703703699E-3</v>
      </c>
      <c r="AF190" s="3">
        <f t="shared" si="55"/>
        <v>8.1828703703703699E-3</v>
      </c>
      <c r="AG190" s="5">
        <f t="shared" si="56"/>
        <v>707000</v>
      </c>
      <c r="AH190" s="56">
        <f t="shared" si="66"/>
        <v>1.0189381</v>
      </c>
      <c r="AI190" s="84">
        <f t="shared" si="68"/>
        <v>1.0189381</v>
      </c>
      <c r="AJ190" s="84">
        <v>708</v>
      </c>
      <c r="AK190" t="str">
        <f t="shared" si="62"/>
        <v>1.0189381, 708</v>
      </c>
      <c r="AL190" s="60">
        <f t="shared" si="68"/>
        <v>1.0189381</v>
      </c>
      <c r="AM190" s="5">
        <f t="shared" si="63"/>
        <v>707</v>
      </c>
      <c r="AN190" s="56"/>
      <c r="AT190" s="56"/>
    </row>
    <row r="191" spans="1:46" x14ac:dyDescent="0.35">
      <c r="A191">
        <v>708000</v>
      </c>
      <c r="B191" s="59">
        <v>0.120050825</v>
      </c>
      <c r="C191" s="3">
        <f t="shared" si="54"/>
        <v>8.1944444444444452E-3</v>
      </c>
      <c r="D191" s="59">
        <v>1.2005082499999999</v>
      </c>
      <c r="E191" s="56" t="e">
        <f t="shared" si="57"/>
        <v>#N/A</v>
      </c>
      <c r="F191" s="58" t="e">
        <f t="shared" si="58"/>
        <v>#N/A</v>
      </c>
      <c r="G191" s="58" t="e">
        <f t="shared" si="72"/>
        <v>#N/A</v>
      </c>
      <c r="H191" s="58">
        <f t="shared" si="64"/>
        <v>1.2005082499999999</v>
      </c>
      <c r="I191" s="61" t="e">
        <v>#N/A</v>
      </c>
      <c r="J191" s="58" t="str">
        <f t="shared" si="59"/>
        <v>0</v>
      </c>
      <c r="K191" s="58" t="str">
        <f t="shared" si="60"/>
        <v>0</v>
      </c>
      <c r="L191" s="58" t="str">
        <f t="shared" si="65"/>
        <v>0</v>
      </c>
      <c r="M191" s="58">
        <f t="shared" si="70"/>
        <v>1.2005082499999999</v>
      </c>
      <c r="N191" s="61">
        <v>0</v>
      </c>
      <c r="O191" s="3">
        <f t="shared" si="61"/>
        <v>8.1944444444444452E-3</v>
      </c>
      <c r="AF191" s="3">
        <f t="shared" si="55"/>
        <v>8.1944444444444452E-3</v>
      </c>
      <c r="AG191" s="5">
        <f t="shared" si="56"/>
        <v>708000</v>
      </c>
      <c r="AH191" s="56">
        <f t="shared" si="66"/>
        <v>1.2005082499999999</v>
      </c>
      <c r="AI191" s="84">
        <f t="shared" si="68"/>
        <v>1.2005082499999999</v>
      </c>
      <c r="AJ191" s="84">
        <v>709</v>
      </c>
      <c r="AK191" t="str">
        <f t="shared" si="62"/>
        <v>1.20050825, 709</v>
      </c>
      <c r="AL191" s="60">
        <f t="shared" si="68"/>
        <v>1.2005082499999999</v>
      </c>
      <c r="AM191" s="5">
        <f t="shared" si="63"/>
        <v>708</v>
      </c>
      <c r="AN191" s="56"/>
      <c r="AT191" s="56"/>
    </row>
    <row r="192" spans="1:46" x14ac:dyDescent="0.35">
      <c r="A192">
        <v>709000</v>
      </c>
      <c r="B192" s="59">
        <v>9.5841474999999995E-2</v>
      </c>
      <c r="C192" s="3">
        <f t="shared" si="54"/>
        <v>8.2060185185185187E-3</v>
      </c>
      <c r="D192" s="59">
        <v>0.95841474999999998</v>
      </c>
      <c r="E192" s="56" t="e">
        <f t="shared" si="57"/>
        <v>#N/A</v>
      </c>
      <c r="F192" s="58" t="e">
        <f t="shared" si="58"/>
        <v>#N/A</v>
      </c>
      <c r="G192" s="58" t="e">
        <f t="shared" si="72"/>
        <v>#N/A</v>
      </c>
      <c r="H192" s="58" t="e">
        <f t="shared" si="64"/>
        <v>#N/A</v>
      </c>
      <c r="I192" s="61" t="e">
        <v>#N/A</v>
      </c>
      <c r="J192" s="58" t="str">
        <f t="shared" si="59"/>
        <v>0</v>
      </c>
      <c r="K192" s="58" t="str">
        <f t="shared" si="60"/>
        <v>0</v>
      </c>
      <c r="L192" s="58" t="str">
        <f t="shared" si="65"/>
        <v>0</v>
      </c>
      <c r="M192" s="58" t="str">
        <f t="shared" si="70"/>
        <v>0</v>
      </c>
      <c r="N192" s="61">
        <v>0</v>
      </c>
      <c r="O192" s="3">
        <f t="shared" si="61"/>
        <v>8.2060185185185187E-3</v>
      </c>
      <c r="AF192" s="3">
        <f t="shared" si="55"/>
        <v>8.2060185185185187E-3</v>
      </c>
      <c r="AG192" s="5">
        <f t="shared" si="56"/>
        <v>709000</v>
      </c>
      <c r="AH192" s="56">
        <f t="shared" si="66"/>
        <v>0.95841474999999998</v>
      </c>
      <c r="AI192" s="84">
        <f t="shared" si="68"/>
        <v>0.95841474999999998</v>
      </c>
      <c r="AJ192" s="84">
        <v>710</v>
      </c>
      <c r="AK192" t="str">
        <f t="shared" si="62"/>
        <v>0.95841475, 710</v>
      </c>
      <c r="AL192" s="60">
        <f t="shared" si="68"/>
        <v>0.95841474999999998</v>
      </c>
      <c r="AM192" s="5">
        <f t="shared" si="63"/>
        <v>709</v>
      </c>
      <c r="AN192" s="56"/>
      <c r="AT192" s="56"/>
    </row>
    <row r="193" spans="1:46" x14ac:dyDescent="0.35">
      <c r="A193">
        <v>710000</v>
      </c>
      <c r="B193" s="59">
        <v>7.8442215999999995E-2</v>
      </c>
      <c r="C193" s="3">
        <f t="shared" si="54"/>
        <v>8.2175925925925923E-3</v>
      </c>
      <c r="D193" s="59">
        <v>0.78442215999999998</v>
      </c>
      <c r="E193" s="56" t="e">
        <f t="shared" si="57"/>
        <v>#N/A</v>
      </c>
      <c r="F193" s="58" t="e">
        <f t="shared" si="58"/>
        <v>#N/A</v>
      </c>
      <c r="G193" s="58">
        <f>IF(AND(D193&lt;=D190, D193&lt;=D191, D193&lt;=D192, D193&lt;=D194, D193&lt;=D195, D193&lt;=D196),D193,NA())</f>
        <v>0.78442215999999998</v>
      </c>
      <c r="H193" s="58" t="e">
        <f t="shared" si="64"/>
        <v>#N/A</v>
      </c>
      <c r="I193" s="61" t="e">
        <v>#N/A</v>
      </c>
      <c r="J193" s="58" t="str">
        <f t="shared" si="59"/>
        <v>0</v>
      </c>
      <c r="K193" s="58" t="str">
        <f t="shared" si="60"/>
        <v>0</v>
      </c>
      <c r="L193" s="58">
        <f t="shared" si="65"/>
        <v>0.78442215999999998</v>
      </c>
      <c r="M193" s="58" t="str">
        <f t="shared" si="70"/>
        <v>0</v>
      </c>
      <c r="N193" s="61">
        <v>0</v>
      </c>
      <c r="O193" s="3">
        <f t="shared" si="61"/>
        <v>8.2175925925925923E-3</v>
      </c>
      <c r="P193" t="s">
        <v>102</v>
      </c>
      <c r="AF193" s="3">
        <f t="shared" si="55"/>
        <v>8.2175925925925923E-3</v>
      </c>
      <c r="AG193" s="5">
        <f t="shared" si="56"/>
        <v>710000</v>
      </c>
      <c r="AH193" s="56">
        <f t="shared" si="66"/>
        <v>0.78442215999999998</v>
      </c>
      <c r="AI193" s="84">
        <f t="shared" si="68"/>
        <v>0.78442215999999998</v>
      </c>
      <c r="AJ193" s="84">
        <v>711</v>
      </c>
      <c r="AK193" t="str">
        <f t="shared" si="62"/>
        <v>0.78442216, 711</v>
      </c>
      <c r="AL193" s="60">
        <f t="shared" si="68"/>
        <v>0.78442215999999998</v>
      </c>
      <c r="AM193" s="5">
        <f t="shared" si="63"/>
        <v>710</v>
      </c>
      <c r="AN193" s="56"/>
      <c r="AT193" s="56"/>
    </row>
    <row r="194" spans="1:46" x14ac:dyDescent="0.35">
      <c r="A194">
        <v>711000</v>
      </c>
      <c r="B194" s="59">
        <v>0.110972315</v>
      </c>
      <c r="C194" s="3">
        <f t="shared" ref="C194:C257" si="73">A194/60000/1440</f>
        <v>8.2291666666666659E-3</v>
      </c>
      <c r="D194" s="59">
        <v>1.10972315</v>
      </c>
      <c r="E194" s="56" t="e">
        <f t="shared" si="57"/>
        <v>#N/A</v>
      </c>
      <c r="F194" s="58" t="e">
        <f t="shared" si="58"/>
        <v>#N/A</v>
      </c>
      <c r="G194" s="58" t="e">
        <f t="shared" ref="G194:G203" si="74">IF(AND(D194&lt;=D191, D194&lt;=D192, D194&lt;=D193, D194&lt;=D195, D194&lt;=D196, D194&lt;=D197),D194,NA())</f>
        <v>#N/A</v>
      </c>
      <c r="H194" s="58" t="e">
        <f t="shared" si="64"/>
        <v>#N/A</v>
      </c>
      <c r="I194" s="61" t="e">
        <v>#N/A</v>
      </c>
      <c r="J194" s="58" t="str">
        <f t="shared" si="59"/>
        <v>0</v>
      </c>
      <c r="K194" s="58" t="str">
        <f t="shared" si="60"/>
        <v>0</v>
      </c>
      <c r="L194" s="58" t="str">
        <f t="shared" si="65"/>
        <v>0</v>
      </c>
      <c r="M194" s="58" t="str">
        <f t="shared" si="70"/>
        <v>0</v>
      </c>
      <c r="N194" s="61">
        <v>0</v>
      </c>
      <c r="O194" s="3">
        <f t="shared" si="61"/>
        <v>8.2291666666666659E-3</v>
      </c>
      <c r="AF194" s="3">
        <f t="shared" ref="AF194:AF257" si="75">A194/60000/1440</f>
        <v>8.2291666666666659E-3</v>
      </c>
      <c r="AG194" s="5">
        <f t="shared" ref="AG194:AG257" si="76">A194</f>
        <v>711000</v>
      </c>
      <c r="AH194" s="56">
        <f t="shared" si="66"/>
        <v>1.10972315</v>
      </c>
      <c r="AI194" s="84">
        <f t="shared" si="68"/>
        <v>1.10972315</v>
      </c>
      <c r="AJ194" s="84">
        <v>712</v>
      </c>
      <c r="AK194" t="str">
        <f t="shared" si="62"/>
        <v>1.10972315, 712</v>
      </c>
      <c r="AL194" s="60">
        <f t="shared" si="68"/>
        <v>1.10972315</v>
      </c>
      <c r="AM194" s="5">
        <f t="shared" si="63"/>
        <v>711</v>
      </c>
      <c r="AN194" s="56"/>
      <c r="AT194" s="56"/>
    </row>
    <row r="195" spans="1:46" x14ac:dyDescent="0.35">
      <c r="A195">
        <v>712000</v>
      </c>
      <c r="B195" s="59">
        <v>0.12534540999999999</v>
      </c>
      <c r="C195" s="3">
        <f t="shared" si="73"/>
        <v>8.2407407407407412E-3</v>
      </c>
      <c r="D195" s="59">
        <v>1.2534540999999999</v>
      </c>
      <c r="E195" s="56" t="e">
        <f t="shared" ref="E195:E258" si="77">IF(D195=MIN($D$2:$D$412),D195,NA())</f>
        <v>#N/A</v>
      </c>
      <c r="F195" s="58" t="e">
        <f t="shared" ref="F195:F258" si="78">IF(D195=MAX($D$2:$D$412),D195,NA())</f>
        <v>#N/A</v>
      </c>
      <c r="G195" s="58" t="e">
        <f t="shared" si="74"/>
        <v>#N/A</v>
      </c>
      <c r="H195" s="58" t="e">
        <f t="shared" si="64"/>
        <v>#N/A</v>
      </c>
      <c r="I195" s="61" t="e">
        <v>#N/A</v>
      </c>
      <c r="J195" s="58" t="str">
        <f t="shared" ref="J195:J258" si="79">IF(D195=MIN($D:$D),D195,"0")</f>
        <v>0</v>
      </c>
      <c r="K195" s="58" t="str">
        <f t="shared" ref="K195:K258" si="80">IF(D195=MAX($D:$D),D195,"0")</f>
        <v>0</v>
      </c>
      <c r="L195" s="58" t="str">
        <f t="shared" si="65"/>
        <v>0</v>
      </c>
      <c r="M195" s="58" t="str">
        <f t="shared" si="70"/>
        <v>0</v>
      </c>
      <c r="N195" s="61">
        <v>0</v>
      </c>
      <c r="O195" s="3">
        <f t="shared" ref="O195:O258" si="81">$A195/60000/1440</f>
        <v>8.2407407407407412E-3</v>
      </c>
      <c r="AF195" s="3">
        <f t="shared" si="75"/>
        <v>8.2407407407407412E-3</v>
      </c>
      <c r="AG195" s="5">
        <f t="shared" si="76"/>
        <v>712000</v>
      </c>
      <c r="AH195" s="56">
        <f t="shared" si="66"/>
        <v>1.2534540999999999</v>
      </c>
      <c r="AI195" s="84">
        <f t="shared" si="68"/>
        <v>1.2534540999999999</v>
      </c>
      <c r="AJ195" s="84">
        <v>713</v>
      </c>
      <c r="AK195" t="str">
        <f t="shared" ref="AK195:AK258" si="82">_xlfn.CONCAT(AI195,", ",AJ195)</f>
        <v>1.2534541, 713</v>
      </c>
      <c r="AL195" s="60">
        <f t="shared" si="68"/>
        <v>1.2534540999999999</v>
      </c>
      <c r="AM195" s="5">
        <f t="shared" ref="AM195:AM258" si="83">$AG195/1000</f>
        <v>712</v>
      </c>
      <c r="AN195" s="56"/>
      <c r="AT195" s="56"/>
    </row>
    <row r="196" spans="1:46" x14ac:dyDescent="0.35">
      <c r="A196">
        <v>713000</v>
      </c>
      <c r="B196" s="59">
        <v>0.10113606</v>
      </c>
      <c r="C196" s="3">
        <f t="shared" si="73"/>
        <v>8.2523148148148148E-3</v>
      </c>
      <c r="D196" s="59">
        <v>1.0113605999999999</v>
      </c>
      <c r="E196" s="56" t="e">
        <f t="shared" si="77"/>
        <v>#N/A</v>
      </c>
      <c r="F196" s="58" t="e">
        <f t="shared" si="78"/>
        <v>#N/A</v>
      </c>
      <c r="G196" s="58" t="e">
        <f t="shared" si="74"/>
        <v>#N/A</v>
      </c>
      <c r="H196" s="58" t="e">
        <f t="shared" si="64"/>
        <v>#N/A</v>
      </c>
      <c r="I196" s="61" t="e">
        <v>#N/A</v>
      </c>
      <c r="J196" s="58" t="str">
        <f t="shared" si="79"/>
        <v>0</v>
      </c>
      <c r="K196" s="58" t="str">
        <f t="shared" si="80"/>
        <v>0</v>
      </c>
      <c r="L196" s="58" t="str">
        <f t="shared" si="65"/>
        <v>0</v>
      </c>
      <c r="M196" s="58" t="str">
        <f t="shared" si="70"/>
        <v>0</v>
      </c>
      <c r="N196" s="61">
        <v>0</v>
      </c>
      <c r="O196" s="3">
        <f t="shared" si="81"/>
        <v>8.2523148148148148E-3</v>
      </c>
      <c r="AF196" s="3">
        <f t="shared" si="75"/>
        <v>8.2523148148148148E-3</v>
      </c>
      <c r="AG196" s="5">
        <f t="shared" si="76"/>
        <v>713000</v>
      </c>
      <c r="AH196" s="56">
        <f t="shared" si="66"/>
        <v>1.0113605999999999</v>
      </c>
      <c r="AI196" s="84">
        <f t="shared" si="68"/>
        <v>1.0113605999999999</v>
      </c>
      <c r="AJ196" s="84">
        <v>714</v>
      </c>
      <c r="AK196" t="str">
        <f t="shared" si="82"/>
        <v>1.0113606, 714</v>
      </c>
      <c r="AL196" s="60">
        <f t="shared" si="68"/>
        <v>1.0113605999999999</v>
      </c>
      <c r="AM196" s="5">
        <f t="shared" si="83"/>
        <v>713</v>
      </c>
      <c r="AN196" s="56"/>
      <c r="AT196" s="56"/>
    </row>
    <row r="197" spans="1:46" x14ac:dyDescent="0.35">
      <c r="A197">
        <v>714000</v>
      </c>
      <c r="B197" s="59">
        <v>0.11475624</v>
      </c>
      <c r="C197" s="3">
        <f t="shared" si="73"/>
        <v>8.2638888888888883E-3</v>
      </c>
      <c r="D197" s="59">
        <v>1.1475624</v>
      </c>
      <c r="E197" s="56" t="e">
        <f t="shared" si="77"/>
        <v>#N/A</v>
      </c>
      <c r="F197" s="58" t="e">
        <f t="shared" si="78"/>
        <v>#N/A</v>
      </c>
      <c r="G197" s="58" t="e">
        <f t="shared" si="74"/>
        <v>#N/A</v>
      </c>
      <c r="H197" s="58" t="e">
        <f t="shared" si="64"/>
        <v>#N/A</v>
      </c>
      <c r="I197" s="61" t="e">
        <v>#N/A</v>
      </c>
      <c r="J197" s="58" t="str">
        <f t="shared" si="79"/>
        <v>0</v>
      </c>
      <c r="K197" s="58" t="str">
        <f t="shared" si="80"/>
        <v>0</v>
      </c>
      <c r="L197" s="58" t="str">
        <f t="shared" si="65"/>
        <v>0</v>
      </c>
      <c r="M197" s="58" t="str">
        <f t="shared" si="70"/>
        <v>0</v>
      </c>
      <c r="N197" s="61">
        <v>0</v>
      </c>
      <c r="O197" s="3">
        <f t="shared" si="81"/>
        <v>8.2638888888888883E-3</v>
      </c>
      <c r="AF197" s="3">
        <f t="shared" si="75"/>
        <v>8.2638888888888883E-3</v>
      </c>
      <c r="AG197" s="5">
        <f t="shared" si="76"/>
        <v>714000</v>
      </c>
      <c r="AH197" s="56">
        <f t="shared" si="66"/>
        <v>1.1475624</v>
      </c>
      <c r="AI197" s="84">
        <f t="shared" si="68"/>
        <v>1.1475624</v>
      </c>
      <c r="AJ197" s="84">
        <v>715</v>
      </c>
      <c r="AK197" t="str">
        <f t="shared" si="82"/>
        <v>1.1475624, 715</v>
      </c>
      <c r="AL197" s="60">
        <f t="shared" si="68"/>
        <v>1.1475624</v>
      </c>
      <c r="AM197" s="5">
        <f t="shared" si="83"/>
        <v>714</v>
      </c>
      <c r="AN197" s="56"/>
      <c r="AT197" s="56"/>
    </row>
    <row r="198" spans="1:46" x14ac:dyDescent="0.35">
      <c r="A198">
        <v>715000</v>
      </c>
      <c r="B198" s="59">
        <v>0.13972092</v>
      </c>
      <c r="C198" s="3">
        <f t="shared" si="73"/>
        <v>8.2754629629629619E-3</v>
      </c>
      <c r="D198" s="59">
        <v>1.3972092</v>
      </c>
      <c r="E198" s="56" t="e">
        <f t="shared" si="77"/>
        <v>#N/A</v>
      </c>
      <c r="F198" s="58" t="e">
        <f t="shared" si="78"/>
        <v>#N/A</v>
      </c>
      <c r="G198" s="58" t="e">
        <f t="shared" si="74"/>
        <v>#N/A</v>
      </c>
      <c r="H198" s="58" t="e">
        <f t="shared" ref="H198:H261" si="84">IF(AND(D198&gt;=D195, D198&gt;=D196, D198&gt;=D197, D198&gt;=D199, D198&gt;=D200, D198&gt;=D201),D198,NA())</f>
        <v>#N/A</v>
      </c>
      <c r="I198" s="61" t="e">
        <v>#N/A</v>
      </c>
      <c r="J198" s="58" t="str">
        <f t="shared" si="79"/>
        <v>0</v>
      </c>
      <c r="K198" s="58" t="str">
        <f t="shared" si="80"/>
        <v>0</v>
      </c>
      <c r="L198" s="58" t="str">
        <f t="shared" ref="L198:L261" si="85">IF(AND(D198&lt;=D195, D198&lt;=D196, D198&lt;=D197, D198&lt;=D199, D198&lt;=D200, D198&lt;=D201),D198,"0")</f>
        <v>0</v>
      </c>
      <c r="M198" s="58" t="str">
        <f t="shared" si="70"/>
        <v>0</v>
      </c>
      <c r="N198" s="61">
        <v>0</v>
      </c>
      <c r="O198" s="3">
        <f t="shared" si="81"/>
        <v>8.2754629629629619E-3</v>
      </c>
      <c r="AF198" s="3">
        <f t="shared" si="75"/>
        <v>8.2754629629629619E-3</v>
      </c>
      <c r="AG198" s="5">
        <f t="shared" si="76"/>
        <v>715000</v>
      </c>
      <c r="AH198" s="56">
        <f t="shared" si="66"/>
        <v>1.3972092</v>
      </c>
      <c r="AI198" s="84">
        <f t="shared" si="68"/>
        <v>1.3972092</v>
      </c>
      <c r="AJ198" s="84">
        <v>716</v>
      </c>
      <c r="AK198" t="str">
        <f t="shared" si="82"/>
        <v>1.3972092, 716</v>
      </c>
      <c r="AL198" s="60">
        <f t="shared" si="68"/>
        <v>1.3972092</v>
      </c>
      <c r="AM198" s="5">
        <f t="shared" si="83"/>
        <v>715</v>
      </c>
      <c r="AN198" s="56"/>
      <c r="AT198" s="56"/>
    </row>
    <row r="199" spans="1:46" x14ac:dyDescent="0.35">
      <c r="A199">
        <v>716000</v>
      </c>
      <c r="B199" s="59">
        <v>0.16468558999999999</v>
      </c>
      <c r="C199" s="3">
        <f t="shared" si="73"/>
        <v>8.2870370370370372E-3</v>
      </c>
      <c r="D199" s="59">
        <v>1.6468558999999998</v>
      </c>
      <c r="E199" s="56" t="e">
        <f t="shared" si="77"/>
        <v>#N/A</v>
      </c>
      <c r="F199" s="58" t="e">
        <f t="shared" si="78"/>
        <v>#N/A</v>
      </c>
      <c r="G199" s="58" t="e">
        <f t="shared" si="74"/>
        <v>#N/A</v>
      </c>
      <c r="H199" s="58" t="e">
        <f t="shared" si="84"/>
        <v>#N/A</v>
      </c>
      <c r="I199" s="61" t="e">
        <v>#N/A</v>
      </c>
      <c r="J199" s="58" t="str">
        <f t="shared" si="79"/>
        <v>0</v>
      </c>
      <c r="K199" s="58" t="str">
        <f t="shared" si="80"/>
        <v>0</v>
      </c>
      <c r="L199" s="58" t="str">
        <f t="shared" si="85"/>
        <v>0</v>
      </c>
      <c r="M199" s="58" t="str">
        <f t="shared" si="70"/>
        <v>0</v>
      </c>
      <c r="N199" s="61">
        <v>0</v>
      </c>
      <c r="O199" s="3">
        <f t="shared" si="81"/>
        <v>8.2870370370370372E-3</v>
      </c>
      <c r="AF199" s="3">
        <f t="shared" si="75"/>
        <v>8.2870370370370372E-3</v>
      </c>
      <c r="AG199" s="5">
        <f t="shared" si="76"/>
        <v>716000</v>
      </c>
      <c r="AH199" s="56">
        <f t="shared" ref="AH199:AH262" si="86">B199*10</f>
        <v>1.6468558999999998</v>
      </c>
      <c r="AI199" s="84">
        <f t="shared" si="68"/>
        <v>1.6468558999999998</v>
      </c>
      <c r="AJ199" s="84">
        <v>717</v>
      </c>
      <c r="AK199" t="str">
        <f t="shared" si="82"/>
        <v>1.6468559, 717</v>
      </c>
      <c r="AL199" s="60">
        <f t="shared" si="68"/>
        <v>1.6468558999999998</v>
      </c>
      <c r="AM199" s="5">
        <f t="shared" si="83"/>
        <v>716</v>
      </c>
      <c r="AN199" s="56"/>
      <c r="AT199" s="56"/>
    </row>
    <row r="200" spans="1:46" x14ac:dyDescent="0.35">
      <c r="A200">
        <v>717000</v>
      </c>
      <c r="B200" s="59">
        <v>0.17906111</v>
      </c>
      <c r="C200" s="3">
        <f t="shared" si="73"/>
        <v>8.2986111111111108E-3</v>
      </c>
      <c r="D200" s="59">
        <v>1.7906111</v>
      </c>
      <c r="E200" s="56" t="e">
        <f t="shared" si="77"/>
        <v>#N/A</v>
      </c>
      <c r="F200" s="58" t="e">
        <f t="shared" si="78"/>
        <v>#N/A</v>
      </c>
      <c r="G200" s="58" t="e">
        <f t="shared" si="74"/>
        <v>#N/A</v>
      </c>
      <c r="H200" s="58" t="e">
        <f t="shared" si="84"/>
        <v>#N/A</v>
      </c>
      <c r="I200" s="61" t="e">
        <v>#N/A</v>
      </c>
      <c r="J200" s="58" t="str">
        <f t="shared" si="79"/>
        <v>0</v>
      </c>
      <c r="K200" s="58" t="str">
        <f t="shared" si="80"/>
        <v>0</v>
      </c>
      <c r="L200" s="58" t="str">
        <f t="shared" si="85"/>
        <v>0</v>
      </c>
      <c r="M200" s="58" t="str">
        <f t="shared" si="70"/>
        <v>0</v>
      </c>
      <c r="N200" s="61">
        <v>0</v>
      </c>
      <c r="O200" s="3">
        <f t="shared" si="81"/>
        <v>8.2986111111111108E-3</v>
      </c>
      <c r="AF200" s="3">
        <f t="shared" si="75"/>
        <v>8.2986111111111108E-3</v>
      </c>
      <c r="AG200" s="5">
        <f t="shared" si="76"/>
        <v>717000</v>
      </c>
      <c r="AH200" s="56">
        <f t="shared" si="86"/>
        <v>1.7906111</v>
      </c>
      <c r="AI200" s="84">
        <f t="shared" si="68"/>
        <v>1.7906111</v>
      </c>
      <c r="AJ200" s="84">
        <v>718</v>
      </c>
      <c r="AK200" t="str">
        <f t="shared" si="82"/>
        <v>1.7906111, 718</v>
      </c>
      <c r="AL200" s="60">
        <f t="shared" si="68"/>
        <v>1.7906111</v>
      </c>
      <c r="AM200" s="5">
        <f t="shared" si="83"/>
        <v>717</v>
      </c>
      <c r="AN200" s="56"/>
      <c r="AT200" s="56"/>
    </row>
    <row r="201" spans="1:46" x14ac:dyDescent="0.35">
      <c r="A201">
        <v>718000</v>
      </c>
      <c r="B201" s="59">
        <v>0.19570504</v>
      </c>
      <c r="C201" s="3">
        <f t="shared" si="73"/>
        <v>8.3101851851851861E-3</v>
      </c>
      <c r="D201" s="59">
        <v>1.9570504</v>
      </c>
      <c r="E201" s="56" t="e">
        <f t="shared" si="77"/>
        <v>#N/A</v>
      </c>
      <c r="F201" s="58" t="e">
        <f t="shared" si="78"/>
        <v>#N/A</v>
      </c>
      <c r="G201" s="58" t="e">
        <f t="shared" si="74"/>
        <v>#N/A</v>
      </c>
      <c r="H201" s="58" t="e">
        <f t="shared" si="84"/>
        <v>#N/A</v>
      </c>
      <c r="I201" s="61" t="e">
        <v>#N/A</v>
      </c>
      <c r="J201" s="58" t="str">
        <f t="shared" si="79"/>
        <v>0</v>
      </c>
      <c r="K201" s="58" t="str">
        <f t="shared" si="80"/>
        <v>0</v>
      </c>
      <c r="L201" s="58" t="str">
        <f t="shared" si="85"/>
        <v>0</v>
      </c>
      <c r="M201" s="58" t="str">
        <f t="shared" si="70"/>
        <v>0</v>
      </c>
      <c r="N201" s="61">
        <v>0</v>
      </c>
      <c r="O201" s="3">
        <f t="shared" si="81"/>
        <v>8.3101851851851861E-3</v>
      </c>
      <c r="P201" t="s">
        <v>103</v>
      </c>
      <c r="AF201" s="3">
        <f t="shared" si="75"/>
        <v>8.3101851851851861E-3</v>
      </c>
      <c r="AG201" s="5">
        <f t="shared" si="76"/>
        <v>718000</v>
      </c>
      <c r="AH201" s="56">
        <f t="shared" si="86"/>
        <v>1.9570504</v>
      </c>
      <c r="AI201" s="84">
        <f t="shared" si="68"/>
        <v>1.9570504</v>
      </c>
      <c r="AJ201" s="84">
        <v>719</v>
      </c>
      <c r="AK201" t="str">
        <f t="shared" si="82"/>
        <v>1.9570504, 719</v>
      </c>
      <c r="AL201" s="60">
        <f t="shared" si="68"/>
        <v>1.9570504</v>
      </c>
      <c r="AM201" s="5">
        <f t="shared" si="83"/>
        <v>718</v>
      </c>
      <c r="AN201" s="56"/>
      <c r="AT201" s="56"/>
    </row>
    <row r="202" spans="1:46" x14ac:dyDescent="0.35">
      <c r="A202">
        <v>719000</v>
      </c>
      <c r="B202" s="59">
        <v>0.21159606</v>
      </c>
      <c r="C202" s="3">
        <f t="shared" si="73"/>
        <v>8.3217592592592579E-3</v>
      </c>
      <c r="D202" s="59">
        <v>2.1159606000000002</v>
      </c>
      <c r="E202" s="56" t="e">
        <f t="shared" si="77"/>
        <v>#N/A</v>
      </c>
      <c r="F202" s="58" t="e">
        <f t="shared" si="78"/>
        <v>#N/A</v>
      </c>
      <c r="G202" s="58" t="e">
        <f t="shared" si="74"/>
        <v>#N/A</v>
      </c>
      <c r="H202" s="58" t="e">
        <f t="shared" si="84"/>
        <v>#N/A</v>
      </c>
      <c r="I202" s="61" t="e">
        <v>#N/A</v>
      </c>
      <c r="J202" s="58" t="str">
        <f t="shared" si="79"/>
        <v>0</v>
      </c>
      <c r="K202" s="58" t="str">
        <f t="shared" si="80"/>
        <v>0</v>
      </c>
      <c r="L202" s="58" t="str">
        <f t="shared" si="85"/>
        <v>0</v>
      </c>
      <c r="M202" s="58">
        <v>0</v>
      </c>
      <c r="N202" s="61">
        <v>0</v>
      </c>
      <c r="O202" s="3">
        <f t="shared" si="81"/>
        <v>8.3217592592592579E-3</v>
      </c>
      <c r="AF202" s="3">
        <f t="shared" si="75"/>
        <v>8.3217592592592579E-3</v>
      </c>
      <c r="AG202" s="5">
        <f t="shared" si="76"/>
        <v>719000</v>
      </c>
      <c r="AH202" s="56">
        <f t="shared" si="86"/>
        <v>2.1159606000000002</v>
      </c>
      <c r="AI202" s="84">
        <f t="shared" si="68"/>
        <v>2.1159606000000002</v>
      </c>
      <c r="AJ202" s="84">
        <v>720</v>
      </c>
      <c r="AK202" t="str">
        <f t="shared" si="82"/>
        <v>2.1159606, 720</v>
      </c>
      <c r="AL202" s="60">
        <f t="shared" si="68"/>
        <v>2.1159606000000002</v>
      </c>
      <c r="AM202" s="5">
        <f t="shared" si="83"/>
        <v>719</v>
      </c>
      <c r="AN202" s="56"/>
      <c r="AT202" s="56"/>
    </row>
    <row r="203" spans="1:46" x14ac:dyDescent="0.35">
      <c r="A203">
        <v>720000</v>
      </c>
      <c r="B203" s="59">
        <v>0.2199168</v>
      </c>
      <c r="C203" s="3">
        <f t="shared" si="73"/>
        <v>8.3333333333333332E-3</v>
      </c>
      <c r="D203" s="59">
        <v>2.1991679999999998</v>
      </c>
      <c r="E203" s="56" t="e">
        <f t="shared" si="77"/>
        <v>#N/A</v>
      </c>
      <c r="F203" s="58" t="e">
        <f t="shared" si="78"/>
        <v>#N/A</v>
      </c>
      <c r="G203" s="58" t="e">
        <f t="shared" si="74"/>
        <v>#N/A</v>
      </c>
      <c r="H203" s="58">
        <f t="shared" si="84"/>
        <v>2.1991679999999998</v>
      </c>
      <c r="I203" s="61" t="e">
        <v>#N/A</v>
      </c>
      <c r="J203" s="58" t="str">
        <f t="shared" si="79"/>
        <v>0</v>
      </c>
      <c r="K203" s="58" t="str">
        <f t="shared" si="80"/>
        <v>0</v>
      </c>
      <c r="L203" s="58" t="str">
        <f t="shared" si="85"/>
        <v>0</v>
      </c>
      <c r="M203" s="58">
        <f t="shared" si="70"/>
        <v>2.1991679999999998</v>
      </c>
      <c r="N203" s="61">
        <v>0</v>
      </c>
      <c r="O203" s="3">
        <f t="shared" si="81"/>
        <v>8.3333333333333332E-3</v>
      </c>
      <c r="AF203" s="3">
        <f t="shared" si="75"/>
        <v>8.3333333333333332E-3</v>
      </c>
      <c r="AG203" s="5">
        <f t="shared" si="76"/>
        <v>720000</v>
      </c>
      <c r="AH203" s="56">
        <f t="shared" si="86"/>
        <v>2.1991679999999998</v>
      </c>
      <c r="AI203" s="84">
        <f t="shared" si="68"/>
        <v>2.1991679999999998</v>
      </c>
      <c r="AJ203" s="84">
        <v>721</v>
      </c>
      <c r="AK203" t="str">
        <f t="shared" si="82"/>
        <v>2.199168, 721</v>
      </c>
      <c r="AL203" s="60">
        <f t="shared" si="68"/>
        <v>2.1991679999999998</v>
      </c>
      <c r="AM203" s="5">
        <f t="shared" si="83"/>
        <v>720</v>
      </c>
      <c r="AN203" s="56"/>
      <c r="AT203" s="56"/>
    </row>
    <row r="204" spans="1:46" x14ac:dyDescent="0.35">
      <c r="A204">
        <v>721000</v>
      </c>
      <c r="B204" s="59">
        <v>0.21689064999999999</v>
      </c>
      <c r="C204" s="3">
        <f t="shared" si="73"/>
        <v>8.3449074074074085E-3</v>
      </c>
      <c r="D204" s="59">
        <v>2.1689064999999998</v>
      </c>
      <c r="E204" s="56" t="e">
        <f t="shared" si="77"/>
        <v>#N/A</v>
      </c>
      <c r="F204" s="58" t="e">
        <f t="shared" si="78"/>
        <v>#N/A</v>
      </c>
      <c r="G204" s="58" t="e">
        <f>IF(AND(D204&lt;=D201, D204&lt;=D202, D204&lt;=D203, D204&lt;=D205, D204&lt;=D206, D204&lt;=D207),D204,NA())</f>
        <v>#N/A</v>
      </c>
      <c r="H204" s="58" t="e">
        <f t="shared" si="84"/>
        <v>#N/A</v>
      </c>
      <c r="I204" s="61" t="e">
        <v>#N/A</v>
      </c>
      <c r="J204" s="58" t="str">
        <f t="shared" si="79"/>
        <v>0</v>
      </c>
      <c r="K204" s="58" t="str">
        <f t="shared" si="80"/>
        <v>0</v>
      </c>
      <c r="L204" s="58" t="str">
        <f t="shared" si="85"/>
        <v>0</v>
      </c>
      <c r="M204" s="58" t="str">
        <f t="shared" si="70"/>
        <v>0</v>
      </c>
      <c r="N204" s="61">
        <v>0</v>
      </c>
      <c r="O204" s="3">
        <f t="shared" si="81"/>
        <v>8.3449074074074085E-3</v>
      </c>
      <c r="AF204" s="3">
        <f t="shared" si="75"/>
        <v>8.3449074074074085E-3</v>
      </c>
      <c r="AG204" s="5">
        <f t="shared" si="76"/>
        <v>721000</v>
      </c>
      <c r="AH204" s="56">
        <f t="shared" si="86"/>
        <v>2.1689064999999998</v>
      </c>
      <c r="AI204" s="84">
        <f t="shared" si="68"/>
        <v>2.1689064999999998</v>
      </c>
      <c r="AJ204" s="84">
        <v>722</v>
      </c>
      <c r="AK204" t="str">
        <f t="shared" si="82"/>
        <v>2.1689065, 722</v>
      </c>
      <c r="AL204" s="60">
        <f t="shared" si="68"/>
        <v>2.1689064999999998</v>
      </c>
      <c r="AM204" s="5">
        <f t="shared" si="83"/>
        <v>721</v>
      </c>
      <c r="AN204" s="56"/>
      <c r="AT204" s="56"/>
    </row>
    <row r="205" spans="1:46" x14ac:dyDescent="0.35">
      <c r="A205">
        <v>722000</v>
      </c>
      <c r="B205" s="59">
        <v>0.21613289999999999</v>
      </c>
      <c r="C205" s="3">
        <f t="shared" si="73"/>
        <v>8.3564814814814821E-3</v>
      </c>
      <c r="D205" s="59">
        <v>2.1613289999999998</v>
      </c>
      <c r="E205" s="56" t="e">
        <f t="shared" si="77"/>
        <v>#N/A</v>
      </c>
      <c r="F205" s="58" t="e">
        <f t="shared" si="78"/>
        <v>#N/A</v>
      </c>
      <c r="G205" s="58" t="e">
        <f t="shared" ref="G205:G217" si="87">IF(AND(D205&lt;=D202, D205&lt;=D203, D205&lt;=D204, D205&lt;=D206, D205&lt;=D207, D205&lt;=D208),D205,NA())</f>
        <v>#N/A</v>
      </c>
      <c r="H205" s="58" t="e">
        <f t="shared" si="84"/>
        <v>#N/A</v>
      </c>
      <c r="I205" s="61" t="e">
        <v>#N/A</v>
      </c>
      <c r="J205" s="58" t="str">
        <f t="shared" si="79"/>
        <v>0</v>
      </c>
      <c r="K205" s="58" t="str">
        <f t="shared" si="80"/>
        <v>0</v>
      </c>
      <c r="L205" s="58" t="str">
        <f t="shared" si="85"/>
        <v>0</v>
      </c>
      <c r="M205" s="58" t="str">
        <f t="shared" si="70"/>
        <v>0</v>
      </c>
      <c r="N205" s="61">
        <v>0</v>
      </c>
      <c r="O205" s="3">
        <f t="shared" si="81"/>
        <v>8.3564814814814821E-3</v>
      </c>
      <c r="AF205" s="3">
        <f t="shared" si="75"/>
        <v>8.3564814814814821E-3</v>
      </c>
      <c r="AG205" s="5">
        <f t="shared" si="76"/>
        <v>722000</v>
      </c>
      <c r="AH205" s="56">
        <f t="shared" si="86"/>
        <v>2.1613289999999998</v>
      </c>
      <c r="AI205" s="84">
        <f t="shared" si="68"/>
        <v>2.1613289999999998</v>
      </c>
      <c r="AJ205" s="84">
        <v>723</v>
      </c>
      <c r="AK205" t="str">
        <f t="shared" si="82"/>
        <v>2.161329, 723</v>
      </c>
      <c r="AL205" s="60">
        <f t="shared" si="68"/>
        <v>2.1613289999999998</v>
      </c>
      <c r="AM205" s="5">
        <f t="shared" si="83"/>
        <v>722</v>
      </c>
      <c r="AN205" s="56"/>
      <c r="AT205" s="56"/>
    </row>
    <row r="206" spans="1:46" x14ac:dyDescent="0.35">
      <c r="A206">
        <v>723000</v>
      </c>
      <c r="B206" s="59">
        <v>0.2199168</v>
      </c>
      <c r="C206" s="3">
        <f t="shared" si="73"/>
        <v>8.3680555555555557E-3</v>
      </c>
      <c r="D206" s="59">
        <v>2.1991679999999998</v>
      </c>
      <c r="E206" s="56" t="e">
        <f t="shared" si="77"/>
        <v>#N/A</v>
      </c>
      <c r="F206" s="58" t="e">
        <f t="shared" si="78"/>
        <v>#N/A</v>
      </c>
      <c r="G206" s="58" t="e">
        <f t="shared" si="87"/>
        <v>#N/A</v>
      </c>
      <c r="H206" s="58" t="e">
        <f t="shared" si="84"/>
        <v>#N/A</v>
      </c>
      <c r="I206" s="61" t="e">
        <v>#N/A</v>
      </c>
      <c r="J206" s="58" t="str">
        <f t="shared" si="79"/>
        <v>0</v>
      </c>
      <c r="K206" s="58" t="str">
        <f t="shared" si="80"/>
        <v>0</v>
      </c>
      <c r="L206" s="58" t="str">
        <f t="shared" si="85"/>
        <v>0</v>
      </c>
      <c r="M206" s="58" t="str">
        <f t="shared" si="70"/>
        <v>0</v>
      </c>
      <c r="N206" s="61">
        <v>0</v>
      </c>
      <c r="O206" s="3">
        <f t="shared" si="81"/>
        <v>8.3680555555555557E-3</v>
      </c>
      <c r="AF206" s="3">
        <f t="shared" si="75"/>
        <v>8.3680555555555557E-3</v>
      </c>
      <c r="AG206" s="5">
        <f t="shared" si="76"/>
        <v>723000</v>
      </c>
      <c r="AH206" s="56">
        <f t="shared" si="86"/>
        <v>2.1991679999999998</v>
      </c>
      <c r="AI206" s="84">
        <f t="shared" si="68"/>
        <v>2.1991679999999998</v>
      </c>
      <c r="AJ206" s="84">
        <v>724</v>
      </c>
      <c r="AK206" t="str">
        <f t="shared" si="82"/>
        <v>2.199168, 724</v>
      </c>
      <c r="AL206" s="60">
        <f t="shared" si="68"/>
        <v>2.1991679999999998</v>
      </c>
      <c r="AM206" s="5">
        <f t="shared" si="83"/>
        <v>723</v>
      </c>
      <c r="AN206" s="56"/>
      <c r="AT206" s="56"/>
    </row>
    <row r="207" spans="1:46" x14ac:dyDescent="0.35">
      <c r="A207">
        <v>724000</v>
      </c>
      <c r="B207" s="59">
        <v>0.22748223000000001</v>
      </c>
      <c r="C207" s="3">
        <f t="shared" si="73"/>
        <v>8.3796296296296292E-3</v>
      </c>
      <c r="D207" s="59">
        <v>2.2748223000000003</v>
      </c>
      <c r="E207" s="56" t="e">
        <f t="shared" si="77"/>
        <v>#N/A</v>
      </c>
      <c r="F207" s="58" t="e">
        <f t="shared" si="78"/>
        <v>#N/A</v>
      </c>
      <c r="G207" s="58" t="e">
        <f t="shared" si="87"/>
        <v>#N/A</v>
      </c>
      <c r="H207" s="58" t="e">
        <f t="shared" si="84"/>
        <v>#N/A</v>
      </c>
      <c r="I207" s="61" t="e">
        <v>#N/A</v>
      </c>
      <c r="J207" s="58" t="str">
        <f t="shared" si="79"/>
        <v>0</v>
      </c>
      <c r="K207" s="58" t="str">
        <f t="shared" si="80"/>
        <v>0</v>
      </c>
      <c r="L207" s="58" t="str">
        <f t="shared" si="85"/>
        <v>0</v>
      </c>
      <c r="M207" s="58" t="str">
        <f t="shared" si="70"/>
        <v>0</v>
      </c>
      <c r="N207" s="61">
        <v>0</v>
      </c>
      <c r="O207" s="3">
        <f t="shared" si="81"/>
        <v>8.3796296296296292E-3</v>
      </c>
      <c r="AF207" s="3">
        <f t="shared" si="75"/>
        <v>8.3796296296296292E-3</v>
      </c>
      <c r="AG207" s="5">
        <f t="shared" si="76"/>
        <v>724000</v>
      </c>
      <c r="AH207" s="56">
        <f t="shared" si="86"/>
        <v>2.2748223000000003</v>
      </c>
      <c r="AI207" s="84">
        <f t="shared" si="68"/>
        <v>2.2748223000000003</v>
      </c>
      <c r="AJ207" s="84">
        <v>725</v>
      </c>
      <c r="AK207" t="str">
        <f t="shared" si="82"/>
        <v>2.2748223, 725</v>
      </c>
      <c r="AL207" s="60">
        <f t="shared" si="68"/>
        <v>2.2748223000000003</v>
      </c>
      <c r="AM207" s="5">
        <f t="shared" si="83"/>
        <v>724</v>
      </c>
      <c r="AN207" s="56"/>
      <c r="AT207" s="56"/>
    </row>
    <row r="208" spans="1:46" x14ac:dyDescent="0.35">
      <c r="A208">
        <v>725000</v>
      </c>
      <c r="B208" s="59">
        <v>0.24791008</v>
      </c>
      <c r="C208" s="3">
        <f t="shared" si="73"/>
        <v>8.3912037037037045E-3</v>
      </c>
      <c r="D208" s="59">
        <v>2.4791007999999999</v>
      </c>
      <c r="E208" s="56" t="e">
        <f t="shared" si="77"/>
        <v>#N/A</v>
      </c>
      <c r="F208" s="58" t="e">
        <f t="shared" si="78"/>
        <v>#N/A</v>
      </c>
      <c r="G208" s="58" t="e">
        <f t="shared" si="87"/>
        <v>#N/A</v>
      </c>
      <c r="H208" s="58" t="e">
        <f t="shared" si="84"/>
        <v>#N/A</v>
      </c>
      <c r="I208" s="61" t="e">
        <v>#N/A</v>
      </c>
      <c r="J208" s="58" t="str">
        <f t="shared" si="79"/>
        <v>0</v>
      </c>
      <c r="K208" s="58" t="str">
        <f t="shared" si="80"/>
        <v>0</v>
      </c>
      <c r="L208" s="58" t="str">
        <f t="shared" si="85"/>
        <v>0</v>
      </c>
      <c r="M208" s="58" t="str">
        <f t="shared" si="70"/>
        <v>0</v>
      </c>
      <c r="N208" s="61">
        <v>0</v>
      </c>
      <c r="O208" s="3">
        <f t="shared" si="81"/>
        <v>8.3912037037037045E-3</v>
      </c>
      <c r="AF208" s="3">
        <f t="shared" si="75"/>
        <v>8.3912037037037045E-3</v>
      </c>
      <c r="AG208" s="5">
        <f t="shared" si="76"/>
        <v>725000</v>
      </c>
      <c r="AH208" s="56">
        <f t="shared" si="86"/>
        <v>2.4791007999999999</v>
      </c>
      <c r="AI208" s="84">
        <f t="shared" si="68"/>
        <v>2.4791007999999999</v>
      </c>
      <c r="AJ208" s="84">
        <v>726</v>
      </c>
      <c r="AK208" t="str">
        <f t="shared" si="82"/>
        <v>2.4791008, 726</v>
      </c>
      <c r="AL208" s="60">
        <f t="shared" si="68"/>
        <v>2.4791007999999999</v>
      </c>
      <c r="AM208" s="5">
        <f t="shared" si="83"/>
        <v>725</v>
      </c>
      <c r="AN208" s="56"/>
      <c r="AT208" s="56"/>
    </row>
    <row r="209" spans="1:46" x14ac:dyDescent="0.35">
      <c r="A209">
        <v>726000</v>
      </c>
      <c r="B209" s="59">
        <v>0.26304090000000002</v>
      </c>
      <c r="C209" s="3">
        <f t="shared" si="73"/>
        <v>8.4027777777777781E-3</v>
      </c>
      <c r="D209" s="59">
        <v>2.6304090000000002</v>
      </c>
      <c r="E209" s="56" t="e">
        <f t="shared" si="77"/>
        <v>#N/A</v>
      </c>
      <c r="F209" s="58" t="e">
        <f t="shared" si="78"/>
        <v>#N/A</v>
      </c>
      <c r="G209" s="58" t="e">
        <f t="shared" si="87"/>
        <v>#N/A</v>
      </c>
      <c r="H209" s="58">
        <f t="shared" si="84"/>
        <v>2.6304090000000002</v>
      </c>
      <c r="I209" s="61" t="e">
        <v>#N/A</v>
      </c>
      <c r="J209" s="58" t="str">
        <f t="shared" si="79"/>
        <v>0</v>
      </c>
      <c r="K209" s="58" t="str">
        <f t="shared" si="80"/>
        <v>0</v>
      </c>
      <c r="L209" s="58" t="str">
        <f t="shared" si="85"/>
        <v>0</v>
      </c>
      <c r="M209" s="58">
        <f t="shared" si="70"/>
        <v>2.6304090000000002</v>
      </c>
      <c r="N209" s="61">
        <v>0</v>
      </c>
      <c r="O209" s="3">
        <f t="shared" si="81"/>
        <v>8.4027777777777781E-3</v>
      </c>
      <c r="AF209" s="3">
        <f t="shared" si="75"/>
        <v>8.4027777777777781E-3</v>
      </c>
      <c r="AG209" s="5">
        <f t="shared" si="76"/>
        <v>726000</v>
      </c>
      <c r="AH209" s="56">
        <f t="shared" si="86"/>
        <v>2.6304090000000002</v>
      </c>
      <c r="AI209" s="84">
        <f t="shared" si="68"/>
        <v>2.6304090000000002</v>
      </c>
      <c r="AJ209" s="84">
        <v>727</v>
      </c>
      <c r="AK209" t="str">
        <f t="shared" si="82"/>
        <v>2.630409, 727</v>
      </c>
      <c r="AL209" s="60">
        <f t="shared" si="68"/>
        <v>2.6304090000000002</v>
      </c>
      <c r="AM209" s="5">
        <f t="shared" si="83"/>
        <v>726</v>
      </c>
      <c r="AN209" s="56"/>
      <c r="AT209" s="56"/>
    </row>
    <row r="210" spans="1:46" x14ac:dyDescent="0.35">
      <c r="A210">
        <v>727000</v>
      </c>
      <c r="B210" s="59">
        <v>0.25547308000000002</v>
      </c>
      <c r="C210" s="3">
        <f t="shared" si="73"/>
        <v>8.4143518518518517E-3</v>
      </c>
      <c r="D210" s="59">
        <v>2.5547308000000002</v>
      </c>
      <c r="E210" s="56" t="e">
        <f t="shared" si="77"/>
        <v>#N/A</v>
      </c>
      <c r="F210" s="58" t="e">
        <f t="shared" si="78"/>
        <v>#N/A</v>
      </c>
      <c r="G210" s="58" t="e">
        <f t="shared" si="87"/>
        <v>#N/A</v>
      </c>
      <c r="H210" s="58" t="e">
        <f t="shared" si="84"/>
        <v>#N/A</v>
      </c>
      <c r="I210" s="61" t="e">
        <v>#N/A</v>
      </c>
      <c r="J210" s="58" t="str">
        <f t="shared" si="79"/>
        <v>0</v>
      </c>
      <c r="K210" s="58" t="str">
        <f t="shared" si="80"/>
        <v>0</v>
      </c>
      <c r="L210" s="58" t="str">
        <f t="shared" si="85"/>
        <v>0</v>
      </c>
      <c r="M210" s="58" t="str">
        <f t="shared" si="70"/>
        <v>0</v>
      </c>
      <c r="N210" s="61">
        <v>0</v>
      </c>
      <c r="O210" s="3">
        <f t="shared" si="81"/>
        <v>8.4143518518518517E-3</v>
      </c>
      <c r="AF210" s="3">
        <f t="shared" si="75"/>
        <v>8.4143518518518517E-3</v>
      </c>
      <c r="AG210" s="5">
        <f t="shared" si="76"/>
        <v>727000</v>
      </c>
      <c r="AH210" s="56">
        <f t="shared" si="86"/>
        <v>2.5547308000000002</v>
      </c>
      <c r="AI210" s="84">
        <f t="shared" si="68"/>
        <v>2.5547308000000002</v>
      </c>
      <c r="AJ210" s="84">
        <v>728</v>
      </c>
      <c r="AK210" t="str">
        <f t="shared" si="82"/>
        <v>2.5547308, 728</v>
      </c>
      <c r="AL210" s="60">
        <f t="shared" si="68"/>
        <v>2.5547308000000002</v>
      </c>
      <c r="AM210" s="5">
        <f t="shared" si="83"/>
        <v>727</v>
      </c>
      <c r="AN210" s="56"/>
      <c r="AT210" s="56"/>
    </row>
    <row r="211" spans="1:46" x14ac:dyDescent="0.35">
      <c r="A211">
        <v>728000</v>
      </c>
      <c r="B211" s="59">
        <v>0.24034222999999999</v>
      </c>
      <c r="C211" s="3">
        <f t="shared" si="73"/>
        <v>8.4259259259259253E-3</v>
      </c>
      <c r="D211" s="59">
        <v>2.4034222999999999</v>
      </c>
      <c r="E211" s="56" t="e">
        <f t="shared" si="77"/>
        <v>#N/A</v>
      </c>
      <c r="F211" s="58" t="e">
        <f t="shared" si="78"/>
        <v>#N/A</v>
      </c>
      <c r="G211" s="58">
        <f t="shared" si="87"/>
        <v>2.4034222999999999</v>
      </c>
      <c r="H211" s="58" t="e">
        <f t="shared" si="84"/>
        <v>#N/A</v>
      </c>
      <c r="I211" s="61" t="e">
        <v>#N/A</v>
      </c>
      <c r="J211" s="58" t="str">
        <f t="shared" si="79"/>
        <v>0</v>
      </c>
      <c r="K211" s="58" t="str">
        <f t="shared" si="80"/>
        <v>0</v>
      </c>
      <c r="L211" s="58">
        <f t="shared" si="85"/>
        <v>2.4034222999999999</v>
      </c>
      <c r="M211" s="58" t="str">
        <f t="shared" si="70"/>
        <v>0</v>
      </c>
      <c r="N211" s="61">
        <v>0</v>
      </c>
      <c r="O211" s="3">
        <f t="shared" si="81"/>
        <v>8.4259259259259253E-3</v>
      </c>
      <c r="AF211" s="3">
        <f t="shared" si="75"/>
        <v>8.4259259259259253E-3</v>
      </c>
      <c r="AG211" s="5">
        <f t="shared" si="76"/>
        <v>728000</v>
      </c>
      <c r="AH211" s="56">
        <f t="shared" si="86"/>
        <v>2.4034222999999999</v>
      </c>
      <c r="AI211" s="84">
        <f t="shared" ref="AI211:AL274" si="88">$B211*10</f>
        <v>2.4034222999999999</v>
      </c>
      <c r="AJ211" s="84">
        <v>729</v>
      </c>
      <c r="AK211" t="str">
        <f t="shared" si="82"/>
        <v>2.4034223, 729</v>
      </c>
      <c r="AL211" s="60">
        <f t="shared" si="88"/>
        <v>2.4034222999999999</v>
      </c>
      <c r="AM211" s="5">
        <f t="shared" si="83"/>
        <v>728</v>
      </c>
      <c r="AN211" s="56"/>
      <c r="AT211" s="56"/>
    </row>
    <row r="212" spans="1:46" x14ac:dyDescent="0.35">
      <c r="A212">
        <v>729000</v>
      </c>
      <c r="B212" s="59">
        <v>0.25244689999999997</v>
      </c>
      <c r="C212" s="3">
        <f t="shared" si="73"/>
        <v>8.4375000000000006E-3</v>
      </c>
      <c r="D212" s="59">
        <v>2.5244689999999999</v>
      </c>
      <c r="E212" s="56" t="e">
        <f t="shared" si="77"/>
        <v>#N/A</v>
      </c>
      <c r="F212" s="58" t="e">
        <f t="shared" si="78"/>
        <v>#N/A</v>
      </c>
      <c r="G212" s="58" t="e">
        <f t="shared" si="87"/>
        <v>#N/A</v>
      </c>
      <c r="H212" s="58" t="e">
        <f t="shared" si="84"/>
        <v>#N/A</v>
      </c>
      <c r="I212" s="61" t="e">
        <v>#N/A</v>
      </c>
      <c r="J212" s="58" t="str">
        <f t="shared" si="79"/>
        <v>0</v>
      </c>
      <c r="K212" s="58" t="str">
        <f t="shared" si="80"/>
        <v>0</v>
      </c>
      <c r="L212" s="58" t="str">
        <f t="shared" si="85"/>
        <v>0</v>
      </c>
      <c r="M212" s="58" t="str">
        <f t="shared" si="70"/>
        <v>0</v>
      </c>
      <c r="N212" s="61">
        <v>0</v>
      </c>
      <c r="O212" s="3">
        <f t="shared" si="81"/>
        <v>8.4375000000000006E-3</v>
      </c>
      <c r="AF212" s="3">
        <f t="shared" si="75"/>
        <v>8.4375000000000006E-3</v>
      </c>
      <c r="AG212" s="5">
        <f t="shared" si="76"/>
        <v>729000</v>
      </c>
      <c r="AH212" s="56">
        <f t="shared" si="86"/>
        <v>2.5244689999999999</v>
      </c>
      <c r="AI212" s="84">
        <f t="shared" si="88"/>
        <v>2.5244689999999999</v>
      </c>
      <c r="AJ212" s="84">
        <v>730</v>
      </c>
      <c r="AK212" t="str">
        <f t="shared" si="82"/>
        <v>2.524469, 730</v>
      </c>
      <c r="AL212" s="60">
        <f t="shared" si="88"/>
        <v>2.5244689999999999</v>
      </c>
      <c r="AM212" s="5">
        <f t="shared" si="83"/>
        <v>729</v>
      </c>
      <c r="AN212" s="56"/>
      <c r="AT212" s="56"/>
    </row>
    <row r="213" spans="1:46" x14ac:dyDescent="0.35">
      <c r="A213">
        <v>730000</v>
      </c>
      <c r="B213" s="59">
        <v>0.25093623999999998</v>
      </c>
      <c r="C213" s="3">
        <f t="shared" si="73"/>
        <v>8.4490740740740741E-3</v>
      </c>
      <c r="D213" s="59">
        <v>2.5093623999999997</v>
      </c>
      <c r="E213" s="56" t="e">
        <f t="shared" si="77"/>
        <v>#N/A</v>
      </c>
      <c r="F213" s="58" t="e">
        <f t="shared" si="78"/>
        <v>#N/A</v>
      </c>
      <c r="G213" s="58" t="e">
        <f t="shared" si="87"/>
        <v>#N/A</v>
      </c>
      <c r="H213" s="58" t="e">
        <f t="shared" si="84"/>
        <v>#N/A</v>
      </c>
      <c r="I213" s="61" t="e">
        <v>#N/A</v>
      </c>
      <c r="J213" s="58" t="str">
        <f t="shared" si="79"/>
        <v>0</v>
      </c>
      <c r="K213" s="58" t="str">
        <f t="shared" si="80"/>
        <v>0</v>
      </c>
      <c r="L213" s="58" t="str">
        <f t="shared" si="85"/>
        <v>0</v>
      </c>
      <c r="M213" s="58" t="str">
        <f t="shared" si="70"/>
        <v>0</v>
      </c>
      <c r="N213" s="61">
        <v>0</v>
      </c>
      <c r="O213" s="3">
        <f t="shared" si="81"/>
        <v>8.4490740740740741E-3</v>
      </c>
      <c r="AF213" s="3">
        <f t="shared" si="75"/>
        <v>8.4490740740740741E-3</v>
      </c>
      <c r="AG213" s="5">
        <f t="shared" si="76"/>
        <v>730000</v>
      </c>
      <c r="AH213" s="56">
        <f t="shared" si="86"/>
        <v>2.5093623999999997</v>
      </c>
      <c r="AI213" s="84">
        <f t="shared" si="88"/>
        <v>2.5093623999999997</v>
      </c>
      <c r="AJ213" s="84">
        <v>731</v>
      </c>
      <c r="AK213" t="str">
        <f t="shared" si="82"/>
        <v>2.5093624, 731</v>
      </c>
      <c r="AL213" s="60">
        <f t="shared" si="88"/>
        <v>2.5093623999999997</v>
      </c>
      <c r="AM213" s="5">
        <f t="shared" si="83"/>
        <v>730</v>
      </c>
      <c r="AN213" s="56"/>
      <c r="AT213" s="56"/>
    </row>
    <row r="214" spans="1:46" x14ac:dyDescent="0.35">
      <c r="A214">
        <v>731000</v>
      </c>
      <c r="B214" s="59">
        <v>0.26001469999999999</v>
      </c>
      <c r="C214" s="3">
        <f t="shared" si="73"/>
        <v>8.4606481481481477E-3</v>
      </c>
      <c r="D214" s="59">
        <v>2.6001469999999998</v>
      </c>
      <c r="E214" s="56" t="e">
        <f t="shared" si="77"/>
        <v>#N/A</v>
      </c>
      <c r="F214" s="58" t="e">
        <f t="shared" si="78"/>
        <v>#N/A</v>
      </c>
      <c r="G214" s="58" t="e">
        <f t="shared" si="87"/>
        <v>#N/A</v>
      </c>
      <c r="H214" s="58">
        <f t="shared" si="84"/>
        <v>2.6001469999999998</v>
      </c>
      <c r="I214" s="61" t="e">
        <v>#N/A</v>
      </c>
      <c r="J214" s="58" t="str">
        <f t="shared" si="79"/>
        <v>0</v>
      </c>
      <c r="K214" s="58" t="str">
        <f t="shared" si="80"/>
        <v>0</v>
      </c>
      <c r="L214" s="58" t="str">
        <f t="shared" si="85"/>
        <v>0</v>
      </c>
      <c r="M214" s="58">
        <f t="shared" si="70"/>
        <v>2.6001469999999998</v>
      </c>
      <c r="N214" s="61">
        <v>0</v>
      </c>
      <c r="O214" s="3">
        <f t="shared" si="81"/>
        <v>8.4606481481481477E-3</v>
      </c>
      <c r="AF214" s="3">
        <f t="shared" si="75"/>
        <v>8.4606481481481477E-3</v>
      </c>
      <c r="AG214" s="5">
        <f t="shared" si="76"/>
        <v>731000</v>
      </c>
      <c r="AH214" s="56">
        <f t="shared" si="86"/>
        <v>2.6001469999999998</v>
      </c>
      <c r="AI214" s="84">
        <f t="shared" si="88"/>
        <v>2.6001469999999998</v>
      </c>
      <c r="AJ214" s="84">
        <v>732</v>
      </c>
      <c r="AK214" t="str">
        <f t="shared" si="82"/>
        <v>2.600147, 732</v>
      </c>
      <c r="AL214" s="60">
        <f t="shared" si="88"/>
        <v>2.6001469999999998</v>
      </c>
      <c r="AM214" s="5">
        <f t="shared" si="83"/>
        <v>731</v>
      </c>
      <c r="AN214" s="56"/>
      <c r="AT214" s="56"/>
    </row>
    <row r="215" spans="1:46" x14ac:dyDescent="0.35">
      <c r="A215">
        <v>732000</v>
      </c>
      <c r="B215" s="59">
        <v>0.20024429999999999</v>
      </c>
      <c r="C215" s="3">
        <f t="shared" si="73"/>
        <v>8.4722222222222213E-3</v>
      </c>
      <c r="D215" s="59">
        <v>2.002443</v>
      </c>
      <c r="E215" s="56" t="e">
        <f t="shared" si="77"/>
        <v>#N/A</v>
      </c>
      <c r="F215" s="58" t="e">
        <f t="shared" si="78"/>
        <v>#N/A</v>
      </c>
      <c r="G215" s="58" t="e">
        <f t="shared" si="87"/>
        <v>#N/A</v>
      </c>
      <c r="H215" s="58" t="e">
        <f t="shared" si="84"/>
        <v>#N/A</v>
      </c>
      <c r="I215" s="61" t="e">
        <v>#N/A</v>
      </c>
      <c r="J215" s="58" t="str">
        <f t="shared" si="79"/>
        <v>0</v>
      </c>
      <c r="K215" s="58" t="str">
        <f t="shared" si="80"/>
        <v>0</v>
      </c>
      <c r="L215" s="58" t="str">
        <f t="shared" si="85"/>
        <v>0</v>
      </c>
      <c r="M215" s="58" t="str">
        <f t="shared" si="70"/>
        <v>0</v>
      </c>
      <c r="N215" s="61">
        <v>0</v>
      </c>
      <c r="O215" s="3">
        <f t="shared" si="81"/>
        <v>8.4722222222222213E-3</v>
      </c>
      <c r="AF215" s="3">
        <f t="shared" si="75"/>
        <v>8.4722222222222213E-3</v>
      </c>
      <c r="AG215" s="5">
        <f t="shared" si="76"/>
        <v>732000</v>
      </c>
      <c r="AH215" s="56">
        <f t="shared" si="86"/>
        <v>2.002443</v>
      </c>
      <c r="AI215" s="84">
        <f t="shared" si="88"/>
        <v>2.002443</v>
      </c>
      <c r="AJ215" s="84">
        <v>733</v>
      </c>
      <c r="AK215" t="str">
        <f t="shared" si="82"/>
        <v>2.002443, 733</v>
      </c>
      <c r="AL215" s="60">
        <f t="shared" si="88"/>
        <v>2.002443</v>
      </c>
      <c r="AM215" s="5">
        <f t="shared" si="83"/>
        <v>732</v>
      </c>
      <c r="AN215" s="56"/>
      <c r="AT215" s="56"/>
    </row>
    <row r="216" spans="1:46" x14ac:dyDescent="0.35">
      <c r="A216">
        <v>733000</v>
      </c>
      <c r="B216" s="59">
        <v>0.16544334999999999</v>
      </c>
      <c r="C216" s="3">
        <f t="shared" si="73"/>
        <v>8.4837962962962966E-3</v>
      </c>
      <c r="D216" s="59">
        <v>1.6544334999999999</v>
      </c>
      <c r="E216" s="56" t="e">
        <f t="shared" si="77"/>
        <v>#N/A</v>
      </c>
      <c r="F216" s="58" t="e">
        <f t="shared" si="78"/>
        <v>#N/A</v>
      </c>
      <c r="G216" s="58" t="e">
        <f t="shared" si="87"/>
        <v>#N/A</v>
      </c>
      <c r="H216" s="58" t="e">
        <f t="shared" si="84"/>
        <v>#N/A</v>
      </c>
      <c r="I216" s="61" t="e">
        <v>#N/A</v>
      </c>
      <c r="J216" s="58" t="str">
        <f t="shared" si="79"/>
        <v>0</v>
      </c>
      <c r="K216" s="58" t="str">
        <f t="shared" si="80"/>
        <v>0</v>
      </c>
      <c r="L216" s="58" t="str">
        <f t="shared" si="85"/>
        <v>0</v>
      </c>
      <c r="M216" s="58" t="str">
        <f t="shared" si="70"/>
        <v>0</v>
      </c>
      <c r="N216" s="61">
        <v>0</v>
      </c>
      <c r="O216" s="3">
        <f t="shared" si="81"/>
        <v>8.4837962962962966E-3</v>
      </c>
      <c r="AF216" s="3">
        <f t="shared" si="75"/>
        <v>8.4837962962962966E-3</v>
      </c>
      <c r="AG216" s="5">
        <f t="shared" si="76"/>
        <v>733000</v>
      </c>
      <c r="AH216" s="56">
        <f t="shared" si="86"/>
        <v>1.6544334999999999</v>
      </c>
      <c r="AI216" s="84">
        <f t="shared" si="88"/>
        <v>1.6544334999999999</v>
      </c>
      <c r="AJ216" s="84">
        <v>734</v>
      </c>
      <c r="AK216" t="str">
        <f t="shared" si="82"/>
        <v>1.6544335, 734</v>
      </c>
      <c r="AL216" s="60">
        <f t="shared" si="88"/>
        <v>1.6544334999999999</v>
      </c>
      <c r="AM216" s="5">
        <f t="shared" si="83"/>
        <v>733</v>
      </c>
      <c r="AN216" s="56"/>
      <c r="AT216" s="56"/>
    </row>
    <row r="217" spans="1:46" x14ac:dyDescent="0.35">
      <c r="A217">
        <v>734000</v>
      </c>
      <c r="B217" s="59">
        <v>0.13215550000000001</v>
      </c>
      <c r="C217" s="3">
        <f t="shared" si="73"/>
        <v>8.4953703703703701E-3</v>
      </c>
      <c r="D217" s="59">
        <v>1.321555</v>
      </c>
      <c r="E217" s="56" t="e">
        <f t="shared" si="77"/>
        <v>#N/A</v>
      </c>
      <c r="F217" s="58" t="e">
        <f t="shared" si="78"/>
        <v>#N/A</v>
      </c>
      <c r="G217" s="58" t="e">
        <f t="shared" si="87"/>
        <v>#N/A</v>
      </c>
      <c r="H217" s="58" t="e">
        <f t="shared" si="84"/>
        <v>#N/A</v>
      </c>
      <c r="I217" s="61" t="s">
        <v>63</v>
      </c>
      <c r="J217" s="58" t="str">
        <f t="shared" si="79"/>
        <v>0</v>
      </c>
      <c r="K217" s="58" t="str">
        <f t="shared" si="80"/>
        <v>0</v>
      </c>
      <c r="L217" s="58" t="str">
        <f t="shared" si="85"/>
        <v>0</v>
      </c>
      <c r="M217" s="58" t="str">
        <f t="shared" si="70"/>
        <v>0</v>
      </c>
      <c r="N217" s="61">
        <v>0</v>
      </c>
      <c r="O217" s="3">
        <f t="shared" si="81"/>
        <v>8.4953703703703701E-3</v>
      </c>
      <c r="AF217" s="3">
        <f t="shared" si="75"/>
        <v>8.4953703703703701E-3</v>
      </c>
      <c r="AG217" s="5">
        <f t="shared" si="76"/>
        <v>734000</v>
      </c>
      <c r="AH217" s="56">
        <f t="shared" si="86"/>
        <v>1.321555</v>
      </c>
      <c r="AI217" s="84">
        <f t="shared" si="88"/>
        <v>1.321555</v>
      </c>
      <c r="AJ217" s="84">
        <v>735</v>
      </c>
      <c r="AK217" t="str">
        <f t="shared" si="82"/>
        <v>1.321555, 735</v>
      </c>
      <c r="AL217" s="60">
        <f t="shared" si="88"/>
        <v>1.321555</v>
      </c>
      <c r="AM217" s="5">
        <f t="shared" si="83"/>
        <v>734</v>
      </c>
      <c r="AN217" s="56"/>
      <c r="AT217" s="56"/>
    </row>
    <row r="218" spans="1:46" x14ac:dyDescent="0.35">
      <c r="A218">
        <v>735000</v>
      </c>
      <c r="B218" s="59">
        <v>0.11399848999999999</v>
      </c>
      <c r="C218" s="3">
        <f t="shared" si="73"/>
        <v>8.5069444444444437E-3</v>
      </c>
      <c r="D218" s="59">
        <v>1.1399849</v>
      </c>
      <c r="E218" s="56" t="e">
        <f t="shared" si="77"/>
        <v>#N/A</v>
      </c>
      <c r="F218" s="58" t="e">
        <f t="shared" si="78"/>
        <v>#N/A</v>
      </c>
      <c r="G218" s="58">
        <f>IF(AND(D218&lt;=D215, D218&lt;=D216, D218&lt;=D217, D218&lt;=D219, D218&lt;=D220, D218&lt;=D221),D218,NA())</f>
        <v>1.1399849</v>
      </c>
      <c r="H218" s="58" t="e">
        <f t="shared" si="84"/>
        <v>#N/A</v>
      </c>
      <c r="I218" s="61" t="e">
        <v>#N/A</v>
      </c>
      <c r="J218" s="58" t="str">
        <f t="shared" si="79"/>
        <v>0</v>
      </c>
      <c r="K218" s="58" t="str">
        <f t="shared" si="80"/>
        <v>0</v>
      </c>
      <c r="L218" s="58">
        <f t="shared" si="85"/>
        <v>1.1399849</v>
      </c>
      <c r="M218" s="58" t="str">
        <f t="shared" si="70"/>
        <v>0</v>
      </c>
      <c r="N218" s="61">
        <v>0</v>
      </c>
      <c r="O218" s="3">
        <f t="shared" si="81"/>
        <v>8.5069444444444437E-3</v>
      </c>
      <c r="AF218" s="3">
        <f t="shared" si="75"/>
        <v>8.5069444444444437E-3</v>
      </c>
      <c r="AG218" s="5">
        <f t="shared" si="76"/>
        <v>735000</v>
      </c>
      <c r="AH218" s="56">
        <f t="shared" si="86"/>
        <v>1.1399849</v>
      </c>
      <c r="AI218" s="84">
        <f t="shared" si="88"/>
        <v>1.1399849</v>
      </c>
      <c r="AJ218" s="84">
        <v>736</v>
      </c>
      <c r="AK218" t="str">
        <f t="shared" si="82"/>
        <v>1.1399849, 736</v>
      </c>
      <c r="AL218" s="60">
        <f t="shared" si="88"/>
        <v>1.1399849</v>
      </c>
      <c r="AM218" s="5">
        <f t="shared" si="83"/>
        <v>735</v>
      </c>
      <c r="AN218" s="56"/>
      <c r="AT218" s="56"/>
    </row>
    <row r="219" spans="1:46" x14ac:dyDescent="0.35">
      <c r="A219">
        <v>736000</v>
      </c>
      <c r="B219" s="59">
        <v>0.12459008000000001</v>
      </c>
      <c r="C219" s="3">
        <f t="shared" si="73"/>
        <v>8.518518518518519E-3</v>
      </c>
      <c r="D219" s="59">
        <v>1.2459008</v>
      </c>
      <c r="E219" s="56" t="e">
        <f t="shared" si="77"/>
        <v>#N/A</v>
      </c>
      <c r="F219" s="58" t="e">
        <f t="shared" si="78"/>
        <v>#N/A</v>
      </c>
      <c r="G219" s="58" t="e">
        <f t="shared" ref="G219:G229" si="89">IF(AND(D219&lt;=D216, D219&lt;=D217, D219&lt;=D218, D219&lt;=D220, D219&lt;=D221, D219&lt;=D222),D219,NA())</f>
        <v>#N/A</v>
      </c>
      <c r="H219" s="58" t="e">
        <f t="shared" si="84"/>
        <v>#N/A</v>
      </c>
      <c r="I219" s="61" t="e">
        <v>#N/A</v>
      </c>
      <c r="J219" s="58" t="str">
        <f t="shared" si="79"/>
        <v>0</v>
      </c>
      <c r="K219" s="58" t="str">
        <f t="shared" si="80"/>
        <v>0</v>
      </c>
      <c r="L219" s="58" t="str">
        <f t="shared" si="85"/>
        <v>0</v>
      </c>
      <c r="M219" s="58" t="str">
        <f t="shared" si="70"/>
        <v>0</v>
      </c>
      <c r="N219" s="61">
        <v>0</v>
      </c>
      <c r="O219" s="3">
        <f t="shared" si="81"/>
        <v>8.518518518518519E-3</v>
      </c>
      <c r="AF219" s="3">
        <f t="shared" si="75"/>
        <v>8.518518518518519E-3</v>
      </c>
      <c r="AG219" s="5">
        <f t="shared" si="76"/>
        <v>736000</v>
      </c>
      <c r="AH219" s="56">
        <f t="shared" si="86"/>
        <v>1.2459008</v>
      </c>
      <c r="AI219" s="84">
        <f t="shared" si="88"/>
        <v>1.2459008</v>
      </c>
      <c r="AJ219" s="84">
        <v>737</v>
      </c>
      <c r="AK219" t="str">
        <f t="shared" si="82"/>
        <v>1.2459008, 737</v>
      </c>
      <c r="AL219" s="60">
        <f t="shared" si="88"/>
        <v>1.2459008</v>
      </c>
      <c r="AM219" s="5">
        <f t="shared" si="83"/>
        <v>736</v>
      </c>
      <c r="AN219" s="56"/>
      <c r="AT219" s="56"/>
    </row>
    <row r="220" spans="1:46" x14ac:dyDescent="0.35">
      <c r="A220">
        <v>737000</v>
      </c>
      <c r="B220" s="59">
        <v>0.12761623999999999</v>
      </c>
      <c r="C220" s="3">
        <f t="shared" si="73"/>
        <v>8.5300925925925926E-3</v>
      </c>
      <c r="D220" s="59">
        <v>1.2761624</v>
      </c>
      <c r="E220" s="56" t="e">
        <f t="shared" si="77"/>
        <v>#N/A</v>
      </c>
      <c r="F220" s="58" t="e">
        <f t="shared" si="78"/>
        <v>#N/A</v>
      </c>
      <c r="G220" s="58" t="e">
        <f t="shared" si="89"/>
        <v>#N/A</v>
      </c>
      <c r="H220" s="58" t="e">
        <f t="shared" si="84"/>
        <v>#N/A</v>
      </c>
      <c r="I220" s="61" t="e">
        <v>#N/A</v>
      </c>
      <c r="J220" s="58" t="str">
        <f t="shared" si="79"/>
        <v>0</v>
      </c>
      <c r="K220" s="58" t="str">
        <f t="shared" si="80"/>
        <v>0</v>
      </c>
      <c r="L220" s="58" t="str">
        <f t="shared" si="85"/>
        <v>0</v>
      </c>
      <c r="M220" s="58" t="str">
        <f t="shared" si="70"/>
        <v>0</v>
      </c>
      <c r="N220" s="61">
        <v>0</v>
      </c>
      <c r="O220" s="3">
        <f t="shared" si="81"/>
        <v>8.5300925925925926E-3</v>
      </c>
      <c r="AF220" s="3">
        <f t="shared" si="75"/>
        <v>8.5300925925925926E-3</v>
      </c>
      <c r="AG220" s="5">
        <f t="shared" si="76"/>
        <v>737000</v>
      </c>
      <c r="AH220" s="56">
        <f t="shared" si="86"/>
        <v>1.2761624</v>
      </c>
      <c r="AI220" s="84">
        <f t="shared" si="88"/>
        <v>1.2761624</v>
      </c>
      <c r="AJ220" s="84">
        <v>738</v>
      </c>
      <c r="AK220" t="str">
        <f t="shared" si="82"/>
        <v>1.2761624, 738</v>
      </c>
      <c r="AL220" s="60">
        <f t="shared" si="88"/>
        <v>1.2761624</v>
      </c>
      <c r="AM220" s="5">
        <f t="shared" si="83"/>
        <v>737</v>
      </c>
      <c r="AN220" s="56"/>
      <c r="AT220" s="56"/>
    </row>
    <row r="221" spans="1:46" x14ac:dyDescent="0.35">
      <c r="A221">
        <v>738000</v>
      </c>
      <c r="B221" s="59">
        <v>0.13442391000000001</v>
      </c>
      <c r="C221" s="3">
        <f t="shared" si="73"/>
        <v>8.5416666666666679E-3</v>
      </c>
      <c r="D221" s="59">
        <v>1.3442391</v>
      </c>
      <c r="E221" s="56" t="e">
        <f t="shared" si="77"/>
        <v>#N/A</v>
      </c>
      <c r="F221" s="58" t="e">
        <f t="shared" si="78"/>
        <v>#N/A</v>
      </c>
      <c r="G221" s="58" t="e">
        <f t="shared" si="89"/>
        <v>#N/A</v>
      </c>
      <c r="H221" s="58" t="e">
        <f t="shared" si="84"/>
        <v>#N/A</v>
      </c>
      <c r="I221" s="61" t="e">
        <v>#N/A</v>
      </c>
      <c r="J221" s="58" t="str">
        <f t="shared" si="79"/>
        <v>0</v>
      </c>
      <c r="K221" s="58" t="str">
        <f t="shared" si="80"/>
        <v>0</v>
      </c>
      <c r="L221" s="58" t="str">
        <f t="shared" si="85"/>
        <v>0</v>
      </c>
      <c r="M221" s="58" t="str">
        <f t="shared" si="70"/>
        <v>0</v>
      </c>
      <c r="N221" s="61">
        <v>0</v>
      </c>
      <c r="O221" s="3">
        <f t="shared" si="81"/>
        <v>8.5416666666666679E-3</v>
      </c>
      <c r="AF221" s="3">
        <f t="shared" si="75"/>
        <v>8.5416666666666679E-3</v>
      </c>
      <c r="AG221" s="5">
        <f t="shared" si="76"/>
        <v>738000</v>
      </c>
      <c r="AH221" s="56">
        <f t="shared" si="86"/>
        <v>1.3442391</v>
      </c>
      <c r="AI221" s="84">
        <f t="shared" si="88"/>
        <v>1.3442391</v>
      </c>
      <c r="AJ221" s="84">
        <v>739</v>
      </c>
      <c r="AK221" t="str">
        <f t="shared" si="82"/>
        <v>1.3442391, 739</v>
      </c>
      <c r="AL221" s="60">
        <f t="shared" si="88"/>
        <v>1.3442391</v>
      </c>
      <c r="AM221" s="5">
        <f t="shared" si="83"/>
        <v>738</v>
      </c>
      <c r="AN221" s="56"/>
      <c r="AT221" s="56"/>
    </row>
    <row r="222" spans="1:46" x14ac:dyDescent="0.35">
      <c r="A222">
        <v>739000</v>
      </c>
      <c r="B222" s="59">
        <v>0.14199175</v>
      </c>
      <c r="C222" s="3">
        <f t="shared" si="73"/>
        <v>8.5532407407407397E-3</v>
      </c>
      <c r="D222" s="59">
        <v>1.4199174999999999</v>
      </c>
      <c r="E222" s="56" t="e">
        <f t="shared" si="77"/>
        <v>#N/A</v>
      </c>
      <c r="F222" s="58" t="e">
        <f t="shared" si="78"/>
        <v>#N/A</v>
      </c>
      <c r="G222" s="58" t="e">
        <f t="shared" si="89"/>
        <v>#N/A</v>
      </c>
      <c r="H222" s="58" t="e">
        <f t="shared" si="84"/>
        <v>#N/A</v>
      </c>
      <c r="I222" s="61" t="e">
        <v>#N/A</v>
      </c>
      <c r="J222" s="58" t="str">
        <f t="shared" si="79"/>
        <v>0</v>
      </c>
      <c r="K222" s="58" t="str">
        <f t="shared" si="80"/>
        <v>0</v>
      </c>
      <c r="L222" s="58" t="str">
        <f t="shared" si="85"/>
        <v>0</v>
      </c>
      <c r="M222" s="58" t="str">
        <f t="shared" si="70"/>
        <v>0</v>
      </c>
      <c r="N222" s="61">
        <v>0</v>
      </c>
      <c r="O222" s="3">
        <f t="shared" si="81"/>
        <v>8.5532407407407397E-3</v>
      </c>
      <c r="AF222" s="3">
        <f t="shared" si="75"/>
        <v>8.5532407407407397E-3</v>
      </c>
      <c r="AG222" s="5">
        <f t="shared" si="76"/>
        <v>739000</v>
      </c>
      <c r="AH222" s="56">
        <f t="shared" si="86"/>
        <v>1.4199174999999999</v>
      </c>
      <c r="AI222" s="84">
        <f t="shared" si="88"/>
        <v>1.4199174999999999</v>
      </c>
      <c r="AJ222" s="84">
        <v>740</v>
      </c>
      <c r="AK222" t="str">
        <f t="shared" si="82"/>
        <v>1.4199175, 740</v>
      </c>
      <c r="AL222" s="60">
        <f t="shared" si="88"/>
        <v>1.4199174999999999</v>
      </c>
      <c r="AM222" s="5">
        <f t="shared" si="83"/>
        <v>739</v>
      </c>
      <c r="AN222" s="56"/>
      <c r="AT222" s="56"/>
    </row>
    <row r="223" spans="1:46" x14ac:dyDescent="0.35">
      <c r="A223">
        <v>740000</v>
      </c>
      <c r="B223" s="59">
        <v>0.15258092000000001</v>
      </c>
      <c r="C223" s="3">
        <f t="shared" si="73"/>
        <v>8.564814814814815E-3</v>
      </c>
      <c r="D223" s="59">
        <v>1.5258092000000001</v>
      </c>
      <c r="E223" s="56" t="e">
        <f t="shared" si="77"/>
        <v>#N/A</v>
      </c>
      <c r="F223" s="58" t="e">
        <f t="shared" si="78"/>
        <v>#N/A</v>
      </c>
      <c r="G223" s="58" t="e">
        <f t="shared" si="89"/>
        <v>#N/A</v>
      </c>
      <c r="H223" s="58">
        <f t="shared" si="84"/>
        <v>1.5258092000000001</v>
      </c>
      <c r="I223" s="61" t="e">
        <v>#N/A</v>
      </c>
      <c r="J223" s="58" t="str">
        <f t="shared" si="79"/>
        <v>0</v>
      </c>
      <c r="K223" s="58" t="str">
        <f t="shared" si="80"/>
        <v>0</v>
      </c>
      <c r="L223" s="58" t="str">
        <f t="shared" si="85"/>
        <v>0</v>
      </c>
      <c r="M223" s="58">
        <f t="shared" si="70"/>
        <v>1.5258092000000001</v>
      </c>
      <c r="N223" s="61">
        <v>0</v>
      </c>
      <c r="O223" s="3">
        <f t="shared" si="81"/>
        <v>8.564814814814815E-3</v>
      </c>
      <c r="AF223" s="3">
        <f t="shared" si="75"/>
        <v>8.564814814814815E-3</v>
      </c>
      <c r="AG223" s="5">
        <f t="shared" si="76"/>
        <v>740000</v>
      </c>
      <c r="AH223" s="56">
        <f t="shared" si="86"/>
        <v>1.5258092000000001</v>
      </c>
      <c r="AI223" s="84">
        <f t="shared" si="88"/>
        <v>1.5258092000000001</v>
      </c>
      <c r="AJ223" s="84">
        <v>741</v>
      </c>
      <c r="AK223" t="str">
        <f t="shared" si="82"/>
        <v>1.5258092, 741</v>
      </c>
      <c r="AL223" s="60">
        <f t="shared" si="88"/>
        <v>1.5258092000000001</v>
      </c>
      <c r="AM223" s="5">
        <f t="shared" si="83"/>
        <v>740</v>
      </c>
      <c r="AN223" s="56"/>
      <c r="AT223" s="56"/>
    </row>
    <row r="224" spans="1:46" x14ac:dyDescent="0.35">
      <c r="A224">
        <v>741000</v>
      </c>
      <c r="B224" s="59">
        <v>0.14955476000000001</v>
      </c>
      <c r="C224" s="3">
        <f t="shared" si="73"/>
        <v>8.5763888888888886E-3</v>
      </c>
      <c r="D224" s="59">
        <v>1.4955476000000001</v>
      </c>
      <c r="E224" s="56" t="e">
        <f t="shared" si="77"/>
        <v>#N/A</v>
      </c>
      <c r="F224" s="58" t="e">
        <f t="shared" si="78"/>
        <v>#N/A</v>
      </c>
      <c r="G224" s="58" t="e">
        <f t="shared" si="89"/>
        <v>#N/A</v>
      </c>
      <c r="H224" s="58" t="e">
        <f t="shared" si="84"/>
        <v>#N/A</v>
      </c>
      <c r="I224" s="61" t="e">
        <v>#N/A</v>
      </c>
      <c r="J224" s="58" t="str">
        <f t="shared" si="79"/>
        <v>0</v>
      </c>
      <c r="K224" s="58" t="str">
        <f t="shared" si="80"/>
        <v>0</v>
      </c>
      <c r="L224" s="58" t="str">
        <f t="shared" si="85"/>
        <v>0</v>
      </c>
      <c r="M224" s="58" t="str">
        <f t="shared" si="70"/>
        <v>0</v>
      </c>
      <c r="N224" s="61">
        <v>0</v>
      </c>
      <c r="O224" s="3">
        <f t="shared" si="81"/>
        <v>8.5763888888888886E-3</v>
      </c>
      <c r="AF224" s="3">
        <f t="shared" si="75"/>
        <v>8.5763888888888886E-3</v>
      </c>
      <c r="AG224" s="5">
        <f t="shared" si="76"/>
        <v>741000</v>
      </c>
      <c r="AH224" s="56">
        <f t="shared" si="86"/>
        <v>1.4955476000000001</v>
      </c>
      <c r="AI224" s="84">
        <f t="shared" si="88"/>
        <v>1.4955476000000001</v>
      </c>
      <c r="AJ224" s="84">
        <v>742</v>
      </c>
      <c r="AK224" t="str">
        <f t="shared" si="82"/>
        <v>1.4955476, 742</v>
      </c>
      <c r="AL224" s="60">
        <f t="shared" si="88"/>
        <v>1.4955476000000001</v>
      </c>
      <c r="AM224" s="5">
        <f t="shared" si="83"/>
        <v>741</v>
      </c>
      <c r="AN224" s="56"/>
      <c r="AT224" s="56"/>
    </row>
    <row r="225" spans="1:46" x14ac:dyDescent="0.35">
      <c r="A225">
        <v>742000</v>
      </c>
      <c r="B225" s="59">
        <v>0.13215550000000001</v>
      </c>
      <c r="C225" s="3">
        <f t="shared" si="73"/>
        <v>8.5879629629629639E-3</v>
      </c>
      <c r="D225" s="59">
        <v>1.321555</v>
      </c>
      <c r="E225" s="56" t="e">
        <f t="shared" si="77"/>
        <v>#N/A</v>
      </c>
      <c r="F225" s="58" t="e">
        <f t="shared" si="78"/>
        <v>#N/A</v>
      </c>
      <c r="G225" s="58" t="e">
        <f t="shared" si="89"/>
        <v>#N/A</v>
      </c>
      <c r="H225" s="58" t="e">
        <f t="shared" si="84"/>
        <v>#N/A</v>
      </c>
      <c r="I225" s="61" t="e">
        <v>#N/A</v>
      </c>
      <c r="J225" s="58" t="str">
        <f t="shared" si="79"/>
        <v>0</v>
      </c>
      <c r="K225" s="58" t="str">
        <f t="shared" si="80"/>
        <v>0</v>
      </c>
      <c r="L225" s="58" t="str">
        <f t="shared" si="85"/>
        <v>0</v>
      </c>
      <c r="M225" s="58" t="str">
        <f t="shared" si="70"/>
        <v>0</v>
      </c>
      <c r="N225" s="61">
        <v>0</v>
      </c>
      <c r="O225" s="3">
        <f t="shared" si="81"/>
        <v>8.5879629629629639E-3</v>
      </c>
      <c r="AF225" s="3">
        <f t="shared" si="75"/>
        <v>8.5879629629629639E-3</v>
      </c>
      <c r="AG225" s="5">
        <f t="shared" si="76"/>
        <v>742000</v>
      </c>
      <c r="AH225" s="56">
        <f t="shared" si="86"/>
        <v>1.321555</v>
      </c>
      <c r="AI225" s="84">
        <f t="shared" si="88"/>
        <v>1.321555</v>
      </c>
      <c r="AJ225" s="84">
        <v>743</v>
      </c>
      <c r="AK225" t="str">
        <f t="shared" si="82"/>
        <v>1.321555, 743</v>
      </c>
      <c r="AL225" s="60">
        <f t="shared" si="88"/>
        <v>1.321555</v>
      </c>
      <c r="AM225" s="5">
        <f t="shared" si="83"/>
        <v>742</v>
      </c>
      <c r="AN225" s="56"/>
      <c r="AT225" s="56"/>
    </row>
    <row r="226" spans="1:46" x14ac:dyDescent="0.35">
      <c r="A226">
        <v>743000</v>
      </c>
      <c r="B226" s="59">
        <v>0.120050825</v>
      </c>
      <c r="C226" s="3">
        <f t="shared" si="73"/>
        <v>8.5995370370370375E-3</v>
      </c>
      <c r="D226" s="59">
        <v>1.2005082499999999</v>
      </c>
      <c r="E226" s="56" t="e">
        <f t="shared" si="77"/>
        <v>#N/A</v>
      </c>
      <c r="F226" s="58" t="e">
        <f t="shared" si="78"/>
        <v>#N/A</v>
      </c>
      <c r="G226" s="58" t="e">
        <f t="shared" si="89"/>
        <v>#N/A</v>
      </c>
      <c r="H226" s="58" t="e">
        <f t="shared" si="84"/>
        <v>#N/A</v>
      </c>
      <c r="I226" s="61" t="e">
        <v>#N/A</v>
      </c>
      <c r="J226" s="58" t="str">
        <f t="shared" si="79"/>
        <v>0</v>
      </c>
      <c r="K226" s="58" t="str">
        <f t="shared" si="80"/>
        <v>0</v>
      </c>
      <c r="L226" s="58" t="str">
        <f t="shared" si="85"/>
        <v>0</v>
      </c>
      <c r="M226" s="58" t="str">
        <f t="shared" si="70"/>
        <v>0</v>
      </c>
      <c r="N226" s="61">
        <v>0</v>
      </c>
      <c r="O226" s="3">
        <f t="shared" si="81"/>
        <v>8.5995370370370375E-3</v>
      </c>
      <c r="AF226" s="3">
        <f t="shared" si="75"/>
        <v>8.5995370370370375E-3</v>
      </c>
      <c r="AG226" s="5">
        <f t="shared" si="76"/>
        <v>743000</v>
      </c>
      <c r="AH226" s="56">
        <f t="shared" si="86"/>
        <v>1.2005082499999999</v>
      </c>
      <c r="AI226" s="84">
        <f t="shared" si="88"/>
        <v>1.2005082499999999</v>
      </c>
      <c r="AJ226" s="84">
        <v>744</v>
      </c>
      <c r="AK226" t="str">
        <f t="shared" si="82"/>
        <v>1.20050825, 744</v>
      </c>
      <c r="AL226" s="60">
        <f t="shared" si="88"/>
        <v>1.2005082499999999</v>
      </c>
      <c r="AM226" s="5">
        <f t="shared" si="83"/>
        <v>743</v>
      </c>
      <c r="AN226" s="56"/>
      <c r="AT226" s="56"/>
    </row>
    <row r="227" spans="1:46" x14ac:dyDescent="0.35">
      <c r="A227">
        <v>744000</v>
      </c>
      <c r="B227" s="59">
        <v>8.8276049999999995E-2</v>
      </c>
      <c r="C227" s="3">
        <f t="shared" si="73"/>
        <v>8.611111111111111E-3</v>
      </c>
      <c r="D227" s="59">
        <v>0.88276049999999995</v>
      </c>
      <c r="E227" s="56" t="e">
        <f t="shared" si="77"/>
        <v>#N/A</v>
      </c>
      <c r="F227" s="58" t="e">
        <f t="shared" si="78"/>
        <v>#N/A</v>
      </c>
      <c r="G227" s="58">
        <f t="shared" si="89"/>
        <v>0.88276049999999995</v>
      </c>
      <c r="H227" s="58" t="e">
        <f t="shared" si="84"/>
        <v>#N/A</v>
      </c>
      <c r="I227" s="61" t="e">
        <v>#N/A</v>
      </c>
      <c r="J227" s="58" t="str">
        <f t="shared" si="79"/>
        <v>0</v>
      </c>
      <c r="K227" s="58" t="str">
        <f t="shared" si="80"/>
        <v>0</v>
      </c>
      <c r="L227" s="58">
        <f t="shared" si="85"/>
        <v>0.88276049999999995</v>
      </c>
      <c r="M227" s="58" t="str">
        <f t="shared" si="70"/>
        <v>0</v>
      </c>
      <c r="N227" s="61">
        <v>0</v>
      </c>
      <c r="O227" s="3">
        <f t="shared" si="81"/>
        <v>8.611111111111111E-3</v>
      </c>
      <c r="P227" t="s">
        <v>104</v>
      </c>
      <c r="AF227" s="3">
        <f t="shared" si="75"/>
        <v>8.611111111111111E-3</v>
      </c>
      <c r="AG227" s="5">
        <f t="shared" si="76"/>
        <v>744000</v>
      </c>
      <c r="AH227" s="56">
        <f t="shared" si="86"/>
        <v>0.88276049999999995</v>
      </c>
      <c r="AI227" s="84">
        <f t="shared" si="88"/>
        <v>0.88276049999999995</v>
      </c>
      <c r="AJ227" s="84">
        <v>745</v>
      </c>
      <c r="AK227" t="str">
        <f t="shared" si="82"/>
        <v>0.8827605, 745</v>
      </c>
      <c r="AL227" s="60">
        <f t="shared" si="88"/>
        <v>0.88276049999999995</v>
      </c>
      <c r="AM227" s="5">
        <f t="shared" si="83"/>
        <v>744</v>
      </c>
      <c r="AN227" s="56"/>
      <c r="AT227" s="56"/>
    </row>
    <row r="228" spans="1:46" x14ac:dyDescent="0.35">
      <c r="A228">
        <v>745000</v>
      </c>
      <c r="B228" s="59">
        <v>0.100380726</v>
      </c>
      <c r="C228" s="3">
        <f t="shared" si="73"/>
        <v>8.6226851851851846E-3</v>
      </c>
      <c r="D228" s="59">
        <v>1.0038072600000001</v>
      </c>
      <c r="E228" s="56" t="e">
        <f t="shared" si="77"/>
        <v>#N/A</v>
      </c>
      <c r="F228" s="58" t="e">
        <f t="shared" si="78"/>
        <v>#N/A</v>
      </c>
      <c r="G228" s="58" t="e">
        <f t="shared" si="89"/>
        <v>#N/A</v>
      </c>
      <c r="H228" s="58" t="e">
        <f t="shared" si="84"/>
        <v>#N/A</v>
      </c>
      <c r="I228" s="61" t="e">
        <v>#N/A</v>
      </c>
      <c r="J228" s="58" t="str">
        <f t="shared" si="79"/>
        <v>0</v>
      </c>
      <c r="K228" s="58" t="str">
        <f t="shared" si="80"/>
        <v>0</v>
      </c>
      <c r="L228" s="58" t="str">
        <f t="shared" si="85"/>
        <v>0</v>
      </c>
      <c r="M228" s="58" t="str">
        <f t="shared" ref="M228:M291" si="90">IF(AND(D228&gt;=D225, D228&gt;=D226, D228&gt;=D227, D228&gt;=D229, D228&gt;=D230, D228&gt;=D231),D228,"0")</f>
        <v>0</v>
      </c>
      <c r="N228" s="61">
        <v>0</v>
      </c>
      <c r="O228" s="3">
        <f t="shared" si="81"/>
        <v>8.6226851851851846E-3</v>
      </c>
      <c r="AF228" s="3">
        <f t="shared" si="75"/>
        <v>8.6226851851851846E-3</v>
      </c>
      <c r="AG228" s="5">
        <f t="shared" si="76"/>
        <v>745000</v>
      </c>
      <c r="AH228" s="56">
        <f t="shared" si="86"/>
        <v>1.0038072600000001</v>
      </c>
      <c r="AI228" s="84">
        <f t="shared" si="88"/>
        <v>1.0038072600000001</v>
      </c>
      <c r="AJ228" s="84">
        <v>746</v>
      </c>
      <c r="AK228" t="str">
        <f t="shared" si="82"/>
        <v>1.00380726, 746</v>
      </c>
      <c r="AL228" s="60">
        <f t="shared" si="88"/>
        <v>1.0038072600000001</v>
      </c>
      <c r="AM228" s="5">
        <f t="shared" si="83"/>
        <v>745</v>
      </c>
      <c r="AN228" s="56"/>
      <c r="AT228" s="56"/>
    </row>
    <row r="229" spans="1:46" x14ac:dyDescent="0.35">
      <c r="A229">
        <v>746000</v>
      </c>
      <c r="B229" s="59">
        <v>0.12459008000000001</v>
      </c>
      <c r="C229" s="3">
        <f t="shared" si="73"/>
        <v>8.6342592592592599E-3</v>
      </c>
      <c r="D229" s="59">
        <v>1.2459008</v>
      </c>
      <c r="E229" s="56" t="e">
        <f t="shared" si="77"/>
        <v>#N/A</v>
      </c>
      <c r="F229" s="58" t="e">
        <f t="shared" si="78"/>
        <v>#N/A</v>
      </c>
      <c r="G229" s="58" t="e">
        <f t="shared" si="89"/>
        <v>#N/A</v>
      </c>
      <c r="H229" s="58" t="e">
        <f t="shared" si="84"/>
        <v>#N/A</v>
      </c>
      <c r="I229" s="61" t="e">
        <v>#N/A</v>
      </c>
      <c r="J229" s="58" t="str">
        <f t="shared" si="79"/>
        <v>0</v>
      </c>
      <c r="K229" s="58" t="str">
        <f t="shared" si="80"/>
        <v>0</v>
      </c>
      <c r="L229" s="58" t="str">
        <f t="shared" si="85"/>
        <v>0</v>
      </c>
      <c r="M229" s="58" t="str">
        <f t="shared" si="90"/>
        <v>0</v>
      </c>
      <c r="N229" s="61">
        <v>0</v>
      </c>
      <c r="O229" s="3">
        <f t="shared" si="81"/>
        <v>8.6342592592592599E-3</v>
      </c>
      <c r="AF229" s="3">
        <f t="shared" si="75"/>
        <v>8.6342592592592599E-3</v>
      </c>
      <c r="AG229" s="5">
        <f t="shared" si="76"/>
        <v>746000</v>
      </c>
      <c r="AH229" s="56">
        <f t="shared" si="86"/>
        <v>1.2459008</v>
      </c>
      <c r="AI229" s="84">
        <f t="shared" si="88"/>
        <v>1.2459008</v>
      </c>
      <c r="AJ229" s="84">
        <v>747</v>
      </c>
      <c r="AK229" t="str">
        <f t="shared" si="82"/>
        <v>1.2459008, 747</v>
      </c>
      <c r="AL229" s="60">
        <f t="shared" si="88"/>
        <v>1.2459008</v>
      </c>
      <c r="AM229" s="5">
        <f t="shared" si="83"/>
        <v>746</v>
      </c>
      <c r="AN229" s="56"/>
      <c r="AT229" s="56"/>
    </row>
    <row r="230" spans="1:46" x14ac:dyDescent="0.35">
      <c r="A230">
        <v>747000</v>
      </c>
      <c r="B230" s="59">
        <v>0.14426016999999999</v>
      </c>
      <c r="C230" s="3">
        <f t="shared" si="73"/>
        <v>8.6458333333333335E-3</v>
      </c>
      <c r="D230" s="59">
        <v>1.4426017</v>
      </c>
      <c r="E230" s="56" t="e">
        <f t="shared" si="77"/>
        <v>#N/A</v>
      </c>
      <c r="F230" s="58" t="e">
        <f t="shared" si="78"/>
        <v>#N/A</v>
      </c>
      <c r="G230" s="58" t="e">
        <f>IF(AND(D230&lt;=D227, D230&lt;=D228, D230&lt;=D229, D230&lt;=D231, D230&lt;=D232, D230&lt;=D233),D230,NA())</f>
        <v>#N/A</v>
      </c>
      <c r="H230" s="58">
        <f t="shared" si="84"/>
        <v>1.4426017</v>
      </c>
      <c r="I230" s="61" t="e">
        <v>#N/A</v>
      </c>
      <c r="J230" s="58" t="str">
        <f t="shared" si="79"/>
        <v>0</v>
      </c>
      <c r="K230" s="58" t="str">
        <f t="shared" si="80"/>
        <v>0</v>
      </c>
      <c r="L230" s="58" t="str">
        <f t="shared" si="85"/>
        <v>0</v>
      </c>
      <c r="M230" s="58">
        <f t="shared" si="90"/>
        <v>1.4426017</v>
      </c>
      <c r="N230" s="61">
        <v>0</v>
      </c>
      <c r="O230" s="3">
        <f t="shared" si="81"/>
        <v>8.6458333333333335E-3</v>
      </c>
      <c r="AF230" s="3">
        <f t="shared" si="75"/>
        <v>8.6458333333333335E-3</v>
      </c>
      <c r="AG230" s="5">
        <f t="shared" si="76"/>
        <v>747000</v>
      </c>
      <c r="AH230" s="56">
        <f t="shared" si="86"/>
        <v>1.4426017</v>
      </c>
      <c r="AI230" s="84">
        <f t="shared" si="88"/>
        <v>1.4426017</v>
      </c>
      <c r="AJ230" s="84">
        <v>748</v>
      </c>
      <c r="AK230" t="str">
        <f t="shared" si="82"/>
        <v>1.4426017, 748</v>
      </c>
      <c r="AL230" s="60">
        <f t="shared" si="88"/>
        <v>1.4426017</v>
      </c>
      <c r="AM230" s="5">
        <f t="shared" si="83"/>
        <v>747</v>
      </c>
      <c r="AN230" s="56"/>
      <c r="AT230" s="56"/>
    </row>
    <row r="231" spans="1:46" x14ac:dyDescent="0.35">
      <c r="A231">
        <v>748000</v>
      </c>
      <c r="B231" s="59">
        <v>0.10643306399999999</v>
      </c>
      <c r="C231" s="3">
        <f t="shared" si="73"/>
        <v>8.6574074074074071E-3</v>
      </c>
      <c r="D231" s="59">
        <v>1.0643306399999999</v>
      </c>
      <c r="E231" s="56" t="e">
        <f t="shared" si="77"/>
        <v>#N/A</v>
      </c>
      <c r="F231" s="58" t="e">
        <f t="shared" si="78"/>
        <v>#N/A</v>
      </c>
      <c r="G231" s="58" t="e">
        <f t="shared" ref="G231:G244" si="91">IF(AND(D231&lt;=D228, D231&lt;=D229, D231&lt;=D230, D231&lt;=D232, D231&lt;=D233, D231&lt;=D234),D231,NA())</f>
        <v>#N/A</v>
      </c>
      <c r="H231" s="58" t="e">
        <f t="shared" si="84"/>
        <v>#N/A</v>
      </c>
      <c r="I231" s="61" t="e">
        <v>#N/A</v>
      </c>
      <c r="J231" s="58" t="str">
        <f t="shared" si="79"/>
        <v>0</v>
      </c>
      <c r="K231" s="58" t="str">
        <f t="shared" si="80"/>
        <v>0</v>
      </c>
      <c r="L231" s="58" t="str">
        <f t="shared" si="85"/>
        <v>0</v>
      </c>
      <c r="M231" s="58" t="str">
        <f t="shared" si="90"/>
        <v>0</v>
      </c>
      <c r="N231" s="61">
        <v>0</v>
      </c>
      <c r="O231" s="3">
        <f t="shared" si="81"/>
        <v>8.6574074074074071E-3</v>
      </c>
      <c r="AF231" s="3">
        <f t="shared" si="75"/>
        <v>8.6574074074074071E-3</v>
      </c>
      <c r="AG231" s="5">
        <f t="shared" si="76"/>
        <v>748000</v>
      </c>
      <c r="AH231" s="56">
        <f t="shared" si="86"/>
        <v>1.0643306399999999</v>
      </c>
      <c r="AI231" s="84">
        <f t="shared" si="88"/>
        <v>1.0643306399999999</v>
      </c>
      <c r="AJ231" s="84">
        <v>749</v>
      </c>
      <c r="AK231" t="str">
        <f t="shared" si="82"/>
        <v>1.06433064, 749</v>
      </c>
      <c r="AL231" s="60">
        <f t="shared" si="88"/>
        <v>1.0643306399999999</v>
      </c>
      <c r="AM231" s="5">
        <f t="shared" si="83"/>
        <v>748</v>
      </c>
      <c r="AN231" s="56"/>
      <c r="AT231" s="56"/>
    </row>
    <row r="232" spans="1:46" x14ac:dyDescent="0.35">
      <c r="A232">
        <v>749000</v>
      </c>
      <c r="B232" s="59">
        <v>9.8109885999999993E-2</v>
      </c>
      <c r="C232" s="3">
        <f t="shared" si="73"/>
        <v>8.6689814814814806E-3</v>
      </c>
      <c r="D232" s="59">
        <v>0.98109885999999991</v>
      </c>
      <c r="E232" s="56" t="e">
        <f t="shared" si="77"/>
        <v>#N/A</v>
      </c>
      <c r="F232" s="58" t="e">
        <f t="shared" si="78"/>
        <v>#N/A</v>
      </c>
      <c r="G232" s="58">
        <f t="shared" si="91"/>
        <v>0.98109885999999991</v>
      </c>
      <c r="H232" s="58" t="e">
        <f t="shared" si="84"/>
        <v>#N/A</v>
      </c>
      <c r="I232" s="61" t="e">
        <v>#N/A</v>
      </c>
      <c r="J232" s="58" t="str">
        <f t="shared" si="79"/>
        <v>0</v>
      </c>
      <c r="K232" s="58" t="str">
        <f t="shared" si="80"/>
        <v>0</v>
      </c>
      <c r="L232" s="58">
        <f t="shared" si="85"/>
        <v>0.98109885999999991</v>
      </c>
      <c r="M232" s="58" t="str">
        <f t="shared" si="90"/>
        <v>0</v>
      </c>
      <c r="N232" s="61">
        <v>0</v>
      </c>
      <c r="O232" s="3">
        <f t="shared" si="81"/>
        <v>8.6689814814814806E-3</v>
      </c>
      <c r="AF232" s="3">
        <f t="shared" si="75"/>
        <v>8.6689814814814806E-3</v>
      </c>
      <c r="AG232" s="5">
        <f t="shared" si="76"/>
        <v>749000</v>
      </c>
      <c r="AH232" s="56">
        <f t="shared" si="86"/>
        <v>0.98109885999999991</v>
      </c>
      <c r="AI232" s="84">
        <f t="shared" si="88"/>
        <v>0.98109885999999991</v>
      </c>
      <c r="AJ232" s="84">
        <v>750</v>
      </c>
      <c r="AK232" t="str">
        <f t="shared" si="82"/>
        <v>0.98109886, 750</v>
      </c>
      <c r="AL232" s="60">
        <f t="shared" si="88"/>
        <v>0.98109885999999991</v>
      </c>
      <c r="AM232" s="5">
        <f t="shared" si="83"/>
        <v>749</v>
      </c>
      <c r="AN232" s="56"/>
      <c r="AT232" s="56"/>
    </row>
    <row r="233" spans="1:46" x14ac:dyDescent="0.35">
      <c r="A233">
        <v>750000</v>
      </c>
      <c r="B233" s="59">
        <v>0.10945923</v>
      </c>
      <c r="C233" s="3">
        <f t="shared" si="73"/>
        <v>8.6805555555555559E-3</v>
      </c>
      <c r="D233" s="59">
        <v>1.0945923</v>
      </c>
      <c r="E233" s="56" t="e">
        <f t="shared" si="77"/>
        <v>#N/A</v>
      </c>
      <c r="F233" s="58" t="e">
        <f t="shared" si="78"/>
        <v>#N/A</v>
      </c>
      <c r="G233" s="58" t="e">
        <f t="shared" si="91"/>
        <v>#N/A</v>
      </c>
      <c r="H233" s="58" t="e">
        <f t="shared" si="84"/>
        <v>#N/A</v>
      </c>
      <c r="I233" s="61" t="e">
        <v>#N/A</v>
      </c>
      <c r="J233" s="58" t="str">
        <f t="shared" si="79"/>
        <v>0</v>
      </c>
      <c r="K233" s="58" t="str">
        <f t="shared" si="80"/>
        <v>0</v>
      </c>
      <c r="L233" s="58" t="str">
        <f t="shared" si="85"/>
        <v>0</v>
      </c>
      <c r="M233" s="58" t="str">
        <f t="shared" si="90"/>
        <v>0</v>
      </c>
      <c r="N233" s="61">
        <v>0</v>
      </c>
      <c r="O233" s="3">
        <f t="shared" si="81"/>
        <v>8.6805555555555559E-3</v>
      </c>
      <c r="AF233" s="3">
        <f t="shared" si="75"/>
        <v>8.6805555555555559E-3</v>
      </c>
      <c r="AG233" s="5">
        <f t="shared" si="76"/>
        <v>750000</v>
      </c>
      <c r="AH233" s="56">
        <f t="shared" si="86"/>
        <v>1.0945923</v>
      </c>
      <c r="AI233" s="84">
        <f t="shared" si="88"/>
        <v>1.0945923</v>
      </c>
      <c r="AJ233" s="84">
        <v>751</v>
      </c>
      <c r="AK233" t="str">
        <f t="shared" si="82"/>
        <v>1.0945923, 751</v>
      </c>
      <c r="AL233" s="60">
        <f t="shared" si="88"/>
        <v>1.0945923</v>
      </c>
      <c r="AM233" s="5">
        <f t="shared" si="83"/>
        <v>750</v>
      </c>
      <c r="AN233" s="56"/>
      <c r="AT233" s="56"/>
    </row>
    <row r="234" spans="1:46" x14ac:dyDescent="0.35">
      <c r="A234">
        <v>751000</v>
      </c>
      <c r="B234" s="59">
        <v>0.11853774</v>
      </c>
      <c r="C234" s="3">
        <f t="shared" si="73"/>
        <v>8.6921296296296295E-3</v>
      </c>
      <c r="D234" s="59">
        <v>1.1853774000000001</v>
      </c>
      <c r="E234" s="56" t="e">
        <f t="shared" si="77"/>
        <v>#N/A</v>
      </c>
      <c r="F234" s="58" t="e">
        <f t="shared" si="78"/>
        <v>#N/A</v>
      </c>
      <c r="G234" s="58" t="e">
        <f t="shared" si="91"/>
        <v>#N/A</v>
      </c>
      <c r="H234" s="58" t="e">
        <f t="shared" si="84"/>
        <v>#N/A</v>
      </c>
      <c r="I234" s="61" t="s">
        <v>64</v>
      </c>
      <c r="J234" s="58" t="str">
        <f t="shared" si="79"/>
        <v>0</v>
      </c>
      <c r="K234" s="58" t="str">
        <f t="shared" si="80"/>
        <v>0</v>
      </c>
      <c r="L234" s="58" t="str">
        <f t="shared" si="85"/>
        <v>0</v>
      </c>
      <c r="M234" s="58" t="str">
        <f t="shared" si="90"/>
        <v>0</v>
      </c>
      <c r="N234" s="61">
        <v>0</v>
      </c>
      <c r="O234" s="3">
        <f t="shared" si="81"/>
        <v>8.6921296296296295E-3</v>
      </c>
      <c r="AF234" s="3">
        <f t="shared" si="75"/>
        <v>8.6921296296296295E-3</v>
      </c>
      <c r="AG234" s="5">
        <f t="shared" si="76"/>
        <v>751000</v>
      </c>
      <c r="AH234" s="56">
        <f t="shared" si="86"/>
        <v>1.1853774000000001</v>
      </c>
      <c r="AI234" s="84">
        <f t="shared" si="88"/>
        <v>1.1853774000000001</v>
      </c>
      <c r="AJ234" s="84">
        <v>752</v>
      </c>
      <c r="AK234" t="str">
        <f t="shared" si="82"/>
        <v>1.1853774, 752</v>
      </c>
      <c r="AL234" s="60">
        <f t="shared" si="88"/>
        <v>1.1853774000000001</v>
      </c>
      <c r="AM234" s="5">
        <f t="shared" si="83"/>
        <v>751</v>
      </c>
      <c r="AN234" s="56"/>
      <c r="AT234" s="56"/>
    </row>
    <row r="235" spans="1:46" x14ac:dyDescent="0.35">
      <c r="A235">
        <v>752000</v>
      </c>
      <c r="B235" s="59">
        <v>0.14274708999999999</v>
      </c>
      <c r="C235" s="3">
        <f t="shared" si="73"/>
        <v>8.7037037037037031E-3</v>
      </c>
      <c r="D235" s="59">
        <v>1.4274708999999999</v>
      </c>
      <c r="E235" s="56" t="e">
        <f t="shared" si="77"/>
        <v>#N/A</v>
      </c>
      <c r="F235" s="58" t="e">
        <f t="shared" si="78"/>
        <v>#N/A</v>
      </c>
      <c r="G235" s="58" t="e">
        <f t="shared" si="91"/>
        <v>#N/A</v>
      </c>
      <c r="H235" s="58" t="e">
        <f t="shared" si="84"/>
        <v>#N/A</v>
      </c>
      <c r="I235" s="61" t="e">
        <v>#N/A</v>
      </c>
      <c r="J235" s="58" t="str">
        <f t="shared" si="79"/>
        <v>0</v>
      </c>
      <c r="K235" s="58" t="str">
        <f t="shared" si="80"/>
        <v>0</v>
      </c>
      <c r="L235" s="58" t="str">
        <f t="shared" si="85"/>
        <v>0</v>
      </c>
      <c r="M235" s="58" t="str">
        <f t="shared" si="90"/>
        <v>0</v>
      </c>
      <c r="N235" s="61">
        <v>0</v>
      </c>
      <c r="O235" s="3">
        <f t="shared" si="81"/>
        <v>8.7037037037037031E-3</v>
      </c>
      <c r="AF235" s="3">
        <f t="shared" si="75"/>
        <v>8.7037037037037031E-3</v>
      </c>
      <c r="AG235" s="5">
        <f t="shared" si="76"/>
        <v>752000</v>
      </c>
      <c r="AH235" s="56">
        <f t="shared" si="86"/>
        <v>1.4274708999999999</v>
      </c>
      <c r="AI235" s="84">
        <f t="shared" si="88"/>
        <v>1.4274708999999999</v>
      </c>
      <c r="AJ235" s="84">
        <v>753</v>
      </c>
      <c r="AK235" t="str">
        <f t="shared" si="82"/>
        <v>1.4274709, 753</v>
      </c>
      <c r="AL235" s="60">
        <f t="shared" si="88"/>
        <v>1.4274708999999999</v>
      </c>
      <c r="AM235" s="5">
        <f t="shared" si="83"/>
        <v>752</v>
      </c>
      <c r="AN235" s="56"/>
      <c r="AT235" s="56"/>
    </row>
    <row r="236" spans="1:46" x14ac:dyDescent="0.35">
      <c r="A236">
        <v>753000</v>
      </c>
      <c r="B236" s="59">
        <v>0.1571226</v>
      </c>
      <c r="C236" s="3">
        <f t="shared" si="73"/>
        <v>8.7152777777777784E-3</v>
      </c>
      <c r="D236" s="59">
        <v>1.571226</v>
      </c>
      <c r="E236" s="56" t="e">
        <f t="shared" si="77"/>
        <v>#N/A</v>
      </c>
      <c r="F236" s="58" t="e">
        <f t="shared" si="78"/>
        <v>#N/A</v>
      </c>
      <c r="G236" s="58" t="e">
        <f t="shared" si="91"/>
        <v>#N/A</v>
      </c>
      <c r="H236" s="58" t="e">
        <f t="shared" si="84"/>
        <v>#N/A</v>
      </c>
      <c r="I236" s="61" t="e">
        <v>#N/A</v>
      </c>
      <c r="J236" s="58" t="str">
        <f t="shared" si="79"/>
        <v>0</v>
      </c>
      <c r="K236" s="58" t="str">
        <f t="shared" si="80"/>
        <v>0</v>
      </c>
      <c r="L236" s="58" t="str">
        <f t="shared" si="85"/>
        <v>0</v>
      </c>
      <c r="M236" s="58" t="str">
        <f t="shared" si="90"/>
        <v>0</v>
      </c>
      <c r="N236" s="61">
        <v>0</v>
      </c>
      <c r="O236" s="3">
        <f t="shared" si="81"/>
        <v>8.7152777777777784E-3</v>
      </c>
      <c r="AF236" s="3">
        <f t="shared" si="75"/>
        <v>8.7152777777777784E-3</v>
      </c>
      <c r="AG236" s="5">
        <f t="shared" si="76"/>
        <v>753000</v>
      </c>
      <c r="AH236" s="56">
        <f t="shared" si="86"/>
        <v>1.571226</v>
      </c>
      <c r="AI236" s="84">
        <f t="shared" si="88"/>
        <v>1.571226</v>
      </c>
      <c r="AJ236" s="84">
        <v>754</v>
      </c>
      <c r="AK236" t="str">
        <f t="shared" si="82"/>
        <v>1.571226, 754</v>
      </c>
      <c r="AL236" s="60">
        <f t="shared" si="88"/>
        <v>1.571226</v>
      </c>
      <c r="AM236" s="5">
        <f t="shared" si="83"/>
        <v>753</v>
      </c>
      <c r="AN236" s="56"/>
      <c r="AT236" s="56"/>
    </row>
    <row r="237" spans="1:46" x14ac:dyDescent="0.35">
      <c r="A237">
        <v>754000</v>
      </c>
      <c r="B237" s="59">
        <v>0.16241718999999999</v>
      </c>
      <c r="C237" s="3">
        <f t="shared" si="73"/>
        <v>8.726851851851852E-3</v>
      </c>
      <c r="D237" s="59">
        <v>1.6241718999999999</v>
      </c>
      <c r="E237" s="56" t="e">
        <f t="shared" si="77"/>
        <v>#N/A</v>
      </c>
      <c r="F237" s="58" t="e">
        <f t="shared" si="78"/>
        <v>#N/A</v>
      </c>
      <c r="G237" s="58" t="e">
        <f t="shared" si="91"/>
        <v>#N/A</v>
      </c>
      <c r="H237" s="58" t="e">
        <f t="shared" si="84"/>
        <v>#N/A</v>
      </c>
      <c r="I237" s="61" t="e">
        <v>#N/A</v>
      </c>
      <c r="J237" s="58" t="str">
        <f t="shared" si="79"/>
        <v>0</v>
      </c>
      <c r="K237" s="58" t="str">
        <f t="shared" si="80"/>
        <v>0</v>
      </c>
      <c r="L237" s="58" t="str">
        <f t="shared" si="85"/>
        <v>0</v>
      </c>
      <c r="M237" s="58" t="str">
        <f t="shared" si="90"/>
        <v>0</v>
      </c>
      <c r="N237" s="61">
        <v>0</v>
      </c>
      <c r="O237" s="3">
        <f t="shared" si="81"/>
        <v>8.726851851851852E-3</v>
      </c>
      <c r="AF237" s="3">
        <f t="shared" si="75"/>
        <v>8.726851851851852E-3</v>
      </c>
      <c r="AG237" s="5">
        <f t="shared" si="76"/>
        <v>754000</v>
      </c>
      <c r="AH237" s="56">
        <f t="shared" si="86"/>
        <v>1.6241718999999999</v>
      </c>
      <c r="AI237" s="84">
        <f t="shared" si="88"/>
        <v>1.6241718999999999</v>
      </c>
      <c r="AJ237" s="84">
        <v>755</v>
      </c>
      <c r="AK237" t="str">
        <f t="shared" si="82"/>
        <v>1.6241719, 755</v>
      </c>
      <c r="AL237" s="60">
        <f t="shared" si="88"/>
        <v>1.6241718999999999</v>
      </c>
      <c r="AM237" s="5">
        <f t="shared" si="83"/>
        <v>754</v>
      </c>
      <c r="AN237" s="56"/>
      <c r="AT237" s="56"/>
    </row>
    <row r="238" spans="1:46" x14ac:dyDescent="0.35">
      <c r="A238">
        <v>755000</v>
      </c>
      <c r="B238" s="59">
        <v>0.18133194999999999</v>
      </c>
      <c r="C238" s="3">
        <f t="shared" si="73"/>
        <v>8.7384259259259255E-3</v>
      </c>
      <c r="D238" s="59">
        <v>1.8133195</v>
      </c>
      <c r="E238" s="56" t="e">
        <f t="shared" si="77"/>
        <v>#N/A</v>
      </c>
      <c r="F238" s="58" t="e">
        <f t="shared" si="78"/>
        <v>#N/A</v>
      </c>
      <c r="G238" s="58" t="e">
        <f t="shared" si="91"/>
        <v>#N/A</v>
      </c>
      <c r="H238" s="58">
        <f t="shared" si="84"/>
        <v>1.8133195</v>
      </c>
      <c r="I238" s="61" t="e">
        <v>#N/A</v>
      </c>
      <c r="J238" s="58" t="str">
        <f t="shared" si="79"/>
        <v>0</v>
      </c>
      <c r="K238" s="58" t="str">
        <f t="shared" si="80"/>
        <v>0</v>
      </c>
      <c r="L238" s="58" t="str">
        <f t="shared" si="85"/>
        <v>0</v>
      </c>
      <c r="M238" s="58">
        <f t="shared" si="90"/>
        <v>1.8133195</v>
      </c>
      <c r="N238" s="61">
        <v>0</v>
      </c>
      <c r="O238" s="3">
        <f t="shared" si="81"/>
        <v>8.7384259259259255E-3</v>
      </c>
      <c r="AF238" s="3">
        <f t="shared" si="75"/>
        <v>8.7384259259259255E-3</v>
      </c>
      <c r="AG238" s="5">
        <f t="shared" si="76"/>
        <v>755000</v>
      </c>
      <c r="AH238" s="56">
        <f t="shared" si="86"/>
        <v>1.8133195</v>
      </c>
      <c r="AI238" s="84">
        <f t="shared" si="88"/>
        <v>1.8133195</v>
      </c>
      <c r="AJ238" s="84">
        <v>756</v>
      </c>
      <c r="AK238" t="str">
        <f t="shared" si="82"/>
        <v>1.8133195, 756</v>
      </c>
      <c r="AL238" s="60">
        <f t="shared" si="88"/>
        <v>1.8133195</v>
      </c>
      <c r="AM238" s="5">
        <f t="shared" si="83"/>
        <v>755</v>
      </c>
      <c r="AN238" s="56"/>
      <c r="AT238" s="56"/>
    </row>
    <row r="239" spans="1:46" x14ac:dyDescent="0.35">
      <c r="A239">
        <v>756000</v>
      </c>
      <c r="B239" s="59">
        <v>0.17300877000000001</v>
      </c>
      <c r="C239" s="3">
        <f t="shared" si="73"/>
        <v>8.7499999999999991E-3</v>
      </c>
      <c r="D239" s="59">
        <v>1.7300877000000001</v>
      </c>
      <c r="E239" s="56" t="e">
        <f t="shared" si="77"/>
        <v>#N/A</v>
      </c>
      <c r="F239" s="58" t="e">
        <f t="shared" si="78"/>
        <v>#N/A</v>
      </c>
      <c r="G239" s="58" t="e">
        <f t="shared" si="91"/>
        <v>#N/A</v>
      </c>
      <c r="H239" s="58" t="e">
        <f t="shared" si="84"/>
        <v>#N/A</v>
      </c>
      <c r="I239" s="61" t="e">
        <v>#N/A</v>
      </c>
      <c r="J239" s="58" t="str">
        <f t="shared" si="79"/>
        <v>0</v>
      </c>
      <c r="K239" s="58" t="str">
        <f t="shared" si="80"/>
        <v>0</v>
      </c>
      <c r="L239" s="58" t="str">
        <f t="shared" si="85"/>
        <v>0</v>
      </c>
      <c r="M239" s="58" t="str">
        <f t="shared" si="90"/>
        <v>0</v>
      </c>
      <c r="N239" s="61">
        <v>0</v>
      </c>
      <c r="O239" s="3">
        <f t="shared" si="81"/>
        <v>8.7499999999999991E-3</v>
      </c>
      <c r="AF239" s="3">
        <f t="shared" si="75"/>
        <v>8.7499999999999991E-3</v>
      </c>
      <c r="AG239" s="5">
        <f t="shared" si="76"/>
        <v>756000</v>
      </c>
      <c r="AH239" s="56">
        <f t="shared" si="86"/>
        <v>1.7300877000000001</v>
      </c>
      <c r="AI239" s="84">
        <f t="shared" si="88"/>
        <v>1.7300877000000001</v>
      </c>
      <c r="AJ239" s="84">
        <v>757</v>
      </c>
      <c r="AK239" t="str">
        <f t="shared" si="82"/>
        <v>1.7300877, 757</v>
      </c>
      <c r="AL239" s="60">
        <f t="shared" si="88"/>
        <v>1.7300877000000001</v>
      </c>
      <c r="AM239" s="5">
        <f t="shared" si="83"/>
        <v>756</v>
      </c>
      <c r="AN239" s="56"/>
      <c r="AT239" s="56"/>
    </row>
    <row r="240" spans="1:46" x14ac:dyDescent="0.35">
      <c r="A240">
        <v>757000</v>
      </c>
      <c r="B240" s="59">
        <v>0.13139774000000001</v>
      </c>
      <c r="C240" s="3">
        <f t="shared" si="73"/>
        <v>8.7615740740740744E-3</v>
      </c>
      <c r="D240" s="59">
        <v>1.3139774000000002</v>
      </c>
      <c r="E240" s="56" t="e">
        <f t="shared" si="77"/>
        <v>#N/A</v>
      </c>
      <c r="F240" s="58" t="e">
        <f t="shared" si="78"/>
        <v>#N/A</v>
      </c>
      <c r="G240" s="58">
        <f t="shared" si="91"/>
        <v>1.3139774000000002</v>
      </c>
      <c r="H240" s="58" t="e">
        <f t="shared" si="84"/>
        <v>#N/A</v>
      </c>
      <c r="I240" s="61" t="e">
        <v>#N/A</v>
      </c>
      <c r="J240" s="58" t="str">
        <f t="shared" si="79"/>
        <v>0</v>
      </c>
      <c r="K240" s="58" t="str">
        <f t="shared" si="80"/>
        <v>0</v>
      </c>
      <c r="L240" s="58">
        <f t="shared" si="85"/>
        <v>1.3139774000000002</v>
      </c>
      <c r="M240" s="58" t="str">
        <f t="shared" si="90"/>
        <v>0</v>
      </c>
      <c r="N240" s="61">
        <v>0</v>
      </c>
      <c r="O240" s="3">
        <f t="shared" si="81"/>
        <v>8.7615740740740744E-3</v>
      </c>
      <c r="AF240" s="3">
        <f t="shared" si="75"/>
        <v>8.7615740740740744E-3</v>
      </c>
      <c r="AG240" s="5">
        <f t="shared" si="76"/>
        <v>757000</v>
      </c>
      <c r="AH240" s="56">
        <f t="shared" si="86"/>
        <v>1.3139774000000002</v>
      </c>
      <c r="AI240" s="84">
        <f t="shared" si="88"/>
        <v>1.3139774000000002</v>
      </c>
      <c r="AJ240" s="84">
        <v>758</v>
      </c>
      <c r="AK240" t="str">
        <f t="shared" si="82"/>
        <v>1.3139774, 758</v>
      </c>
      <c r="AL240" s="60">
        <f t="shared" si="88"/>
        <v>1.3139774000000002</v>
      </c>
      <c r="AM240" s="5">
        <f t="shared" si="83"/>
        <v>757</v>
      </c>
      <c r="AN240" s="56"/>
      <c r="AT240" s="56"/>
    </row>
    <row r="241" spans="1:46" x14ac:dyDescent="0.35">
      <c r="A241">
        <v>758000</v>
      </c>
      <c r="B241" s="59">
        <v>0.14879941999999999</v>
      </c>
      <c r="C241" s="3">
        <f t="shared" si="73"/>
        <v>8.773148148148148E-3</v>
      </c>
      <c r="D241" s="59">
        <v>1.4879941999999999</v>
      </c>
      <c r="E241" s="56" t="e">
        <f t="shared" si="77"/>
        <v>#N/A</v>
      </c>
      <c r="F241" s="58" t="e">
        <f t="shared" si="78"/>
        <v>#N/A</v>
      </c>
      <c r="G241" s="58" t="e">
        <f t="shared" si="91"/>
        <v>#N/A</v>
      </c>
      <c r="H241" s="58" t="e">
        <f t="shared" si="84"/>
        <v>#N/A</v>
      </c>
      <c r="I241" s="61" t="e">
        <v>#N/A</v>
      </c>
      <c r="J241" s="58" t="str">
        <f t="shared" si="79"/>
        <v>0</v>
      </c>
      <c r="K241" s="58" t="str">
        <f t="shared" si="80"/>
        <v>0</v>
      </c>
      <c r="L241" s="58" t="str">
        <f t="shared" si="85"/>
        <v>0</v>
      </c>
      <c r="M241" s="58" t="str">
        <f t="shared" si="90"/>
        <v>0</v>
      </c>
      <c r="N241" s="61">
        <v>0</v>
      </c>
      <c r="O241" s="3">
        <f t="shared" si="81"/>
        <v>8.773148148148148E-3</v>
      </c>
      <c r="AF241" s="3">
        <f t="shared" si="75"/>
        <v>8.773148148148148E-3</v>
      </c>
      <c r="AG241" s="5">
        <f t="shared" si="76"/>
        <v>758000</v>
      </c>
      <c r="AH241" s="56">
        <f t="shared" si="86"/>
        <v>1.4879941999999999</v>
      </c>
      <c r="AI241" s="84">
        <f t="shared" si="88"/>
        <v>1.4879941999999999</v>
      </c>
      <c r="AJ241" s="84">
        <v>759</v>
      </c>
      <c r="AK241" t="str">
        <f t="shared" si="82"/>
        <v>1.4879942, 759</v>
      </c>
      <c r="AL241" s="60">
        <f t="shared" si="88"/>
        <v>1.4879941999999999</v>
      </c>
      <c r="AM241" s="5">
        <f t="shared" si="83"/>
        <v>758</v>
      </c>
      <c r="AN241" s="56"/>
      <c r="AT241" s="56"/>
    </row>
    <row r="242" spans="1:46" x14ac:dyDescent="0.35">
      <c r="A242">
        <v>759000</v>
      </c>
      <c r="B242" s="59">
        <v>0.17906111</v>
      </c>
      <c r="C242" s="3">
        <f t="shared" si="73"/>
        <v>8.7847222222222233E-3</v>
      </c>
      <c r="D242" s="59">
        <v>1.7906111</v>
      </c>
      <c r="E242" s="56" t="e">
        <f t="shared" si="77"/>
        <v>#N/A</v>
      </c>
      <c r="F242" s="58" t="e">
        <f t="shared" si="78"/>
        <v>#N/A</v>
      </c>
      <c r="G242" s="58" t="e">
        <f t="shared" si="91"/>
        <v>#N/A</v>
      </c>
      <c r="H242" s="58" t="e">
        <f t="shared" si="84"/>
        <v>#N/A</v>
      </c>
      <c r="I242" s="61" t="e">
        <v>#N/A</v>
      </c>
      <c r="J242" s="58" t="str">
        <f t="shared" si="79"/>
        <v>0</v>
      </c>
      <c r="K242" s="58" t="str">
        <f t="shared" si="80"/>
        <v>0</v>
      </c>
      <c r="L242" s="58" t="str">
        <f t="shared" si="85"/>
        <v>0</v>
      </c>
      <c r="M242" s="58" t="str">
        <f t="shared" si="90"/>
        <v>0</v>
      </c>
      <c r="N242" s="61">
        <v>0</v>
      </c>
      <c r="O242" s="3">
        <f t="shared" si="81"/>
        <v>8.7847222222222233E-3</v>
      </c>
      <c r="AF242" s="3">
        <f t="shared" si="75"/>
        <v>8.7847222222222233E-3</v>
      </c>
      <c r="AG242" s="5">
        <f t="shared" si="76"/>
        <v>759000</v>
      </c>
      <c r="AH242" s="56">
        <f t="shared" si="86"/>
        <v>1.7906111</v>
      </c>
      <c r="AI242" s="84">
        <f t="shared" si="88"/>
        <v>1.7906111</v>
      </c>
      <c r="AJ242" s="84">
        <v>760</v>
      </c>
      <c r="AK242" t="str">
        <f t="shared" si="82"/>
        <v>1.7906111, 760</v>
      </c>
      <c r="AL242" s="60">
        <f t="shared" si="88"/>
        <v>1.7906111</v>
      </c>
      <c r="AM242" s="5">
        <f t="shared" si="83"/>
        <v>759</v>
      </c>
      <c r="AN242" s="56"/>
      <c r="AT242" s="56"/>
    </row>
    <row r="243" spans="1:46" x14ac:dyDescent="0.35">
      <c r="A243">
        <v>760000</v>
      </c>
      <c r="B243" s="59">
        <v>0.18511343999999999</v>
      </c>
      <c r="C243" s="3">
        <f t="shared" si="73"/>
        <v>8.7962962962962951E-3</v>
      </c>
      <c r="D243" s="59">
        <v>1.8511343999999998</v>
      </c>
      <c r="E243" s="56" t="e">
        <f t="shared" si="77"/>
        <v>#N/A</v>
      </c>
      <c r="F243" s="58" t="e">
        <f t="shared" si="78"/>
        <v>#N/A</v>
      </c>
      <c r="G243" s="58" t="e">
        <f t="shared" si="91"/>
        <v>#N/A</v>
      </c>
      <c r="H243" s="58" t="e">
        <f t="shared" si="84"/>
        <v>#N/A</v>
      </c>
      <c r="I243" s="61" t="e">
        <v>#N/A</v>
      </c>
      <c r="J243" s="58" t="str">
        <f t="shared" si="79"/>
        <v>0</v>
      </c>
      <c r="K243" s="58" t="str">
        <f t="shared" si="80"/>
        <v>0</v>
      </c>
      <c r="L243" s="58" t="str">
        <f t="shared" si="85"/>
        <v>0</v>
      </c>
      <c r="M243" s="58" t="str">
        <f t="shared" si="90"/>
        <v>0</v>
      </c>
      <c r="N243" s="61">
        <v>0</v>
      </c>
      <c r="O243" s="3">
        <f t="shared" si="81"/>
        <v>8.7962962962962951E-3</v>
      </c>
      <c r="AF243" s="3">
        <f t="shared" si="75"/>
        <v>8.7962962962962951E-3</v>
      </c>
      <c r="AG243" s="5">
        <f t="shared" si="76"/>
        <v>760000</v>
      </c>
      <c r="AH243" s="56">
        <f t="shared" si="86"/>
        <v>1.8511343999999998</v>
      </c>
      <c r="AI243" s="84">
        <f t="shared" si="88"/>
        <v>1.8511343999999998</v>
      </c>
      <c r="AJ243" s="84">
        <v>761</v>
      </c>
      <c r="AK243" t="str">
        <f t="shared" si="82"/>
        <v>1.8511344, 761</v>
      </c>
      <c r="AL243" s="60">
        <f t="shared" si="88"/>
        <v>1.8511343999999998</v>
      </c>
      <c r="AM243" s="5">
        <f t="shared" si="83"/>
        <v>760</v>
      </c>
      <c r="AN243" s="56"/>
      <c r="AT243" s="56"/>
    </row>
    <row r="244" spans="1:46" x14ac:dyDescent="0.35">
      <c r="A244">
        <v>761000</v>
      </c>
      <c r="B244" s="59">
        <v>0.20781213000000001</v>
      </c>
      <c r="C244" s="3">
        <f t="shared" si="73"/>
        <v>8.8078703703703704E-3</v>
      </c>
      <c r="D244" s="59">
        <v>2.0781213000000003</v>
      </c>
      <c r="E244" s="56" t="e">
        <f t="shared" si="77"/>
        <v>#N/A</v>
      </c>
      <c r="F244" s="58" t="e">
        <f t="shared" si="78"/>
        <v>#N/A</v>
      </c>
      <c r="G244" s="58" t="e">
        <f t="shared" si="91"/>
        <v>#N/A</v>
      </c>
      <c r="H244" s="58" t="e">
        <f t="shared" si="84"/>
        <v>#N/A</v>
      </c>
      <c r="I244" s="61" t="e">
        <v>#N/A</v>
      </c>
      <c r="J244" s="58" t="str">
        <f t="shared" si="79"/>
        <v>0</v>
      </c>
      <c r="K244" s="58" t="str">
        <f t="shared" si="80"/>
        <v>0</v>
      </c>
      <c r="L244" s="58" t="str">
        <f t="shared" si="85"/>
        <v>0</v>
      </c>
      <c r="M244" s="58">
        <v>0</v>
      </c>
      <c r="N244" s="61">
        <v>0</v>
      </c>
      <c r="O244" s="3">
        <f t="shared" si="81"/>
        <v>8.8078703703703704E-3</v>
      </c>
      <c r="AF244" s="3">
        <f t="shared" si="75"/>
        <v>8.8078703703703704E-3</v>
      </c>
      <c r="AG244" s="5">
        <f t="shared" si="76"/>
        <v>761000</v>
      </c>
      <c r="AH244" s="56">
        <f t="shared" si="86"/>
        <v>2.0781213000000003</v>
      </c>
      <c r="AI244" s="84">
        <f t="shared" si="88"/>
        <v>2.0781213000000003</v>
      </c>
      <c r="AJ244" s="84">
        <v>762</v>
      </c>
      <c r="AK244" t="str">
        <f t="shared" si="82"/>
        <v>2.0781213, 762</v>
      </c>
      <c r="AL244" s="60">
        <f t="shared" si="88"/>
        <v>2.0781213000000003</v>
      </c>
      <c r="AM244" s="5">
        <f t="shared" si="83"/>
        <v>761</v>
      </c>
      <c r="AN244" s="56"/>
      <c r="AT244" s="56"/>
    </row>
    <row r="245" spans="1:46" x14ac:dyDescent="0.35">
      <c r="A245">
        <v>762000</v>
      </c>
      <c r="B245" s="59">
        <v>0.23277923</v>
      </c>
      <c r="C245" s="3">
        <f t="shared" si="73"/>
        <v>8.819444444444444E-3</v>
      </c>
      <c r="D245" s="59">
        <v>2.3277923</v>
      </c>
      <c r="E245" s="56" t="e">
        <f t="shared" si="77"/>
        <v>#N/A</v>
      </c>
      <c r="F245" s="58" t="e">
        <f t="shared" si="78"/>
        <v>#N/A</v>
      </c>
      <c r="G245" s="58" t="e">
        <f>IF(AND(D245&lt;=D242, D245&lt;=D243, D245&lt;=D244, D245&lt;=D246, D245&lt;=D247, D245&lt;=D248),D245,NA())</f>
        <v>#N/A</v>
      </c>
      <c r="H245" s="58">
        <f t="shared" si="84"/>
        <v>2.3277923</v>
      </c>
      <c r="I245" s="61" t="e">
        <v>#N/A</v>
      </c>
      <c r="J245" s="58" t="str">
        <f t="shared" si="79"/>
        <v>0</v>
      </c>
      <c r="K245" s="58" t="str">
        <f t="shared" si="80"/>
        <v>0</v>
      </c>
      <c r="L245" s="58" t="str">
        <f t="shared" si="85"/>
        <v>0</v>
      </c>
      <c r="M245" s="58">
        <f t="shared" si="90"/>
        <v>2.3277923</v>
      </c>
      <c r="N245" s="61">
        <v>0</v>
      </c>
      <c r="O245" s="3">
        <f t="shared" si="81"/>
        <v>8.819444444444444E-3</v>
      </c>
      <c r="AF245" s="3">
        <f t="shared" si="75"/>
        <v>8.819444444444444E-3</v>
      </c>
      <c r="AG245" s="5">
        <f t="shared" si="76"/>
        <v>762000</v>
      </c>
      <c r="AH245" s="56">
        <f t="shared" si="86"/>
        <v>2.3277923</v>
      </c>
      <c r="AI245" s="84">
        <f t="shared" si="88"/>
        <v>2.3277923</v>
      </c>
      <c r="AJ245" s="84">
        <v>763</v>
      </c>
      <c r="AK245" t="str">
        <f t="shared" si="82"/>
        <v>2.3277923, 763</v>
      </c>
      <c r="AL245" s="60">
        <f t="shared" si="88"/>
        <v>2.3277923</v>
      </c>
      <c r="AM245" s="5">
        <f t="shared" si="83"/>
        <v>762</v>
      </c>
      <c r="AN245" s="56"/>
      <c r="AT245" s="56"/>
    </row>
    <row r="246" spans="1:46" x14ac:dyDescent="0.35">
      <c r="A246">
        <v>763000</v>
      </c>
      <c r="B246" s="59">
        <v>0.20705196000000001</v>
      </c>
      <c r="C246" s="3">
        <f t="shared" si="73"/>
        <v>8.8310185185185193E-3</v>
      </c>
      <c r="D246" s="59">
        <v>2.0705195999999999</v>
      </c>
      <c r="E246" s="56" t="e">
        <f t="shared" si="77"/>
        <v>#N/A</v>
      </c>
      <c r="F246" s="58" t="e">
        <f t="shared" si="78"/>
        <v>#N/A</v>
      </c>
      <c r="G246" s="58" t="e">
        <f t="shared" ref="G246:G309" si="92">IF(AND(D246&lt;=D243, D246&lt;=D244, D246&lt;=D245, D246&lt;=D247, D246&lt;=D248, D246&lt;=D249),D246,NA())</f>
        <v>#N/A</v>
      </c>
      <c r="H246" s="58" t="e">
        <f t="shared" si="84"/>
        <v>#N/A</v>
      </c>
      <c r="I246" s="61" t="e">
        <v>#N/A</v>
      </c>
      <c r="J246" s="58" t="str">
        <f t="shared" si="79"/>
        <v>0</v>
      </c>
      <c r="K246" s="58" t="str">
        <f t="shared" si="80"/>
        <v>0</v>
      </c>
      <c r="L246" s="58" t="str">
        <f t="shared" si="85"/>
        <v>0</v>
      </c>
      <c r="M246" s="61">
        <v>0</v>
      </c>
      <c r="N246" s="61">
        <v>0</v>
      </c>
      <c r="O246" s="3">
        <f t="shared" si="81"/>
        <v>8.8310185185185193E-3</v>
      </c>
      <c r="AF246" s="3">
        <f t="shared" si="75"/>
        <v>8.8310185185185193E-3</v>
      </c>
      <c r="AG246" s="5">
        <f t="shared" si="76"/>
        <v>763000</v>
      </c>
      <c r="AH246" s="56">
        <f t="shared" si="86"/>
        <v>2.0705195999999999</v>
      </c>
      <c r="AI246" s="84">
        <f t="shared" si="88"/>
        <v>2.0705195999999999</v>
      </c>
      <c r="AJ246" s="84">
        <v>764</v>
      </c>
      <c r="AK246" t="str">
        <f t="shared" si="82"/>
        <v>2.0705196, 764</v>
      </c>
      <c r="AL246" s="60">
        <f t="shared" si="88"/>
        <v>2.0705195999999999</v>
      </c>
      <c r="AM246" s="5">
        <f t="shared" si="83"/>
        <v>763</v>
      </c>
      <c r="AN246" s="56"/>
      <c r="AT246" s="56"/>
    </row>
    <row r="247" spans="1:46" x14ac:dyDescent="0.35">
      <c r="A247">
        <v>764000</v>
      </c>
      <c r="B247" s="59">
        <v>0.21235138000000001</v>
      </c>
      <c r="C247" s="3">
        <f t="shared" si="73"/>
        <v>8.8425925925925929E-3</v>
      </c>
      <c r="D247" s="59">
        <v>2.1235138</v>
      </c>
      <c r="E247" s="56" t="e">
        <f t="shared" si="77"/>
        <v>#N/A</v>
      </c>
      <c r="F247" s="58" t="e">
        <f t="shared" si="78"/>
        <v>#N/A</v>
      </c>
      <c r="G247" s="58" t="e">
        <f t="shared" si="92"/>
        <v>#N/A</v>
      </c>
      <c r="H247" s="58" t="e">
        <f t="shared" si="84"/>
        <v>#N/A</v>
      </c>
      <c r="I247" s="61" t="e">
        <v>#N/A</v>
      </c>
      <c r="J247" s="58" t="str">
        <f t="shared" si="79"/>
        <v>0</v>
      </c>
      <c r="K247" s="58" t="str">
        <f t="shared" si="80"/>
        <v>0</v>
      </c>
      <c r="L247" s="58" t="str">
        <f t="shared" si="85"/>
        <v>0</v>
      </c>
      <c r="M247" s="58" t="str">
        <f t="shared" si="90"/>
        <v>0</v>
      </c>
      <c r="N247" s="61">
        <v>0</v>
      </c>
      <c r="O247" s="3">
        <f t="shared" si="81"/>
        <v>8.8425925925925929E-3</v>
      </c>
      <c r="AF247" s="3">
        <f t="shared" si="75"/>
        <v>8.8425925925925929E-3</v>
      </c>
      <c r="AG247" s="5">
        <f t="shared" si="76"/>
        <v>764000</v>
      </c>
      <c r="AH247" s="56">
        <f t="shared" si="86"/>
        <v>2.1235138</v>
      </c>
      <c r="AI247" s="84">
        <f t="shared" si="88"/>
        <v>2.1235138</v>
      </c>
      <c r="AJ247" s="84">
        <v>765</v>
      </c>
      <c r="AK247" t="str">
        <f t="shared" si="82"/>
        <v>2.1235138, 765</v>
      </c>
      <c r="AL247" s="60">
        <f t="shared" si="88"/>
        <v>2.1235138</v>
      </c>
      <c r="AM247" s="5">
        <f t="shared" si="83"/>
        <v>764</v>
      </c>
      <c r="AN247" s="56"/>
      <c r="AT247" s="56"/>
    </row>
    <row r="248" spans="1:46" x14ac:dyDescent="0.35">
      <c r="A248">
        <v>765000</v>
      </c>
      <c r="B248" s="59">
        <v>0.23126373</v>
      </c>
      <c r="C248" s="3">
        <f t="shared" si="73"/>
        <v>8.8541666666666664E-3</v>
      </c>
      <c r="D248" s="59">
        <v>2.3126373</v>
      </c>
      <c r="E248" s="56" t="e">
        <f t="shared" si="77"/>
        <v>#N/A</v>
      </c>
      <c r="F248" s="58" t="e">
        <f t="shared" si="78"/>
        <v>#N/A</v>
      </c>
      <c r="G248" s="58" t="e">
        <f t="shared" si="92"/>
        <v>#N/A</v>
      </c>
      <c r="H248" s="58" t="e">
        <f t="shared" si="84"/>
        <v>#N/A</v>
      </c>
      <c r="I248" s="61" t="e">
        <v>#N/A</v>
      </c>
      <c r="J248" s="58" t="str">
        <f t="shared" si="79"/>
        <v>0</v>
      </c>
      <c r="K248" s="58" t="str">
        <f t="shared" si="80"/>
        <v>0</v>
      </c>
      <c r="L248" s="58" t="str">
        <f t="shared" si="85"/>
        <v>0</v>
      </c>
      <c r="M248" s="58" t="str">
        <f t="shared" si="90"/>
        <v>0</v>
      </c>
      <c r="N248" s="61">
        <v>0</v>
      </c>
      <c r="O248" s="3">
        <f t="shared" si="81"/>
        <v>8.8541666666666664E-3</v>
      </c>
      <c r="AF248" s="3">
        <f t="shared" si="75"/>
        <v>8.8541666666666664E-3</v>
      </c>
      <c r="AG248" s="5">
        <f t="shared" si="76"/>
        <v>765000</v>
      </c>
      <c r="AH248" s="56">
        <f t="shared" si="86"/>
        <v>2.3126373</v>
      </c>
      <c r="AI248" s="84">
        <f t="shared" si="88"/>
        <v>2.3126373</v>
      </c>
      <c r="AJ248" s="84">
        <v>766</v>
      </c>
      <c r="AK248" t="str">
        <f t="shared" si="82"/>
        <v>2.3126373, 766</v>
      </c>
      <c r="AL248" s="60">
        <f t="shared" si="88"/>
        <v>2.3126373</v>
      </c>
      <c r="AM248" s="5">
        <f t="shared" si="83"/>
        <v>765</v>
      </c>
      <c r="AN248" s="56"/>
      <c r="AT248" s="56"/>
    </row>
    <row r="249" spans="1:46" x14ac:dyDescent="0.35">
      <c r="A249">
        <v>766000</v>
      </c>
      <c r="B249" s="59">
        <v>0.23731606999999999</v>
      </c>
      <c r="C249" s="3">
        <f t="shared" si="73"/>
        <v>8.8657407407407417E-3</v>
      </c>
      <c r="D249" s="59">
        <v>2.3731606999999997</v>
      </c>
      <c r="E249" s="56" t="e">
        <f t="shared" si="77"/>
        <v>#N/A</v>
      </c>
      <c r="F249" s="58" t="e">
        <f t="shared" si="78"/>
        <v>#N/A</v>
      </c>
      <c r="G249" s="58" t="e">
        <f t="shared" si="92"/>
        <v>#N/A</v>
      </c>
      <c r="H249" s="58">
        <f t="shared" si="84"/>
        <v>2.3731606999999997</v>
      </c>
      <c r="I249" s="61" t="e">
        <v>#N/A</v>
      </c>
      <c r="J249" s="58" t="str">
        <f t="shared" si="79"/>
        <v>0</v>
      </c>
      <c r="K249" s="58" t="str">
        <f t="shared" si="80"/>
        <v>0</v>
      </c>
      <c r="L249" s="58" t="str">
        <f t="shared" si="85"/>
        <v>0</v>
      </c>
      <c r="M249" s="58">
        <f t="shared" si="90"/>
        <v>2.3731606999999997</v>
      </c>
      <c r="N249" s="61">
        <v>0</v>
      </c>
      <c r="O249" s="3">
        <f t="shared" si="81"/>
        <v>8.8657407407407417E-3</v>
      </c>
      <c r="AF249" s="3">
        <f t="shared" si="75"/>
        <v>8.8657407407407417E-3</v>
      </c>
      <c r="AG249" s="5">
        <f t="shared" si="76"/>
        <v>766000</v>
      </c>
      <c r="AH249" s="56">
        <f t="shared" si="86"/>
        <v>2.3731606999999997</v>
      </c>
      <c r="AI249" s="84">
        <f t="shared" si="88"/>
        <v>2.3731606999999997</v>
      </c>
      <c r="AJ249" s="84">
        <v>767</v>
      </c>
      <c r="AK249" t="str">
        <f t="shared" si="82"/>
        <v>2.3731607, 767</v>
      </c>
      <c r="AL249" s="60">
        <f t="shared" si="88"/>
        <v>2.3731606999999997</v>
      </c>
      <c r="AM249" s="5">
        <f t="shared" si="83"/>
        <v>766</v>
      </c>
      <c r="AN249" s="56"/>
      <c r="AT249" s="56"/>
    </row>
    <row r="250" spans="1:46" x14ac:dyDescent="0.35">
      <c r="A250">
        <v>767000</v>
      </c>
      <c r="B250" s="59">
        <v>0.22899532</v>
      </c>
      <c r="C250" s="3">
        <f t="shared" si="73"/>
        <v>8.8773148148148153E-3</v>
      </c>
      <c r="D250" s="59">
        <v>2.2899532000000002</v>
      </c>
      <c r="E250" s="56" t="e">
        <f t="shared" si="77"/>
        <v>#N/A</v>
      </c>
      <c r="F250" s="58" t="e">
        <f t="shared" si="78"/>
        <v>#N/A</v>
      </c>
      <c r="G250" s="58" t="e">
        <f t="shared" si="92"/>
        <v>#N/A</v>
      </c>
      <c r="H250" s="58" t="e">
        <f t="shared" si="84"/>
        <v>#N/A</v>
      </c>
      <c r="I250" s="61" t="e">
        <v>#N/A</v>
      </c>
      <c r="J250" s="58" t="str">
        <f t="shared" si="79"/>
        <v>0</v>
      </c>
      <c r="K250" s="58" t="str">
        <f t="shared" si="80"/>
        <v>0</v>
      </c>
      <c r="L250" s="58" t="str">
        <f t="shared" si="85"/>
        <v>0</v>
      </c>
      <c r="M250" s="58" t="str">
        <f t="shared" si="90"/>
        <v>0</v>
      </c>
      <c r="N250" s="61">
        <v>0</v>
      </c>
      <c r="O250" s="3">
        <f t="shared" si="81"/>
        <v>8.8773148148148153E-3</v>
      </c>
      <c r="AF250" s="3">
        <f t="shared" si="75"/>
        <v>8.8773148148148153E-3</v>
      </c>
      <c r="AG250" s="5">
        <f t="shared" si="76"/>
        <v>767000</v>
      </c>
      <c r="AH250" s="56">
        <f t="shared" si="86"/>
        <v>2.2899532000000002</v>
      </c>
      <c r="AI250" s="84">
        <f t="shared" si="88"/>
        <v>2.2899532000000002</v>
      </c>
      <c r="AJ250" s="84">
        <v>768</v>
      </c>
      <c r="AK250" t="str">
        <f t="shared" si="82"/>
        <v>2.2899532, 768</v>
      </c>
      <c r="AL250" s="60">
        <f t="shared" si="88"/>
        <v>2.2899532000000002</v>
      </c>
      <c r="AM250" s="5">
        <f t="shared" si="83"/>
        <v>767</v>
      </c>
      <c r="AN250" s="56"/>
      <c r="AT250" s="56"/>
    </row>
    <row r="251" spans="1:46" x14ac:dyDescent="0.35">
      <c r="A251">
        <v>768000</v>
      </c>
      <c r="B251" s="59">
        <v>0.22142990000000001</v>
      </c>
      <c r="C251" s="3">
        <f t="shared" si="73"/>
        <v>8.8888888888888889E-3</v>
      </c>
      <c r="D251" s="59">
        <v>2.214299</v>
      </c>
      <c r="E251" s="56" t="e">
        <f t="shared" si="77"/>
        <v>#N/A</v>
      </c>
      <c r="F251" s="58" t="e">
        <f t="shared" si="78"/>
        <v>#N/A</v>
      </c>
      <c r="G251" s="58" t="e">
        <f t="shared" si="92"/>
        <v>#N/A</v>
      </c>
      <c r="H251" s="58" t="e">
        <f t="shared" si="84"/>
        <v>#N/A</v>
      </c>
      <c r="I251" s="61" t="e">
        <v>#N/A</v>
      </c>
      <c r="J251" s="58" t="str">
        <f t="shared" si="79"/>
        <v>0</v>
      </c>
      <c r="K251" s="58" t="str">
        <f t="shared" si="80"/>
        <v>0</v>
      </c>
      <c r="L251" s="58" t="str">
        <f t="shared" si="85"/>
        <v>0</v>
      </c>
      <c r="M251" s="58" t="str">
        <f t="shared" si="90"/>
        <v>0</v>
      </c>
      <c r="N251" s="61">
        <v>0</v>
      </c>
      <c r="O251" s="3">
        <f t="shared" si="81"/>
        <v>8.8888888888888889E-3</v>
      </c>
      <c r="AF251" s="3">
        <f t="shared" si="75"/>
        <v>8.8888888888888889E-3</v>
      </c>
      <c r="AG251" s="5">
        <f t="shared" si="76"/>
        <v>768000</v>
      </c>
      <c r="AH251" s="56">
        <f t="shared" si="86"/>
        <v>2.214299</v>
      </c>
      <c r="AI251" s="84">
        <f t="shared" si="88"/>
        <v>2.214299</v>
      </c>
      <c r="AJ251" s="84">
        <v>769</v>
      </c>
      <c r="AK251" t="str">
        <f t="shared" si="82"/>
        <v>2.214299, 769</v>
      </c>
      <c r="AL251" s="60">
        <f t="shared" si="88"/>
        <v>2.214299</v>
      </c>
      <c r="AM251" s="5">
        <f t="shared" si="83"/>
        <v>768</v>
      </c>
      <c r="AN251" s="56"/>
      <c r="AT251" s="56"/>
    </row>
    <row r="252" spans="1:46" x14ac:dyDescent="0.35">
      <c r="A252">
        <v>769000</v>
      </c>
      <c r="B252" s="59">
        <v>0.20554130000000001</v>
      </c>
      <c r="C252" s="3">
        <f t="shared" si="73"/>
        <v>8.9004629629629625E-3</v>
      </c>
      <c r="D252" s="59">
        <v>2.0554130000000002</v>
      </c>
      <c r="E252" s="56" t="e">
        <f t="shared" si="77"/>
        <v>#N/A</v>
      </c>
      <c r="F252" s="58" t="e">
        <f t="shared" si="78"/>
        <v>#N/A</v>
      </c>
      <c r="G252" s="58" t="e">
        <f t="shared" si="92"/>
        <v>#N/A</v>
      </c>
      <c r="H252" s="58" t="e">
        <f t="shared" si="84"/>
        <v>#N/A</v>
      </c>
      <c r="I252" s="61" t="e">
        <v>#N/A</v>
      </c>
      <c r="J252" s="58" t="str">
        <f t="shared" si="79"/>
        <v>0</v>
      </c>
      <c r="K252" s="58" t="str">
        <f t="shared" si="80"/>
        <v>0</v>
      </c>
      <c r="L252" s="58" t="str">
        <f t="shared" si="85"/>
        <v>0</v>
      </c>
      <c r="M252" s="58" t="str">
        <f t="shared" si="90"/>
        <v>0</v>
      </c>
      <c r="N252" s="61">
        <v>0</v>
      </c>
      <c r="O252" s="3">
        <f t="shared" si="81"/>
        <v>8.9004629629629625E-3</v>
      </c>
      <c r="AF252" s="3">
        <f t="shared" si="75"/>
        <v>8.9004629629629625E-3</v>
      </c>
      <c r="AG252" s="5">
        <f t="shared" si="76"/>
        <v>769000</v>
      </c>
      <c r="AH252" s="56">
        <f t="shared" si="86"/>
        <v>2.0554130000000002</v>
      </c>
      <c r="AI252" s="84">
        <f t="shared" si="88"/>
        <v>2.0554130000000002</v>
      </c>
      <c r="AJ252" s="84">
        <v>770</v>
      </c>
      <c r="AK252" t="str">
        <f t="shared" si="82"/>
        <v>2.055413, 770</v>
      </c>
      <c r="AL252" s="60">
        <f t="shared" si="88"/>
        <v>2.0554130000000002</v>
      </c>
      <c r="AM252" s="5">
        <f t="shared" si="83"/>
        <v>769</v>
      </c>
      <c r="AN252" s="56"/>
      <c r="AT252" s="56"/>
    </row>
    <row r="253" spans="1:46" x14ac:dyDescent="0.35">
      <c r="A253">
        <v>770000</v>
      </c>
      <c r="B253" s="59">
        <v>0.18057419999999999</v>
      </c>
      <c r="C253" s="3">
        <f t="shared" si="73"/>
        <v>8.9120370370370378E-3</v>
      </c>
      <c r="D253" s="59">
        <v>1.805742</v>
      </c>
      <c r="E253" s="56" t="e">
        <f t="shared" si="77"/>
        <v>#N/A</v>
      </c>
      <c r="F253" s="58" t="e">
        <f t="shared" si="78"/>
        <v>#N/A</v>
      </c>
      <c r="G253" s="58">
        <f t="shared" si="92"/>
        <v>1.805742</v>
      </c>
      <c r="H253" s="58" t="e">
        <f t="shared" si="84"/>
        <v>#N/A</v>
      </c>
      <c r="I253" s="61" t="e">
        <v>#N/A</v>
      </c>
      <c r="J253" s="58" t="str">
        <f t="shared" si="79"/>
        <v>0</v>
      </c>
      <c r="K253" s="58" t="str">
        <f t="shared" si="80"/>
        <v>0</v>
      </c>
      <c r="L253" s="58">
        <f t="shared" si="85"/>
        <v>1.805742</v>
      </c>
      <c r="M253" s="58" t="str">
        <f t="shared" si="90"/>
        <v>0</v>
      </c>
      <c r="N253" s="61">
        <v>0</v>
      </c>
      <c r="O253" s="3">
        <f t="shared" si="81"/>
        <v>8.9120370370370378E-3</v>
      </c>
      <c r="AF253" s="3">
        <f t="shared" si="75"/>
        <v>8.9120370370370378E-3</v>
      </c>
      <c r="AG253" s="5">
        <f t="shared" si="76"/>
        <v>770000</v>
      </c>
      <c r="AH253" s="56">
        <f t="shared" si="86"/>
        <v>1.805742</v>
      </c>
      <c r="AI253" s="84">
        <f t="shared" si="88"/>
        <v>1.805742</v>
      </c>
      <c r="AJ253" s="84">
        <v>771</v>
      </c>
      <c r="AK253" t="str">
        <f t="shared" si="82"/>
        <v>1.805742, 771</v>
      </c>
      <c r="AL253" s="60">
        <f t="shared" si="88"/>
        <v>1.805742</v>
      </c>
      <c r="AM253" s="5">
        <f t="shared" si="83"/>
        <v>770</v>
      </c>
      <c r="AN253" s="56"/>
      <c r="AT253" s="56"/>
    </row>
    <row r="254" spans="1:46" x14ac:dyDescent="0.35">
      <c r="A254">
        <v>771000</v>
      </c>
      <c r="B254" s="59">
        <v>0.18133194999999999</v>
      </c>
      <c r="C254" s="3">
        <f t="shared" si="73"/>
        <v>8.9236111111111113E-3</v>
      </c>
      <c r="D254" s="59">
        <v>1.8133195</v>
      </c>
      <c r="E254" s="56" t="e">
        <f t="shared" si="77"/>
        <v>#N/A</v>
      </c>
      <c r="F254" s="58" t="e">
        <f t="shared" si="78"/>
        <v>#N/A</v>
      </c>
      <c r="G254" s="58" t="e">
        <f t="shared" si="92"/>
        <v>#N/A</v>
      </c>
      <c r="H254" s="58" t="e">
        <f t="shared" si="84"/>
        <v>#N/A</v>
      </c>
      <c r="I254" s="61" t="e">
        <v>#N/A</v>
      </c>
      <c r="J254" s="58" t="str">
        <f t="shared" si="79"/>
        <v>0</v>
      </c>
      <c r="K254" s="58" t="str">
        <f t="shared" si="80"/>
        <v>0</v>
      </c>
      <c r="L254" s="58" t="str">
        <f t="shared" si="85"/>
        <v>0</v>
      </c>
      <c r="M254" s="58" t="str">
        <f t="shared" si="90"/>
        <v>0</v>
      </c>
      <c r="N254" s="61">
        <v>0</v>
      </c>
      <c r="O254" s="3">
        <f t="shared" si="81"/>
        <v>8.9236111111111113E-3</v>
      </c>
      <c r="AF254" s="3">
        <f t="shared" si="75"/>
        <v>8.9236111111111113E-3</v>
      </c>
      <c r="AG254" s="5">
        <f t="shared" si="76"/>
        <v>771000</v>
      </c>
      <c r="AH254" s="56">
        <f t="shared" si="86"/>
        <v>1.8133195</v>
      </c>
      <c r="AI254" s="84">
        <f t="shared" si="88"/>
        <v>1.8133195</v>
      </c>
      <c r="AJ254" s="84">
        <v>772</v>
      </c>
      <c r="AK254" t="str">
        <f t="shared" si="82"/>
        <v>1.8133195, 772</v>
      </c>
      <c r="AL254" s="60">
        <f t="shared" si="88"/>
        <v>1.8133195</v>
      </c>
      <c r="AM254" s="5">
        <f t="shared" si="83"/>
        <v>771</v>
      </c>
      <c r="AN254" s="56"/>
      <c r="AT254" s="56"/>
    </row>
    <row r="255" spans="1:46" x14ac:dyDescent="0.35">
      <c r="A255">
        <v>772000</v>
      </c>
      <c r="B255" s="59">
        <v>0.19267887</v>
      </c>
      <c r="C255" s="3">
        <f t="shared" si="73"/>
        <v>8.9351851851851849E-3</v>
      </c>
      <c r="D255" s="59">
        <v>1.9267886999999999</v>
      </c>
      <c r="E255" s="56" t="e">
        <f t="shared" si="77"/>
        <v>#N/A</v>
      </c>
      <c r="F255" s="58" t="e">
        <f t="shared" si="78"/>
        <v>#N/A</v>
      </c>
      <c r="G255" s="58" t="e">
        <f t="shared" si="92"/>
        <v>#N/A</v>
      </c>
      <c r="H255" s="58" t="e">
        <f t="shared" si="84"/>
        <v>#N/A</v>
      </c>
      <c r="I255" s="61" t="e">
        <v>#N/A</v>
      </c>
      <c r="J255" s="58" t="str">
        <f t="shared" si="79"/>
        <v>0</v>
      </c>
      <c r="K255" s="58" t="str">
        <f t="shared" si="80"/>
        <v>0</v>
      </c>
      <c r="L255" s="58" t="str">
        <f t="shared" si="85"/>
        <v>0</v>
      </c>
      <c r="M255" s="58" t="str">
        <f t="shared" si="90"/>
        <v>0</v>
      </c>
      <c r="N255" s="61">
        <v>0</v>
      </c>
      <c r="O255" s="3">
        <f t="shared" si="81"/>
        <v>8.9351851851851849E-3</v>
      </c>
      <c r="P255" t="s">
        <v>105</v>
      </c>
      <c r="AF255" s="3">
        <f t="shared" si="75"/>
        <v>8.9351851851851849E-3</v>
      </c>
      <c r="AG255" s="5">
        <f t="shared" si="76"/>
        <v>772000</v>
      </c>
      <c r="AH255" s="56">
        <f t="shared" si="86"/>
        <v>1.9267886999999999</v>
      </c>
      <c r="AI255" s="84">
        <f t="shared" si="88"/>
        <v>1.9267886999999999</v>
      </c>
      <c r="AJ255" s="84">
        <v>773</v>
      </c>
      <c r="AK255" t="str">
        <f t="shared" si="82"/>
        <v>1.9267887, 773</v>
      </c>
      <c r="AL255" s="60">
        <f t="shared" si="88"/>
        <v>1.9267886999999999</v>
      </c>
      <c r="AM255" s="5">
        <f t="shared" si="83"/>
        <v>772</v>
      </c>
      <c r="AN255" s="56"/>
      <c r="AT255" s="56"/>
    </row>
    <row r="256" spans="1:46" x14ac:dyDescent="0.35">
      <c r="A256">
        <v>773000</v>
      </c>
      <c r="B256" s="59">
        <v>0.20554130000000001</v>
      </c>
      <c r="C256" s="3">
        <f t="shared" si="73"/>
        <v>8.9467592592592585E-3</v>
      </c>
      <c r="D256" s="59">
        <v>2.0554130000000002</v>
      </c>
      <c r="E256" s="56" t="e">
        <f t="shared" si="77"/>
        <v>#N/A</v>
      </c>
      <c r="F256" s="58" t="e">
        <f t="shared" si="78"/>
        <v>#N/A</v>
      </c>
      <c r="G256" s="58" t="e">
        <f t="shared" si="92"/>
        <v>#N/A</v>
      </c>
      <c r="H256" s="58" t="e">
        <f t="shared" si="84"/>
        <v>#N/A</v>
      </c>
      <c r="I256" s="61" t="e">
        <v>#N/A</v>
      </c>
      <c r="J256" s="58" t="str">
        <f t="shared" si="79"/>
        <v>0</v>
      </c>
      <c r="K256" s="58" t="str">
        <f t="shared" si="80"/>
        <v>0</v>
      </c>
      <c r="L256" s="58" t="str">
        <f t="shared" si="85"/>
        <v>0</v>
      </c>
      <c r="M256" s="58" t="str">
        <f t="shared" si="90"/>
        <v>0</v>
      </c>
      <c r="N256" s="61">
        <v>0</v>
      </c>
      <c r="O256" s="3">
        <f t="shared" si="81"/>
        <v>8.9467592592592585E-3</v>
      </c>
      <c r="AF256" s="3">
        <f t="shared" si="75"/>
        <v>8.9467592592592585E-3</v>
      </c>
      <c r="AG256" s="5">
        <f t="shared" si="76"/>
        <v>773000</v>
      </c>
      <c r="AH256" s="56">
        <f t="shared" si="86"/>
        <v>2.0554130000000002</v>
      </c>
      <c r="AI256" s="84">
        <f t="shared" si="88"/>
        <v>2.0554130000000002</v>
      </c>
      <c r="AJ256" s="84">
        <v>774</v>
      </c>
      <c r="AK256" t="str">
        <f t="shared" si="82"/>
        <v>2.055413, 774</v>
      </c>
      <c r="AL256" s="60">
        <f t="shared" si="88"/>
        <v>2.0554130000000002</v>
      </c>
      <c r="AM256" s="5">
        <f t="shared" si="83"/>
        <v>773</v>
      </c>
      <c r="AN256" s="56"/>
      <c r="AT256" s="56"/>
    </row>
    <row r="257" spans="1:46" x14ac:dyDescent="0.35">
      <c r="A257">
        <v>774000</v>
      </c>
      <c r="B257" s="59">
        <v>0.22067455999999999</v>
      </c>
      <c r="C257" s="3">
        <f t="shared" si="73"/>
        <v>8.9583333333333338E-3</v>
      </c>
      <c r="D257" s="59">
        <v>2.2067456000000001</v>
      </c>
      <c r="E257" s="56" t="e">
        <f t="shared" si="77"/>
        <v>#N/A</v>
      </c>
      <c r="F257" s="58" t="e">
        <f t="shared" si="78"/>
        <v>#N/A</v>
      </c>
      <c r="G257" s="58" t="e">
        <f t="shared" si="92"/>
        <v>#N/A</v>
      </c>
      <c r="H257" s="58" t="e">
        <f t="shared" si="84"/>
        <v>#N/A</v>
      </c>
      <c r="I257" s="61" t="e">
        <v>#N/A</v>
      </c>
      <c r="J257" s="58" t="str">
        <f t="shared" si="79"/>
        <v>0</v>
      </c>
      <c r="K257" s="58" t="str">
        <f t="shared" si="80"/>
        <v>0</v>
      </c>
      <c r="L257" s="58" t="str">
        <f t="shared" si="85"/>
        <v>0</v>
      </c>
      <c r="M257" s="58" t="str">
        <f t="shared" si="90"/>
        <v>0</v>
      </c>
      <c r="N257" s="61">
        <v>0</v>
      </c>
      <c r="O257" s="3">
        <f t="shared" si="81"/>
        <v>8.9583333333333338E-3</v>
      </c>
      <c r="AF257" s="3">
        <f t="shared" si="75"/>
        <v>8.9583333333333338E-3</v>
      </c>
      <c r="AG257" s="5">
        <f t="shared" si="76"/>
        <v>774000</v>
      </c>
      <c r="AH257" s="56">
        <f t="shared" si="86"/>
        <v>2.2067456000000001</v>
      </c>
      <c r="AI257" s="84">
        <f t="shared" si="88"/>
        <v>2.2067456000000001</v>
      </c>
      <c r="AJ257" s="84">
        <v>775</v>
      </c>
      <c r="AK257" t="str">
        <f t="shared" si="82"/>
        <v>2.2067456, 775</v>
      </c>
      <c r="AL257" s="60">
        <f t="shared" si="88"/>
        <v>2.2067456000000001</v>
      </c>
      <c r="AM257" s="5">
        <f t="shared" si="83"/>
        <v>774</v>
      </c>
      <c r="AN257" s="56"/>
      <c r="AT257" s="56"/>
    </row>
    <row r="258" spans="1:46" x14ac:dyDescent="0.35">
      <c r="A258">
        <v>775000</v>
      </c>
      <c r="B258" s="59">
        <v>0.22823757</v>
      </c>
      <c r="C258" s="3">
        <f t="shared" ref="C258:C321" si="93">A258/60000/1440</f>
        <v>8.9699074074074073E-3</v>
      </c>
      <c r="D258" s="59">
        <v>2.2823757000000002</v>
      </c>
      <c r="E258" s="56" t="e">
        <f t="shared" si="77"/>
        <v>#N/A</v>
      </c>
      <c r="F258" s="58" t="e">
        <f t="shared" si="78"/>
        <v>#N/A</v>
      </c>
      <c r="G258" s="58" t="e">
        <f t="shared" si="92"/>
        <v>#N/A</v>
      </c>
      <c r="H258" s="58" t="e">
        <f t="shared" si="84"/>
        <v>#N/A</v>
      </c>
      <c r="I258" s="61" t="e">
        <v>#N/A</v>
      </c>
      <c r="J258" s="58" t="str">
        <f t="shared" si="79"/>
        <v>0</v>
      </c>
      <c r="K258" s="58" t="str">
        <f t="shared" si="80"/>
        <v>0</v>
      </c>
      <c r="L258" s="58" t="str">
        <f t="shared" si="85"/>
        <v>0</v>
      </c>
      <c r="M258" s="58" t="str">
        <f t="shared" si="90"/>
        <v>0</v>
      </c>
      <c r="N258" s="61">
        <v>0</v>
      </c>
      <c r="O258" s="3">
        <f t="shared" si="81"/>
        <v>8.9699074074074073E-3</v>
      </c>
      <c r="AF258" s="3">
        <f t="shared" ref="AF258:AF321" si="94">A258/60000/1440</f>
        <v>8.9699074074074073E-3</v>
      </c>
      <c r="AG258" s="5">
        <f t="shared" ref="AG258:AG321" si="95">A258</f>
        <v>775000</v>
      </c>
      <c r="AH258" s="56">
        <f t="shared" si="86"/>
        <v>2.2823757000000002</v>
      </c>
      <c r="AI258" s="84">
        <f t="shared" si="88"/>
        <v>2.2823757000000002</v>
      </c>
      <c r="AJ258" s="84">
        <v>776</v>
      </c>
      <c r="AK258" t="str">
        <f t="shared" si="82"/>
        <v>2.2823757, 776</v>
      </c>
      <c r="AL258" s="60">
        <f t="shared" si="88"/>
        <v>2.2823757000000002</v>
      </c>
      <c r="AM258" s="5">
        <f t="shared" si="83"/>
        <v>775</v>
      </c>
      <c r="AN258" s="56"/>
      <c r="AT258" s="56"/>
    </row>
    <row r="259" spans="1:46" x14ac:dyDescent="0.35">
      <c r="A259">
        <v>776000</v>
      </c>
      <c r="B259" s="59">
        <v>0.24261308000000001</v>
      </c>
      <c r="C259" s="3">
        <f t="shared" si="93"/>
        <v>8.9814814814814809E-3</v>
      </c>
      <c r="D259" s="59">
        <v>2.4261308000000001</v>
      </c>
      <c r="E259" s="56" t="e">
        <f t="shared" ref="E259:E322" si="96">IF(D259=MIN($D$2:$D$412),D259,NA())</f>
        <v>#N/A</v>
      </c>
      <c r="F259" s="58" t="e">
        <f t="shared" ref="F259:F322" si="97">IF(D259=MAX($D$2:$D$412),D259,NA())</f>
        <v>#N/A</v>
      </c>
      <c r="G259" s="58" t="e">
        <f t="shared" si="92"/>
        <v>#N/A</v>
      </c>
      <c r="H259" s="58" t="e">
        <f t="shared" si="84"/>
        <v>#N/A</v>
      </c>
      <c r="I259" s="61" t="e">
        <v>#N/A</v>
      </c>
      <c r="J259" s="58" t="str">
        <f t="shared" ref="J259:J322" si="98">IF(D259=MIN($D:$D),D259,"0")</f>
        <v>0</v>
      </c>
      <c r="K259" s="58" t="str">
        <f t="shared" ref="K259:K322" si="99">IF(D259=MAX($D:$D),D259,"0")</f>
        <v>0</v>
      </c>
      <c r="L259" s="58" t="str">
        <f t="shared" si="85"/>
        <v>0</v>
      </c>
      <c r="M259" s="58" t="str">
        <f t="shared" si="90"/>
        <v>0</v>
      </c>
      <c r="N259" s="61" t="str">
        <v>17 Left ankle ultrasound</v>
      </c>
      <c r="O259" s="3">
        <f t="shared" ref="O259:O302" si="100">$A259/60000/1440</f>
        <v>8.9814814814814809E-3</v>
      </c>
      <c r="AF259" s="3">
        <f t="shared" si="94"/>
        <v>8.9814814814814809E-3</v>
      </c>
      <c r="AG259" s="5">
        <f t="shared" si="95"/>
        <v>776000</v>
      </c>
      <c r="AH259" s="56">
        <f t="shared" si="86"/>
        <v>2.4261308000000001</v>
      </c>
      <c r="AI259" s="84">
        <f t="shared" si="88"/>
        <v>2.4261308000000001</v>
      </c>
      <c r="AJ259" s="84">
        <v>777</v>
      </c>
      <c r="AK259" t="str">
        <f t="shared" ref="AK259:AK322" si="101">_xlfn.CONCAT(AI259,", ",AJ259)</f>
        <v>2.4261308, 777</v>
      </c>
      <c r="AL259" s="60">
        <f t="shared" si="88"/>
        <v>2.4261308000000001</v>
      </c>
      <c r="AM259" s="5">
        <f t="shared" ref="AM259:AM322" si="102">$AG259/1000</f>
        <v>776</v>
      </c>
      <c r="AN259" s="56"/>
      <c r="AT259" s="56"/>
    </row>
    <row r="260" spans="1:46" x14ac:dyDescent="0.35">
      <c r="A260">
        <v>777000</v>
      </c>
      <c r="B260" s="59">
        <v>0.25547308000000002</v>
      </c>
      <c r="C260" s="3">
        <f t="shared" si="93"/>
        <v>8.9930555555555545E-3</v>
      </c>
      <c r="D260" s="59">
        <v>2.5547308000000002</v>
      </c>
      <c r="E260" s="56" t="e">
        <f t="shared" si="96"/>
        <v>#N/A</v>
      </c>
      <c r="F260" s="58" t="e">
        <f t="shared" si="97"/>
        <v>#N/A</v>
      </c>
      <c r="G260" s="58" t="e">
        <f t="shared" si="92"/>
        <v>#N/A</v>
      </c>
      <c r="H260" s="58" t="e">
        <f t="shared" si="84"/>
        <v>#N/A</v>
      </c>
      <c r="I260" s="61" t="e">
        <v>#N/A</v>
      </c>
      <c r="J260" s="58" t="str">
        <f t="shared" si="98"/>
        <v>0</v>
      </c>
      <c r="K260" s="58" t="str">
        <f t="shared" si="99"/>
        <v>0</v>
      </c>
      <c r="L260" s="58" t="str">
        <f t="shared" si="85"/>
        <v>0</v>
      </c>
      <c r="M260" s="58">
        <v>0</v>
      </c>
      <c r="N260" s="61">
        <v>0</v>
      </c>
      <c r="O260" s="3">
        <f t="shared" si="100"/>
        <v>8.9930555555555545E-3</v>
      </c>
      <c r="AF260" s="3">
        <f t="shared" si="94"/>
        <v>8.9930555555555545E-3</v>
      </c>
      <c r="AG260" s="5">
        <f t="shared" si="95"/>
        <v>777000</v>
      </c>
      <c r="AH260" s="56">
        <f t="shared" si="86"/>
        <v>2.5547308000000002</v>
      </c>
      <c r="AI260" s="84">
        <f t="shared" si="88"/>
        <v>2.5547308000000002</v>
      </c>
      <c r="AJ260" s="84">
        <v>778</v>
      </c>
      <c r="AK260" t="str">
        <f t="shared" si="101"/>
        <v>2.5547308, 778</v>
      </c>
      <c r="AL260" s="60">
        <f t="shared" si="88"/>
        <v>2.5547308000000002</v>
      </c>
      <c r="AM260" s="5">
        <f t="shared" si="102"/>
        <v>777</v>
      </c>
      <c r="AN260" s="56"/>
      <c r="AT260" s="56"/>
    </row>
    <row r="261" spans="1:46" x14ac:dyDescent="0.35">
      <c r="A261">
        <v>778000</v>
      </c>
      <c r="B261" s="59">
        <v>0.26001469999999999</v>
      </c>
      <c r="C261" s="3">
        <f t="shared" si="93"/>
        <v>9.0046296296296298E-3</v>
      </c>
      <c r="D261" s="59">
        <v>2.6001469999999998</v>
      </c>
      <c r="E261" s="56" t="e">
        <f t="shared" si="96"/>
        <v>#N/A</v>
      </c>
      <c r="F261" s="58" t="e">
        <f t="shared" si="97"/>
        <v>#N/A</v>
      </c>
      <c r="G261" s="58" t="e">
        <f t="shared" si="92"/>
        <v>#N/A</v>
      </c>
      <c r="H261" s="58">
        <f t="shared" si="84"/>
        <v>2.6001469999999998</v>
      </c>
      <c r="I261" s="61" t="e">
        <v>#N/A</v>
      </c>
      <c r="J261" s="58" t="str">
        <f t="shared" si="98"/>
        <v>0</v>
      </c>
      <c r="K261" s="58" t="str">
        <f t="shared" si="99"/>
        <v>0</v>
      </c>
      <c r="L261" s="58" t="str">
        <f t="shared" si="85"/>
        <v>0</v>
      </c>
      <c r="M261" s="58">
        <f t="shared" si="90"/>
        <v>2.6001469999999998</v>
      </c>
      <c r="N261" s="61">
        <v>0</v>
      </c>
      <c r="O261" s="3">
        <f t="shared" si="100"/>
        <v>9.0046296296296298E-3</v>
      </c>
      <c r="AF261" s="3">
        <f t="shared" si="94"/>
        <v>9.0046296296296298E-3</v>
      </c>
      <c r="AG261" s="5">
        <f t="shared" si="95"/>
        <v>778000</v>
      </c>
      <c r="AH261" s="56">
        <f t="shared" si="86"/>
        <v>2.6001469999999998</v>
      </c>
      <c r="AI261" s="84">
        <f t="shared" si="88"/>
        <v>2.6001469999999998</v>
      </c>
      <c r="AJ261" s="84">
        <v>779</v>
      </c>
      <c r="AK261" t="str">
        <f t="shared" si="101"/>
        <v>2.600147, 779</v>
      </c>
      <c r="AL261" s="60">
        <f t="shared" si="88"/>
        <v>2.6001469999999998</v>
      </c>
      <c r="AM261" s="5">
        <f t="shared" si="102"/>
        <v>778</v>
      </c>
      <c r="AN261" s="56"/>
      <c r="AT261" s="56"/>
    </row>
    <row r="262" spans="1:46" x14ac:dyDescent="0.35">
      <c r="A262">
        <v>779000</v>
      </c>
      <c r="B262" s="59">
        <v>0.25396239999999998</v>
      </c>
      <c r="C262" s="3">
        <f t="shared" si="93"/>
        <v>9.0162037037037034E-3</v>
      </c>
      <c r="D262" s="59">
        <v>2.5396239999999999</v>
      </c>
      <c r="E262" s="56" t="e">
        <f t="shared" si="96"/>
        <v>#N/A</v>
      </c>
      <c r="F262" s="58" t="e">
        <f t="shared" si="97"/>
        <v>#N/A</v>
      </c>
      <c r="G262" s="58" t="e">
        <f t="shared" si="92"/>
        <v>#N/A</v>
      </c>
      <c r="H262" s="58" t="e">
        <f t="shared" ref="H262:H325" si="103">IF(AND(D262&gt;=D259, D262&gt;=D260, D262&gt;=D261, D262&gt;=D263, D262&gt;=D264, D262&gt;=D265),D262,NA())</f>
        <v>#N/A</v>
      </c>
      <c r="I262" s="61" t="e">
        <v>#N/A</v>
      </c>
      <c r="J262" s="58" t="str">
        <f t="shared" si="98"/>
        <v>0</v>
      </c>
      <c r="K262" s="58" t="str">
        <f t="shared" si="99"/>
        <v>0</v>
      </c>
      <c r="L262" s="58" t="str">
        <f t="shared" ref="L262:L325" si="104">IF(AND(D262&lt;=D259, D262&lt;=D260, D262&lt;=D261, D262&lt;=D263, D262&lt;=D264, D262&lt;=D265),D262,"0")</f>
        <v>0</v>
      </c>
      <c r="M262" s="58" t="str">
        <f t="shared" si="90"/>
        <v>0</v>
      </c>
      <c r="N262" s="61">
        <v>0</v>
      </c>
      <c r="O262" s="3">
        <f t="shared" si="100"/>
        <v>9.0162037037037034E-3</v>
      </c>
      <c r="AF262" s="3">
        <f t="shared" si="94"/>
        <v>9.0162037037037034E-3</v>
      </c>
      <c r="AG262" s="5">
        <f t="shared" si="95"/>
        <v>779000</v>
      </c>
      <c r="AH262" s="56">
        <f t="shared" si="86"/>
        <v>2.5396239999999999</v>
      </c>
      <c r="AI262" s="84">
        <f t="shared" si="88"/>
        <v>2.5396239999999999</v>
      </c>
      <c r="AJ262" s="84">
        <v>780</v>
      </c>
      <c r="AK262" t="str">
        <f t="shared" si="101"/>
        <v>2.539624, 780</v>
      </c>
      <c r="AL262" s="60">
        <f t="shared" si="88"/>
        <v>2.5396239999999999</v>
      </c>
      <c r="AM262" s="5">
        <f t="shared" si="102"/>
        <v>779</v>
      </c>
      <c r="AN262" s="56"/>
      <c r="AT262" s="56"/>
    </row>
    <row r="263" spans="1:46" x14ac:dyDescent="0.35">
      <c r="A263">
        <v>780000</v>
      </c>
      <c r="B263" s="59">
        <v>0.23807382999999999</v>
      </c>
      <c r="C263" s="3">
        <f t="shared" si="93"/>
        <v>9.0277777777777769E-3</v>
      </c>
      <c r="D263" s="59">
        <v>2.3807383</v>
      </c>
      <c r="E263" s="56" t="e">
        <f t="shared" si="96"/>
        <v>#N/A</v>
      </c>
      <c r="F263" s="58" t="e">
        <f t="shared" si="97"/>
        <v>#N/A</v>
      </c>
      <c r="G263" s="58" t="e">
        <f t="shared" si="92"/>
        <v>#N/A</v>
      </c>
      <c r="H263" s="58" t="e">
        <f t="shared" si="103"/>
        <v>#N/A</v>
      </c>
      <c r="I263" s="61" t="e">
        <v>#N/A</v>
      </c>
      <c r="J263" s="58" t="str">
        <f t="shared" si="98"/>
        <v>0</v>
      </c>
      <c r="K263" s="58" t="str">
        <f t="shared" si="99"/>
        <v>0</v>
      </c>
      <c r="L263" s="58" t="str">
        <f t="shared" si="104"/>
        <v>0</v>
      </c>
      <c r="M263" s="58" t="str">
        <f t="shared" si="90"/>
        <v>0</v>
      </c>
      <c r="N263" s="61">
        <v>0</v>
      </c>
      <c r="O263" s="3">
        <f t="shared" si="100"/>
        <v>9.0277777777777769E-3</v>
      </c>
      <c r="AF263" s="3">
        <f t="shared" si="94"/>
        <v>9.0277777777777769E-3</v>
      </c>
      <c r="AG263" s="5">
        <f t="shared" si="95"/>
        <v>780000</v>
      </c>
      <c r="AH263" s="56">
        <f t="shared" ref="AH263:AH326" si="105">B263*10</f>
        <v>2.3807383</v>
      </c>
      <c r="AI263" s="84">
        <f t="shared" si="88"/>
        <v>2.3807383</v>
      </c>
      <c r="AJ263" s="84">
        <v>781</v>
      </c>
      <c r="AK263" t="str">
        <f t="shared" si="101"/>
        <v>2.3807383, 781</v>
      </c>
      <c r="AL263" s="60">
        <f t="shared" si="88"/>
        <v>2.3807383</v>
      </c>
      <c r="AM263" s="5">
        <f t="shared" si="102"/>
        <v>780</v>
      </c>
      <c r="AN263" s="56"/>
      <c r="AT263" s="56"/>
    </row>
    <row r="264" spans="1:46" x14ac:dyDescent="0.35">
      <c r="A264">
        <v>781000</v>
      </c>
      <c r="B264" s="59">
        <v>0.21083830000000001</v>
      </c>
      <c r="C264" s="3">
        <f t="shared" si="93"/>
        <v>9.0393518518518522E-3</v>
      </c>
      <c r="D264" s="59">
        <v>2.1083829999999999</v>
      </c>
      <c r="E264" s="56" t="e">
        <f t="shared" si="96"/>
        <v>#N/A</v>
      </c>
      <c r="F264" s="58" t="e">
        <f t="shared" si="97"/>
        <v>#N/A</v>
      </c>
      <c r="G264" s="58" t="e">
        <f t="shared" si="92"/>
        <v>#N/A</v>
      </c>
      <c r="H264" s="58" t="e">
        <f t="shared" si="103"/>
        <v>#N/A</v>
      </c>
      <c r="I264" s="61" t="e">
        <v>#N/A</v>
      </c>
      <c r="J264" s="58" t="str">
        <f t="shared" si="98"/>
        <v>0</v>
      </c>
      <c r="K264" s="58" t="str">
        <f t="shared" si="99"/>
        <v>0</v>
      </c>
      <c r="L264" s="58" t="str">
        <f t="shared" si="104"/>
        <v>0</v>
      </c>
      <c r="M264" s="58" t="str">
        <f t="shared" si="90"/>
        <v>0</v>
      </c>
      <c r="N264" s="61">
        <v>0</v>
      </c>
      <c r="O264" s="3">
        <f t="shared" si="100"/>
        <v>9.0393518518518522E-3</v>
      </c>
      <c r="AF264" s="3">
        <f t="shared" si="94"/>
        <v>9.0393518518518522E-3</v>
      </c>
      <c r="AG264" s="5">
        <f t="shared" si="95"/>
        <v>781000</v>
      </c>
      <c r="AH264" s="56">
        <f t="shared" si="105"/>
        <v>2.1083829999999999</v>
      </c>
      <c r="AI264" s="84">
        <f t="shared" si="88"/>
        <v>2.1083829999999999</v>
      </c>
      <c r="AJ264" s="84">
        <v>782</v>
      </c>
      <c r="AK264" t="str">
        <f t="shared" si="101"/>
        <v>2.108383, 782</v>
      </c>
      <c r="AL264" s="60">
        <f t="shared" si="88"/>
        <v>2.1083829999999999</v>
      </c>
      <c r="AM264" s="5">
        <f t="shared" si="102"/>
        <v>781</v>
      </c>
      <c r="AN264" s="56"/>
      <c r="AT264" s="56"/>
    </row>
    <row r="265" spans="1:46" x14ac:dyDescent="0.35">
      <c r="A265">
        <v>782000</v>
      </c>
      <c r="B265" s="59">
        <v>0.20629661999999999</v>
      </c>
      <c r="C265" s="3">
        <f t="shared" si="93"/>
        <v>9.0509259259259258E-3</v>
      </c>
      <c r="D265" s="59">
        <v>2.0629662</v>
      </c>
      <c r="E265" s="56" t="e">
        <f t="shared" si="96"/>
        <v>#N/A</v>
      </c>
      <c r="F265" s="58" t="e">
        <f t="shared" si="97"/>
        <v>#N/A</v>
      </c>
      <c r="G265" s="58" t="e">
        <f t="shared" si="92"/>
        <v>#N/A</v>
      </c>
      <c r="H265" s="58" t="e">
        <f t="shared" si="103"/>
        <v>#N/A</v>
      </c>
      <c r="I265" s="61" t="e">
        <v>#N/A</v>
      </c>
      <c r="J265" s="58" t="str">
        <f t="shared" si="98"/>
        <v>0</v>
      </c>
      <c r="K265" s="58" t="str">
        <f t="shared" si="99"/>
        <v>0</v>
      </c>
      <c r="L265" s="58" t="str">
        <f t="shared" si="104"/>
        <v>0</v>
      </c>
      <c r="M265" s="58" t="str">
        <f t="shared" si="90"/>
        <v>0</v>
      </c>
      <c r="N265" s="61">
        <v>0</v>
      </c>
      <c r="O265" s="3">
        <f t="shared" si="100"/>
        <v>9.0509259259259258E-3</v>
      </c>
      <c r="AF265" s="3">
        <f t="shared" si="94"/>
        <v>9.0509259259259258E-3</v>
      </c>
      <c r="AG265" s="5">
        <f t="shared" si="95"/>
        <v>782000</v>
      </c>
      <c r="AH265" s="56">
        <f t="shared" si="105"/>
        <v>2.0629662</v>
      </c>
      <c r="AI265" s="84">
        <f t="shared" si="88"/>
        <v>2.0629662</v>
      </c>
      <c r="AJ265" s="84">
        <v>783</v>
      </c>
      <c r="AK265" t="str">
        <f t="shared" si="101"/>
        <v>2.0629662, 783</v>
      </c>
      <c r="AL265" s="60">
        <f t="shared" si="88"/>
        <v>2.0629662</v>
      </c>
      <c r="AM265" s="5">
        <f t="shared" si="102"/>
        <v>782</v>
      </c>
      <c r="AN265" s="56"/>
      <c r="AT265" s="56"/>
    </row>
    <row r="266" spans="1:46" x14ac:dyDescent="0.35">
      <c r="A266">
        <v>783000</v>
      </c>
      <c r="B266" s="59">
        <v>0.20781213000000001</v>
      </c>
      <c r="C266" s="3">
        <f t="shared" si="93"/>
        <v>9.0625000000000011E-3</v>
      </c>
      <c r="D266" s="59">
        <v>2.0781213000000003</v>
      </c>
      <c r="E266" s="56" t="e">
        <f t="shared" si="96"/>
        <v>#N/A</v>
      </c>
      <c r="F266" s="58" t="e">
        <f t="shared" si="97"/>
        <v>#N/A</v>
      </c>
      <c r="G266" s="58" t="e">
        <f t="shared" si="92"/>
        <v>#N/A</v>
      </c>
      <c r="H266" s="58" t="e">
        <f t="shared" si="103"/>
        <v>#N/A</v>
      </c>
      <c r="I266" s="61" t="e">
        <v>#N/A</v>
      </c>
      <c r="J266" s="58" t="str">
        <f t="shared" si="98"/>
        <v>0</v>
      </c>
      <c r="K266" s="58" t="str">
        <f t="shared" si="99"/>
        <v>0</v>
      </c>
      <c r="L266" s="58" t="str">
        <f t="shared" si="104"/>
        <v>0</v>
      </c>
      <c r="M266" s="58" t="str">
        <f t="shared" si="90"/>
        <v>0</v>
      </c>
      <c r="N266" s="61">
        <v>0</v>
      </c>
      <c r="O266" s="3">
        <f t="shared" si="100"/>
        <v>9.0625000000000011E-3</v>
      </c>
      <c r="AF266" s="3">
        <f t="shared" si="94"/>
        <v>9.0625000000000011E-3</v>
      </c>
      <c r="AG266" s="5">
        <f t="shared" si="95"/>
        <v>783000</v>
      </c>
      <c r="AH266" s="56">
        <f t="shared" si="105"/>
        <v>2.0781213000000003</v>
      </c>
      <c r="AI266" s="84">
        <f t="shared" si="88"/>
        <v>2.0781213000000003</v>
      </c>
      <c r="AJ266" s="84">
        <v>784</v>
      </c>
      <c r="AK266" t="str">
        <f t="shared" si="101"/>
        <v>2.0781213, 784</v>
      </c>
      <c r="AL266" s="60">
        <f t="shared" si="88"/>
        <v>2.0781213000000003</v>
      </c>
      <c r="AM266" s="5">
        <f t="shared" si="102"/>
        <v>783</v>
      </c>
      <c r="AN266" s="56"/>
      <c r="AT266" s="56"/>
    </row>
    <row r="267" spans="1:46" x14ac:dyDescent="0.35">
      <c r="A267">
        <v>784000</v>
      </c>
      <c r="B267" s="59">
        <v>0.20781213000000001</v>
      </c>
      <c r="C267" s="3">
        <f t="shared" si="93"/>
        <v>9.0740740740740747E-3</v>
      </c>
      <c r="D267" s="59">
        <v>2.0781213000000003</v>
      </c>
      <c r="E267" s="56" t="e">
        <f t="shared" si="96"/>
        <v>#N/A</v>
      </c>
      <c r="F267" s="58" t="e">
        <f t="shared" si="97"/>
        <v>#N/A</v>
      </c>
      <c r="G267" s="58" t="e">
        <f t="shared" si="92"/>
        <v>#N/A</v>
      </c>
      <c r="H267" s="58" t="e">
        <f t="shared" si="103"/>
        <v>#N/A</v>
      </c>
      <c r="I267" s="61" t="e">
        <v>#N/A</v>
      </c>
      <c r="J267" s="58" t="str">
        <f t="shared" si="98"/>
        <v>0</v>
      </c>
      <c r="K267" s="58" t="str">
        <f t="shared" si="99"/>
        <v>0</v>
      </c>
      <c r="L267" s="58" t="str">
        <f t="shared" si="104"/>
        <v>0</v>
      </c>
      <c r="M267" s="58" t="str">
        <f t="shared" si="90"/>
        <v>0</v>
      </c>
      <c r="N267" s="61">
        <v>0</v>
      </c>
      <c r="O267" s="3">
        <f t="shared" si="100"/>
        <v>9.0740740740740747E-3</v>
      </c>
      <c r="AF267" s="3">
        <f t="shared" si="94"/>
        <v>9.0740740740740747E-3</v>
      </c>
      <c r="AG267" s="5">
        <f t="shared" si="95"/>
        <v>784000</v>
      </c>
      <c r="AH267" s="56">
        <f t="shared" si="105"/>
        <v>2.0781213000000003</v>
      </c>
      <c r="AI267" s="84">
        <f t="shared" si="88"/>
        <v>2.0781213000000003</v>
      </c>
      <c r="AJ267" s="84">
        <v>785</v>
      </c>
      <c r="AK267" t="str">
        <f t="shared" si="101"/>
        <v>2.0781213, 785</v>
      </c>
      <c r="AL267" s="60">
        <f t="shared" si="88"/>
        <v>2.0781213000000003</v>
      </c>
      <c r="AM267" s="5">
        <f t="shared" si="102"/>
        <v>784</v>
      </c>
      <c r="AN267" s="56"/>
      <c r="AT267" s="56"/>
    </row>
    <row r="268" spans="1:46" x14ac:dyDescent="0.35">
      <c r="A268">
        <v>785000</v>
      </c>
      <c r="B268" s="59">
        <v>0.20478353999999999</v>
      </c>
      <c r="C268" s="3">
        <f t="shared" si="93"/>
        <v>9.0856481481481483E-3</v>
      </c>
      <c r="D268" s="59">
        <v>2.0478353999999999</v>
      </c>
      <c r="E268" s="56" t="e">
        <f t="shared" si="96"/>
        <v>#N/A</v>
      </c>
      <c r="F268" s="58" t="e">
        <f t="shared" si="97"/>
        <v>#N/A</v>
      </c>
      <c r="G268" s="58" t="e">
        <f t="shared" si="92"/>
        <v>#N/A</v>
      </c>
      <c r="H268" s="58" t="e">
        <f t="shared" si="103"/>
        <v>#N/A</v>
      </c>
      <c r="I268" s="61" t="e">
        <v>#N/A</v>
      </c>
      <c r="J268" s="58" t="str">
        <f t="shared" si="98"/>
        <v>0</v>
      </c>
      <c r="K268" s="58" t="str">
        <f t="shared" si="99"/>
        <v>0</v>
      </c>
      <c r="L268" s="58" t="str">
        <f t="shared" si="104"/>
        <v>0</v>
      </c>
      <c r="M268" s="58" t="str">
        <f t="shared" si="90"/>
        <v>0</v>
      </c>
      <c r="N268" s="61">
        <v>0</v>
      </c>
      <c r="O268" s="3">
        <f t="shared" si="100"/>
        <v>9.0856481481481483E-3</v>
      </c>
      <c r="AF268" s="3">
        <f t="shared" si="94"/>
        <v>9.0856481481481483E-3</v>
      </c>
      <c r="AG268" s="5">
        <f t="shared" si="95"/>
        <v>785000</v>
      </c>
      <c r="AH268" s="56">
        <f t="shared" si="105"/>
        <v>2.0478353999999999</v>
      </c>
      <c r="AI268" s="84">
        <f t="shared" si="88"/>
        <v>2.0478353999999999</v>
      </c>
      <c r="AJ268" s="84">
        <v>786</v>
      </c>
      <c r="AK268" t="str">
        <f t="shared" si="101"/>
        <v>2.0478354, 786</v>
      </c>
      <c r="AL268" s="60">
        <f t="shared" si="88"/>
        <v>2.0478353999999999</v>
      </c>
      <c r="AM268" s="5">
        <f t="shared" si="102"/>
        <v>785</v>
      </c>
      <c r="AN268" s="56"/>
      <c r="AT268" s="56"/>
    </row>
    <row r="269" spans="1:46" x14ac:dyDescent="0.35">
      <c r="A269">
        <v>786000</v>
      </c>
      <c r="B269" s="59">
        <v>0.20781213000000001</v>
      </c>
      <c r="C269" s="3">
        <f t="shared" si="93"/>
        <v>9.0972222222222218E-3</v>
      </c>
      <c r="D269" s="59">
        <v>2.0781213000000003</v>
      </c>
      <c r="E269" s="56" t="e">
        <f t="shared" si="96"/>
        <v>#N/A</v>
      </c>
      <c r="F269" s="58" t="e">
        <f t="shared" si="97"/>
        <v>#N/A</v>
      </c>
      <c r="G269" s="58" t="e">
        <f t="shared" si="92"/>
        <v>#N/A</v>
      </c>
      <c r="H269" s="58">
        <f t="shared" si="103"/>
        <v>2.0781213000000003</v>
      </c>
      <c r="I269" s="61" t="e">
        <v>#N/A</v>
      </c>
      <c r="J269" s="58" t="str">
        <f t="shared" si="98"/>
        <v>0</v>
      </c>
      <c r="K269" s="58" t="str">
        <f t="shared" si="99"/>
        <v>0</v>
      </c>
      <c r="L269" s="58" t="str">
        <f t="shared" si="104"/>
        <v>0</v>
      </c>
      <c r="M269" s="58">
        <f t="shared" si="90"/>
        <v>2.0781213000000003</v>
      </c>
      <c r="N269" s="61">
        <v>0</v>
      </c>
      <c r="O269" s="3">
        <f t="shared" si="100"/>
        <v>9.0972222222222218E-3</v>
      </c>
      <c r="AF269" s="3">
        <f t="shared" si="94"/>
        <v>9.0972222222222218E-3</v>
      </c>
      <c r="AG269" s="5">
        <f t="shared" si="95"/>
        <v>786000</v>
      </c>
      <c r="AH269" s="56">
        <f t="shared" si="105"/>
        <v>2.0781213000000003</v>
      </c>
      <c r="AI269" s="84">
        <f t="shared" si="88"/>
        <v>2.0781213000000003</v>
      </c>
      <c r="AJ269" s="84">
        <v>787</v>
      </c>
      <c r="AK269" t="str">
        <f t="shared" si="101"/>
        <v>2.0781213, 787</v>
      </c>
      <c r="AL269" s="60">
        <f t="shared" si="88"/>
        <v>2.0781213000000003</v>
      </c>
      <c r="AM269" s="5">
        <f t="shared" si="102"/>
        <v>786</v>
      </c>
      <c r="AN269" s="56"/>
      <c r="AT269" s="56"/>
    </row>
    <row r="270" spans="1:46" x14ac:dyDescent="0.35">
      <c r="A270">
        <v>787000</v>
      </c>
      <c r="B270" s="59">
        <v>0.18360037000000001</v>
      </c>
      <c r="C270" s="3">
        <f t="shared" si="93"/>
        <v>9.1087962962962971E-3</v>
      </c>
      <c r="D270" s="59">
        <v>1.8360037</v>
      </c>
      <c r="E270" s="56" t="e">
        <f t="shared" si="96"/>
        <v>#N/A</v>
      </c>
      <c r="F270" s="58" t="e">
        <f t="shared" si="97"/>
        <v>#N/A</v>
      </c>
      <c r="G270" s="58">
        <f t="shared" si="92"/>
        <v>1.8360037</v>
      </c>
      <c r="H270" s="58" t="e">
        <f t="shared" si="103"/>
        <v>#N/A</v>
      </c>
      <c r="I270" s="61" t="e">
        <v>#N/A</v>
      </c>
      <c r="J270" s="58" t="str">
        <f t="shared" si="98"/>
        <v>0</v>
      </c>
      <c r="K270" s="58" t="str">
        <f t="shared" si="99"/>
        <v>0</v>
      </c>
      <c r="L270" s="58">
        <f t="shared" si="104"/>
        <v>1.8360037</v>
      </c>
      <c r="M270" s="58" t="str">
        <f t="shared" si="90"/>
        <v>0</v>
      </c>
      <c r="N270" s="61">
        <v>0</v>
      </c>
      <c r="O270" s="3">
        <f t="shared" si="100"/>
        <v>9.1087962962962971E-3</v>
      </c>
      <c r="AF270" s="3">
        <f t="shared" si="94"/>
        <v>9.1087962962962971E-3</v>
      </c>
      <c r="AG270" s="5">
        <f t="shared" si="95"/>
        <v>787000</v>
      </c>
      <c r="AH270" s="56">
        <f t="shared" si="105"/>
        <v>1.8360037</v>
      </c>
      <c r="AI270" s="84">
        <f t="shared" si="88"/>
        <v>1.8360037</v>
      </c>
      <c r="AJ270" s="84">
        <v>788</v>
      </c>
      <c r="AK270" t="str">
        <f t="shared" si="101"/>
        <v>1.8360037, 788</v>
      </c>
      <c r="AL270" s="60">
        <f t="shared" si="88"/>
        <v>1.8360037</v>
      </c>
      <c r="AM270" s="5">
        <f t="shared" si="102"/>
        <v>787</v>
      </c>
      <c r="AN270" s="56"/>
      <c r="AT270" s="56"/>
    </row>
    <row r="271" spans="1:46" x14ac:dyDescent="0.35">
      <c r="A271">
        <v>788000</v>
      </c>
      <c r="B271" s="59">
        <v>0.18738429000000001</v>
      </c>
      <c r="C271" s="3">
        <f t="shared" si="93"/>
        <v>9.1203703703703707E-3</v>
      </c>
      <c r="D271" s="59">
        <v>1.8738429000000001</v>
      </c>
      <c r="E271" s="56" t="e">
        <f t="shared" si="96"/>
        <v>#N/A</v>
      </c>
      <c r="F271" s="58" t="e">
        <f t="shared" si="97"/>
        <v>#N/A</v>
      </c>
      <c r="G271" s="58" t="e">
        <f t="shared" si="92"/>
        <v>#N/A</v>
      </c>
      <c r="H271" s="58" t="e">
        <f t="shared" si="103"/>
        <v>#N/A</v>
      </c>
      <c r="I271" s="61" t="e">
        <v>#N/A</v>
      </c>
      <c r="J271" s="58" t="str">
        <f t="shared" si="98"/>
        <v>0</v>
      </c>
      <c r="K271" s="58" t="str">
        <f t="shared" si="99"/>
        <v>0</v>
      </c>
      <c r="L271" s="58" t="str">
        <f t="shared" si="104"/>
        <v>0</v>
      </c>
      <c r="M271" s="58" t="str">
        <f t="shared" si="90"/>
        <v>0</v>
      </c>
      <c r="N271" s="61">
        <v>0</v>
      </c>
      <c r="O271" s="3">
        <f t="shared" si="100"/>
        <v>9.1203703703703707E-3</v>
      </c>
      <c r="AF271" s="3">
        <f t="shared" si="94"/>
        <v>9.1203703703703707E-3</v>
      </c>
      <c r="AG271" s="5">
        <f t="shared" si="95"/>
        <v>788000</v>
      </c>
      <c r="AH271" s="56">
        <f t="shared" si="105"/>
        <v>1.8738429000000001</v>
      </c>
      <c r="AI271" s="84">
        <f t="shared" si="88"/>
        <v>1.8738429000000001</v>
      </c>
      <c r="AJ271" s="84">
        <v>789</v>
      </c>
      <c r="AK271" t="str">
        <f t="shared" si="101"/>
        <v>1.8738429, 789</v>
      </c>
      <c r="AL271" s="60">
        <f t="shared" si="88"/>
        <v>1.8738429000000001</v>
      </c>
      <c r="AM271" s="5">
        <f t="shared" si="102"/>
        <v>788</v>
      </c>
      <c r="AN271" s="56"/>
      <c r="AT271" s="56"/>
    </row>
    <row r="272" spans="1:46" x14ac:dyDescent="0.35">
      <c r="A272">
        <v>789000</v>
      </c>
      <c r="B272" s="59">
        <v>0.20024429999999999</v>
      </c>
      <c r="C272" s="3">
        <f t="shared" si="93"/>
        <v>9.1319444444444443E-3</v>
      </c>
      <c r="D272" s="59">
        <v>2.002443</v>
      </c>
      <c r="E272" s="56" t="e">
        <f t="shared" si="96"/>
        <v>#N/A</v>
      </c>
      <c r="F272" s="58" t="e">
        <f t="shared" si="97"/>
        <v>#N/A</v>
      </c>
      <c r="G272" s="58" t="e">
        <f t="shared" si="92"/>
        <v>#N/A</v>
      </c>
      <c r="H272" s="58" t="e">
        <f t="shared" si="103"/>
        <v>#N/A</v>
      </c>
      <c r="I272" s="61" t="e">
        <v>#N/A</v>
      </c>
      <c r="J272" s="58" t="str">
        <f t="shared" si="98"/>
        <v>0</v>
      </c>
      <c r="K272" s="58" t="str">
        <f t="shared" si="99"/>
        <v>0</v>
      </c>
      <c r="L272" s="58" t="str">
        <f t="shared" si="104"/>
        <v>0</v>
      </c>
      <c r="M272" s="58" t="str">
        <f t="shared" si="90"/>
        <v>0</v>
      </c>
      <c r="N272" s="61">
        <v>0</v>
      </c>
      <c r="O272" s="3">
        <f t="shared" si="100"/>
        <v>9.1319444444444443E-3</v>
      </c>
      <c r="AF272" s="3">
        <f t="shared" si="94"/>
        <v>9.1319444444444443E-3</v>
      </c>
      <c r="AG272" s="5">
        <f t="shared" si="95"/>
        <v>789000</v>
      </c>
      <c r="AH272" s="56">
        <f t="shared" si="105"/>
        <v>2.002443</v>
      </c>
      <c r="AI272" s="84">
        <f t="shared" si="88"/>
        <v>2.002443</v>
      </c>
      <c r="AJ272" s="84">
        <v>790</v>
      </c>
      <c r="AK272" t="str">
        <f t="shared" si="101"/>
        <v>2.002443, 790</v>
      </c>
      <c r="AL272" s="60">
        <f t="shared" si="88"/>
        <v>2.002443</v>
      </c>
      <c r="AM272" s="5">
        <f t="shared" si="102"/>
        <v>789</v>
      </c>
      <c r="AN272" s="56"/>
      <c r="AT272" s="56"/>
    </row>
    <row r="273" spans="1:46" x14ac:dyDescent="0.35">
      <c r="A273">
        <v>790000</v>
      </c>
      <c r="B273" s="59">
        <v>0.22975308</v>
      </c>
      <c r="C273" s="3">
        <f t="shared" si="93"/>
        <v>9.1435185185185178E-3</v>
      </c>
      <c r="D273" s="59">
        <v>2.2975308000000001</v>
      </c>
      <c r="E273" s="56" t="e">
        <f t="shared" si="96"/>
        <v>#N/A</v>
      </c>
      <c r="F273" s="58" t="e">
        <f t="shared" si="97"/>
        <v>#N/A</v>
      </c>
      <c r="G273" s="58" t="e">
        <f t="shared" si="92"/>
        <v>#N/A</v>
      </c>
      <c r="H273" s="58" t="e">
        <f t="shared" si="103"/>
        <v>#N/A</v>
      </c>
      <c r="I273" s="61" t="e">
        <v>#N/A</v>
      </c>
      <c r="J273" s="58" t="str">
        <f t="shared" si="98"/>
        <v>0</v>
      </c>
      <c r="K273" s="58" t="str">
        <f t="shared" si="99"/>
        <v>0</v>
      </c>
      <c r="L273" s="58" t="str">
        <f t="shared" si="104"/>
        <v>0</v>
      </c>
      <c r="M273" s="58" t="str">
        <f t="shared" si="90"/>
        <v>0</v>
      </c>
      <c r="N273" s="61">
        <v>0</v>
      </c>
      <c r="O273" s="3">
        <f t="shared" si="100"/>
        <v>9.1435185185185178E-3</v>
      </c>
      <c r="AF273" s="3">
        <f t="shared" si="94"/>
        <v>9.1435185185185178E-3</v>
      </c>
      <c r="AG273" s="5">
        <f t="shared" si="95"/>
        <v>790000</v>
      </c>
      <c r="AH273" s="56">
        <f t="shared" si="105"/>
        <v>2.2975308000000001</v>
      </c>
      <c r="AI273" s="84">
        <f t="shared" si="88"/>
        <v>2.2975308000000001</v>
      </c>
      <c r="AJ273" s="84">
        <v>791</v>
      </c>
      <c r="AK273" t="str">
        <f t="shared" si="101"/>
        <v>2.2975308, 791</v>
      </c>
      <c r="AL273" s="60">
        <f t="shared" si="88"/>
        <v>2.2975308000000001</v>
      </c>
      <c r="AM273" s="5">
        <f t="shared" si="102"/>
        <v>790</v>
      </c>
      <c r="AN273" s="56"/>
      <c r="AT273" s="56"/>
    </row>
    <row r="274" spans="1:46" x14ac:dyDescent="0.35">
      <c r="A274">
        <v>791000</v>
      </c>
      <c r="B274" s="59">
        <v>0.23126373</v>
      </c>
      <c r="C274" s="3">
        <f t="shared" si="93"/>
        <v>9.1550925925925931E-3</v>
      </c>
      <c r="D274" s="59">
        <v>2.3126373</v>
      </c>
      <c r="E274" s="56" t="e">
        <f t="shared" si="96"/>
        <v>#N/A</v>
      </c>
      <c r="F274" s="58" t="e">
        <f t="shared" si="97"/>
        <v>#N/A</v>
      </c>
      <c r="G274" s="58" t="e">
        <f t="shared" si="92"/>
        <v>#N/A</v>
      </c>
      <c r="H274" s="58">
        <f t="shared" si="103"/>
        <v>2.3126373</v>
      </c>
      <c r="I274" s="61" t="e">
        <v>#N/A</v>
      </c>
      <c r="J274" s="58" t="str">
        <f t="shared" si="98"/>
        <v>0</v>
      </c>
      <c r="K274" s="58" t="str">
        <f t="shared" si="99"/>
        <v>0</v>
      </c>
      <c r="L274" s="58" t="str">
        <f t="shared" si="104"/>
        <v>0</v>
      </c>
      <c r="M274" s="58">
        <f t="shared" si="90"/>
        <v>2.3126373</v>
      </c>
      <c r="N274" s="61">
        <v>0</v>
      </c>
      <c r="O274" s="3">
        <f t="shared" si="100"/>
        <v>9.1550925925925931E-3</v>
      </c>
      <c r="AF274" s="3">
        <f t="shared" si="94"/>
        <v>9.1550925925925931E-3</v>
      </c>
      <c r="AG274" s="5">
        <f t="shared" si="95"/>
        <v>791000</v>
      </c>
      <c r="AH274" s="56">
        <f t="shared" si="105"/>
        <v>2.3126373</v>
      </c>
      <c r="AI274" s="84">
        <f t="shared" si="88"/>
        <v>2.3126373</v>
      </c>
      <c r="AJ274" s="84">
        <v>792</v>
      </c>
      <c r="AK274" t="str">
        <f t="shared" si="101"/>
        <v>2.3126373, 792</v>
      </c>
      <c r="AL274" s="60">
        <f t="shared" si="88"/>
        <v>2.3126373</v>
      </c>
      <c r="AM274" s="5">
        <f t="shared" si="102"/>
        <v>791</v>
      </c>
      <c r="AN274" s="56"/>
      <c r="AT274" s="56"/>
    </row>
    <row r="275" spans="1:46" x14ac:dyDescent="0.35">
      <c r="A275">
        <v>792000</v>
      </c>
      <c r="B275" s="59">
        <v>0.20478353999999999</v>
      </c>
      <c r="C275" s="3">
        <f t="shared" si="93"/>
        <v>9.1666666666666667E-3</v>
      </c>
      <c r="D275" s="59">
        <v>2.0478353999999999</v>
      </c>
      <c r="E275" s="56" t="e">
        <f t="shared" si="96"/>
        <v>#N/A</v>
      </c>
      <c r="F275" s="58" t="e">
        <f t="shared" si="97"/>
        <v>#N/A</v>
      </c>
      <c r="G275" s="58" t="e">
        <f t="shared" si="92"/>
        <v>#N/A</v>
      </c>
      <c r="H275" s="58" t="e">
        <f t="shared" si="103"/>
        <v>#N/A</v>
      </c>
      <c r="I275" s="61" t="e">
        <v>#N/A</v>
      </c>
      <c r="J275" s="58" t="str">
        <f t="shared" si="98"/>
        <v>0</v>
      </c>
      <c r="K275" s="58" t="str">
        <f t="shared" si="99"/>
        <v>0</v>
      </c>
      <c r="L275" s="58" t="str">
        <f t="shared" si="104"/>
        <v>0</v>
      </c>
      <c r="M275" s="58" t="str">
        <f t="shared" si="90"/>
        <v>0</v>
      </c>
      <c r="N275" s="61">
        <v>0</v>
      </c>
      <c r="O275" s="3">
        <f t="shared" si="100"/>
        <v>9.1666666666666667E-3</v>
      </c>
      <c r="AF275" s="3">
        <f t="shared" si="94"/>
        <v>9.1666666666666667E-3</v>
      </c>
      <c r="AG275" s="5">
        <f t="shared" si="95"/>
        <v>792000</v>
      </c>
      <c r="AH275" s="56">
        <f t="shared" si="105"/>
        <v>2.0478353999999999</v>
      </c>
      <c r="AI275" s="84">
        <f t="shared" ref="AI275:AL338" si="106">$B275*10</f>
        <v>2.0478353999999999</v>
      </c>
      <c r="AJ275" s="84">
        <v>793</v>
      </c>
      <c r="AK275" t="str">
        <f t="shared" si="101"/>
        <v>2.0478354, 793</v>
      </c>
      <c r="AL275" s="60">
        <f t="shared" si="106"/>
        <v>2.0478353999999999</v>
      </c>
      <c r="AM275" s="5">
        <f t="shared" si="102"/>
        <v>792</v>
      </c>
      <c r="AN275" s="56"/>
      <c r="AT275" s="56"/>
    </row>
    <row r="276" spans="1:46" x14ac:dyDescent="0.35">
      <c r="A276">
        <v>793000</v>
      </c>
      <c r="B276" s="59">
        <v>0.16544334999999999</v>
      </c>
      <c r="C276" s="3">
        <f t="shared" si="93"/>
        <v>9.1782407407407403E-3</v>
      </c>
      <c r="D276" s="59">
        <v>1.6544334999999999</v>
      </c>
      <c r="E276" s="56" t="e">
        <f t="shared" si="96"/>
        <v>#N/A</v>
      </c>
      <c r="F276" s="58" t="e">
        <f t="shared" si="97"/>
        <v>#N/A</v>
      </c>
      <c r="G276" s="58" t="e">
        <f t="shared" si="92"/>
        <v>#N/A</v>
      </c>
      <c r="H276" s="58" t="e">
        <f t="shared" si="103"/>
        <v>#N/A</v>
      </c>
      <c r="I276" s="61" t="e">
        <v>#N/A</v>
      </c>
      <c r="J276" s="58" t="str">
        <f t="shared" si="98"/>
        <v>0</v>
      </c>
      <c r="K276" s="58" t="str">
        <f t="shared" si="99"/>
        <v>0</v>
      </c>
      <c r="L276" s="58" t="str">
        <f t="shared" si="104"/>
        <v>0</v>
      </c>
      <c r="M276" s="58" t="str">
        <f t="shared" si="90"/>
        <v>0</v>
      </c>
      <c r="N276" s="61">
        <v>0</v>
      </c>
      <c r="O276" s="3">
        <f t="shared" si="100"/>
        <v>9.1782407407407403E-3</v>
      </c>
      <c r="AF276" s="3">
        <f t="shared" si="94"/>
        <v>9.1782407407407403E-3</v>
      </c>
      <c r="AG276" s="5">
        <f t="shared" si="95"/>
        <v>793000</v>
      </c>
      <c r="AH276" s="56">
        <f t="shared" si="105"/>
        <v>1.6544334999999999</v>
      </c>
      <c r="AI276" s="84">
        <f t="shared" si="106"/>
        <v>1.6544334999999999</v>
      </c>
      <c r="AJ276" s="84">
        <v>794</v>
      </c>
      <c r="AK276" t="str">
        <f t="shared" si="101"/>
        <v>1.6544335, 794</v>
      </c>
      <c r="AL276" s="60">
        <f t="shared" si="106"/>
        <v>1.6544334999999999</v>
      </c>
      <c r="AM276" s="5">
        <f t="shared" si="102"/>
        <v>793</v>
      </c>
      <c r="AN276" s="56"/>
      <c r="AT276" s="56"/>
    </row>
    <row r="277" spans="1:46" x14ac:dyDescent="0.35">
      <c r="A277">
        <v>794000</v>
      </c>
      <c r="B277" s="59">
        <v>0.15031251000000001</v>
      </c>
      <c r="C277" s="3">
        <f t="shared" si="93"/>
        <v>9.1898148148148139E-3</v>
      </c>
      <c r="D277" s="59">
        <v>1.5031251000000001</v>
      </c>
      <c r="E277" s="56" t="e">
        <f t="shared" si="96"/>
        <v>#N/A</v>
      </c>
      <c r="F277" s="58" t="e">
        <f t="shared" si="97"/>
        <v>#N/A</v>
      </c>
      <c r="G277" s="58" t="e">
        <f t="shared" si="92"/>
        <v>#N/A</v>
      </c>
      <c r="H277" s="58" t="e">
        <f t="shared" si="103"/>
        <v>#N/A</v>
      </c>
      <c r="I277" s="61" t="e">
        <v>#N/A</v>
      </c>
      <c r="J277" s="58" t="str">
        <f t="shared" si="98"/>
        <v>0</v>
      </c>
      <c r="K277" s="58" t="str">
        <f t="shared" si="99"/>
        <v>0</v>
      </c>
      <c r="L277" s="58" t="str">
        <f t="shared" si="104"/>
        <v>0</v>
      </c>
      <c r="M277" s="58" t="str">
        <f t="shared" si="90"/>
        <v>0</v>
      </c>
      <c r="N277" s="61">
        <v>0</v>
      </c>
      <c r="O277" s="3">
        <f t="shared" si="100"/>
        <v>9.1898148148148139E-3</v>
      </c>
      <c r="AF277" s="3">
        <f t="shared" si="94"/>
        <v>9.1898148148148139E-3</v>
      </c>
      <c r="AG277" s="5">
        <f t="shared" si="95"/>
        <v>794000</v>
      </c>
      <c r="AH277" s="56">
        <f t="shared" si="105"/>
        <v>1.5031251000000001</v>
      </c>
      <c r="AI277" s="84">
        <f t="shared" si="106"/>
        <v>1.5031251000000001</v>
      </c>
      <c r="AJ277" s="84">
        <v>795</v>
      </c>
      <c r="AK277" t="str">
        <f t="shared" si="101"/>
        <v>1.5031251, 795</v>
      </c>
      <c r="AL277" s="60">
        <f t="shared" si="106"/>
        <v>1.5031251000000001</v>
      </c>
      <c r="AM277" s="5">
        <f t="shared" si="102"/>
        <v>794</v>
      </c>
      <c r="AN277" s="56"/>
      <c r="AT277" s="56"/>
    </row>
    <row r="278" spans="1:46" x14ac:dyDescent="0.35">
      <c r="A278">
        <v>795000</v>
      </c>
      <c r="B278" s="59">
        <v>0.15863326</v>
      </c>
      <c r="C278" s="3">
        <f t="shared" si="93"/>
        <v>9.2013888888888892E-3</v>
      </c>
      <c r="D278" s="59">
        <v>1.5863326</v>
      </c>
      <c r="E278" s="56" t="e">
        <f t="shared" si="96"/>
        <v>#N/A</v>
      </c>
      <c r="F278" s="58" t="e">
        <f t="shared" si="97"/>
        <v>#N/A</v>
      </c>
      <c r="G278" s="58" t="e">
        <f t="shared" si="92"/>
        <v>#N/A</v>
      </c>
      <c r="H278" s="58" t="e">
        <f t="shared" si="103"/>
        <v>#N/A</v>
      </c>
      <c r="I278" s="61" t="e">
        <v>#N/A</v>
      </c>
      <c r="J278" s="58" t="str">
        <f t="shared" si="98"/>
        <v>0</v>
      </c>
      <c r="K278" s="58" t="str">
        <f t="shared" si="99"/>
        <v>0</v>
      </c>
      <c r="L278" s="58" t="str">
        <f t="shared" si="104"/>
        <v>0</v>
      </c>
      <c r="M278" s="58" t="str">
        <f t="shared" si="90"/>
        <v>0</v>
      </c>
      <c r="N278" s="61">
        <v>0</v>
      </c>
      <c r="O278" s="3">
        <f t="shared" si="100"/>
        <v>9.2013888888888892E-3</v>
      </c>
      <c r="AF278" s="3">
        <f t="shared" si="94"/>
        <v>9.2013888888888892E-3</v>
      </c>
      <c r="AG278" s="5">
        <f t="shared" si="95"/>
        <v>795000</v>
      </c>
      <c r="AH278" s="56">
        <f t="shared" si="105"/>
        <v>1.5863326</v>
      </c>
      <c r="AI278" s="84">
        <f t="shared" si="106"/>
        <v>1.5863326</v>
      </c>
      <c r="AJ278" s="84">
        <v>796</v>
      </c>
      <c r="AK278" t="str">
        <f t="shared" si="101"/>
        <v>1.5863326, 796</v>
      </c>
      <c r="AL278" s="60">
        <f t="shared" si="106"/>
        <v>1.5863326</v>
      </c>
      <c r="AM278" s="5">
        <f t="shared" si="102"/>
        <v>795</v>
      </c>
      <c r="AN278" s="56"/>
      <c r="AT278" s="56"/>
    </row>
    <row r="279" spans="1:46" x14ac:dyDescent="0.35">
      <c r="A279">
        <v>796000</v>
      </c>
      <c r="B279" s="59">
        <v>0.14804410000000001</v>
      </c>
      <c r="C279" s="3">
        <f t="shared" si="93"/>
        <v>9.2129629629629627E-3</v>
      </c>
      <c r="D279" s="59">
        <v>1.4804410000000001</v>
      </c>
      <c r="E279" s="56" t="e">
        <f t="shared" si="96"/>
        <v>#N/A</v>
      </c>
      <c r="F279" s="58" t="e">
        <f t="shared" si="97"/>
        <v>#N/A</v>
      </c>
      <c r="G279" s="58" t="e">
        <f t="shared" si="92"/>
        <v>#N/A</v>
      </c>
      <c r="H279" s="58" t="e">
        <f t="shared" si="103"/>
        <v>#N/A</v>
      </c>
      <c r="I279" s="61" t="e">
        <v>#N/A</v>
      </c>
      <c r="J279" s="58" t="str">
        <f t="shared" si="98"/>
        <v>0</v>
      </c>
      <c r="K279" s="58" t="str">
        <f t="shared" si="99"/>
        <v>0</v>
      </c>
      <c r="L279" s="58" t="str">
        <f t="shared" si="104"/>
        <v>0</v>
      </c>
      <c r="M279" s="58" t="str">
        <f t="shared" si="90"/>
        <v>0</v>
      </c>
      <c r="N279" s="61">
        <v>0</v>
      </c>
      <c r="O279" s="3">
        <f t="shared" si="100"/>
        <v>9.2129629629629627E-3</v>
      </c>
      <c r="AF279" s="3">
        <f t="shared" si="94"/>
        <v>9.2129629629629627E-3</v>
      </c>
      <c r="AG279" s="5">
        <f t="shared" si="95"/>
        <v>796000</v>
      </c>
      <c r="AH279" s="56">
        <f t="shared" si="105"/>
        <v>1.4804410000000001</v>
      </c>
      <c r="AI279" s="84">
        <f t="shared" si="106"/>
        <v>1.4804410000000001</v>
      </c>
      <c r="AJ279" s="84">
        <v>797</v>
      </c>
      <c r="AK279" t="str">
        <f t="shared" si="101"/>
        <v>1.480441, 797</v>
      </c>
      <c r="AL279" s="60">
        <f t="shared" si="106"/>
        <v>1.4804410000000001</v>
      </c>
      <c r="AM279" s="5">
        <f t="shared" si="102"/>
        <v>796</v>
      </c>
      <c r="AN279" s="56"/>
      <c r="AT279" s="56"/>
    </row>
    <row r="280" spans="1:46" x14ac:dyDescent="0.35">
      <c r="A280">
        <v>797000</v>
      </c>
      <c r="B280" s="59">
        <v>0.141234</v>
      </c>
      <c r="C280" s="3">
        <f t="shared" si="93"/>
        <v>9.2245370370370363E-3</v>
      </c>
      <c r="D280" s="59">
        <v>1.4123399999999999</v>
      </c>
      <c r="E280" s="56" t="e">
        <f t="shared" si="96"/>
        <v>#N/A</v>
      </c>
      <c r="F280" s="58" t="e">
        <f t="shared" si="97"/>
        <v>#N/A</v>
      </c>
      <c r="G280" s="58" t="e">
        <f t="shared" si="92"/>
        <v>#N/A</v>
      </c>
      <c r="H280" s="58" t="e">
        <f t="shared" si="103"/>
        <v>#N/A</v>
      </c>
      <c r="I280" s="61" t="e">
        <v>#N/A</v>
      </c>
      <c r="J280" s="58" t="str">
        <f t="shared" si="98"/>
        <v>0</v>
      </c>
      <c r="K280" s="58" t="str">
        <f t="shared" si="99"/>
        <v>0</v>
      </c>
      <c r="L280" s="58" t="str">
        <f t="shared" si="104"/>
        <v>0</v>
      </c>
      <c r="M280" s="58" t="str">
        <f t="shared" si="90"/>
        <v>0</v>
      </c>
      <c r="N280" s="61">
        <v>0</v>
      </c>
      <c r="O280" s="3">
        <f t="shared" si="100"/>
        <v>9.2245370370370363E-3</v>
      </c>
      <c r="AF280" s="3">
        <f t="shared" si="94"/>
        <v>9.2245370370370363E-3</v>
      </c>
      <c r="AG280" s="5">
        <f t="shared" si="95"/>
        <v>797000</v>
      </c>
      <c r="AH280" s="56">
        <f t="shared" si="105"/>
        <v>1.4123399999999999</v>
      </c>
      <c r="AI280" s="84">
        <f t="shared" si="106"/>
        <v>1.4123399999999999</v>
      </c>
      <c r="AJ280" s="84">
        <v>798</v>
      </c>
      <c r="AK280" t="str">
        <f t="shared" si="101"/>
        <v>1.41234, 798</v>
      </c>
      <c r="AL280" s="60">
        <f t="shared" si="106"/>
        <v>1.4123399999999999</v>
      </c>
      <c r="AM280" s="5">
        <f t="shared" si="102"/>
        <v>797</v>
      </c>
      <c r="AN280" s="56"/>
      <c r="AT280" s="56"/>
    </row>
    <row r="281" spans="1:46" x14ac:dyDescent="0.35">
      <c r="A281">
        <v>798000</v>
      </c>
      <c r="B281" s="59">
        <v>0.11021456</v>
      </c>
      <c r="C281" s="3">
        <f t="shared" si="93"/>
        <v>9.2361111111111116E-3</v>
      </c>
      <c r="D281" s="59">
        <v>1.1021456000000001</v>
      </c>
      <c r="E281" s="56" t="e">
        <f t="shared" si="96"/>
        <v>#N/A</v>
      </c>
      <c r="F281" s="58" t="e">
        <f t="shared" si="97"/>
        <v>#N/A</v>
      </c>
      <c r="G281" s="58" t="e">
        <f t="shared" si="92"/>
        <v>#N/A</v>
      </c>
      <c r="H281" s="58" t="e">
        <f t="shared" si="103"/>
        <v>#N/A</v>
      </c>
      <c r="I281" s="61" t="e">
        <v>#N/A</v>
      </c>
      <c r="J281" s="58" t="str">
        <f t="shared" si="98"/>
        <v>0</v>
      </c>
      <c r="K281" s="58" t="str">
        <f t="shared" si="99"/>
        <v>0</v>
      </c>
      <c r="L281" s="58" t="str">
        <f t="shared" si="104"/>
        <v>0</v>
      </c>
      <c r="M281" s="58" t="str">
        <f t="shared" si="90"/>
        <v>0</v>
      </c>
      <c r="N281" s="61">
        <v>0</v>
      </c>
      <c r="O281" s="3">
        <f t="shared" si="100"/>
        <v>9.2361111111111116E-3</v>
      </c>
      <c r="AF281" s="3">
        <f t="shared" si="94"/>
        <v>9.2361111111111116E-3</v>
      </c>
      <c r="AG281" s="5">
        <f t="shared" si="95"/>
        <v>798000</v>
      </c>
      <c r="AH281" s="56">
        <f t="shared" si="105"/>
        <v>1.1021456000000001</v>
      </c>
      <c r="AI281" s="84">
        <f t="shared" si="106"/>
        <v>1.1021456000000001</v>
      </c>
      <c r="AJ281" s="84">
        <v>799</v>
      </c>
      <c r="AK281" t="str">
        <f t="shared" si="101"/>
        <v>1.1021456, 799</v>
      </c>
      <c r="AL281" s="60">
        <f t="shared" si="106"/>
        <v>1.1021456000000001</v>
      </c>
      <c r="AM281" s="5">
        <f t="shared" si="102"/>
        <v>798</v>
      </c>
      <c r="AN281" s="56"/>
      <c r="AT281" s="56"/>
    </row>
    <row r="282" spans="1:46" x14ac:dyDescent="0.35">
      <c r="A282">
        <v>799000</v>
      </c>
      <c r="B282" s="59">
        <v>8.1468380000000007E-2</v>
      </c>
      <c r="C282" s="3">
        <f t="shared" si="93"/>
        <v>9.2476851851851852E-3</v>
      </c>
      <c r="D282" s="59">
        <v>0.81468380000000007</v>
      </c>
      <c r="E282" s="56" t="e">
        <f t="shared" si="96"/>
        <v>#N/A</v>
      </c>
      <c r="F282" s="58" t="e">
        <f t="shared" si="97"/>
        <v>#N/A</v>
      </c>
      <c r="G282" s="58" t="e">
        <f t="shared" si="92"/>
        <v>#N/A</v>
      </c>
      <c r="H282" s="58" t="e">
        <f t="shared" si="103"/>
        <v>#N/A</v>
      </c>
      <c r="I282" s="61" t="e">
        <v>#N/A</v>
      </c>
      <c r="J282" s="58" t="str">
        <f t="shared" si="98"/>
        <v>0</v>
      </c>
      <c r="K282" s="58" t="str">
        <f t="shared" si="99"/>
        <v>0</v>
      </c>
      <c r="L282" s="58" t="str">
        <f t="shared" si="104"/>
        <v>0</v>
      </c>
      <c r="M282" s="58" t="str">
        <f t="shared" si="90"/>
        <v>0</v>
      </c>
      <c r="N282" s="61">
        <v>0</v>
      </c>
      <c r="O282" s="3">
        <f t="shared" si="100"/>
        <v>9.2476851851851852E-3</v>
      </c>
      <c r="AF282" s="3">
        <f t="shared" si="94"/>
        <v>9.2476851851851852E-3</v>
      </c>
      <c r="AG282" s="5">
        <f t="shared" si="95"/>
        <v>799000</v>
      </c>
      <c r="AH282" s="56">
        <f t="shared" si="105"/>
        <v>0.81468380000000007</v>
      </c>
      <c r="AI282" s="84">
        <f t="shared" si="106"/>
        <v>0.81468380000000007</v>
      </c>
      <c r="AJ282" s="84">
        <v>800</v>
      </c>
      <c r="AK282" t="str">
        <f t="shared" si="101"/>
        <v>0.8146838, 800</v>
      </c>
      <c r="AL282" s="60">
        <f t="shared" si="106"/>
        <v>0.81468380000000007</v>
      </c>
      <c r="AM282" s="5">
        <f t="shared" si="102"/>
        <v>799</v>
      </c>
      <c r="AN282" s="56"/>
      <c r="AT282" s="56"/>
    </row>
    <row r="283" spans="1:46" x14ac:dyDescent="0.35">
      <c r="A283">
        <v>800000</v>
      </c>
      <c r="B283" s="59">
        <v>6.2553613999999994E-2</v>
      </c>
      <c r="C283" s="3">
        <f t="shared" si="93"/>
        <v>9.2592592592592605E-3</v>
      </c>
      <c r="D283" s="59">
        <v>0.62553613999999991</v>
      </c>
      <c r="E283" s="56" t="e">
        <f t="shared" si="96"/>
        <v>#N/A</v>
      </c>
      <c r="F283" s="58" t="e">
        <f t="shared" si="97"/>
        <v>#N/A</v>
      </c>
      <c r="G283" s="58" t="e">
        <f t="shared" si="92"/>
        <v>#N/A</v>
      </c>
      <c r="H283" s="58" t="e">
        <f t="shared" si="103"/>
        <v>#N/A</v>
      </c>
      <c r="I283" s="61" t="e">
        <v>#N/A</v>
      </c>
      <c r="J283" s="58" t="str">
        <f t="shared" si="98"/>
        <v>0</v>
      </c>
      <c r="K283" s="58" t="str">
        <f t="shared" si="99"/>
        <v>0</v>
      </c>
      <c r="L283" s="58" t="str">
        <f t="shared" si="104"/>
        <v>0</v>
      </c>
      <c r="M283" s="58" t="str">
        <f t="shared" si="90"/>
        <v>0</v>
      </c>
      <c r="N283" s="61">
        <v>0</v>
      </c>
      <c r="O283" s="3">
        <f t="shared" si="100"/>
        <v>9.2592592592592605E-3</v>
      </c>
      <c r="AF283" s="3">
        <f t="shared" si="94"/>
        <v>9.2592592592592605E-3</v>
      </c>
      <c r="AG283" s="5">
        <f t="shared" si="95"/>
        <v>800000</v>
      </c>
      <c r="AH283" s="56">
        <f t="shared" si="105"/>
        <v>0.62553613999999991</v>
      </c>
      <c r="AI283" s="84">
        <f t="shared" si="106"/>
        <v>0.62553613999999991</v>
      </c>
      <c r="AJ283" s="84">
        <v>801</v>
      </c>
      <c r="AK283" t="str">
        <f t="shared" si="101"/>
        <v>0.62553614, 801</v>
      </c>
      <c r="AL283" s="60">
        <f t="shared" si="106"/>
        <v>0.62553613999999991</v>
      </c>
      <c r="AM283" s="5">
        <f t="shared" si="102"/>
        <v>800</v>
      </c>
      <c r="AN283" s="56"/>
      <c r="AT283" s="56"/>
    </row>
    <row r="284" spans="1:46" x14ac:dyDescent="0.35">
      <c r="A284">
        <v>801000</v>
      </c>
      <c r="B284" s="59">
        <v>5.8014362999999999E-2</v>
      </c>
      <c r="C284" s="3">
        <f t="shared" si="93"/>
        <v>9.2708333333333323E-3</v>
      </c>
      <c r="D284" s="59">
        <v>0.58014363000000002</v>
      </c>
      <c r="E284" s="56" t="e">
        <f t="shared" si="96"/>
        <v>#N/A</v>
      </c>
      <c r="F284" s="58" t="e">
        <f t="shared" si="97"/>
        <v>#N/A</v>
      </c>
      <c r="G284" s="58">
        <f t="shared" si="92"/>
        <v>0.58014363000000002</v>
      </c>
      <c r="H284" s="58" t="e">
        <f t="shared" si="103"/>
        <v>#N/A</v>
      </c>
      <c r="I284" s="61" t="e">
        <v>#N/A</v>
      </c>
      <c r="J284" s="58" t="str">
        <f t="shared" si="98"/>
        <v>0</v>
      </c>
      <c r="K284" s="58" t="str">
        <f t="shared" si="99"/>
        <v>0</v>
      </c>
      <c r="L284" s="58">
        <f t="shared" si="104"/>
        <v>0.58014363000000002</v>
      </c>
      <c r="M284" s="58" t="str">
        <f t="shared" si="90"/>
        <v>0</v>
      </c>
      <c r="N284" s="61">
        <v>0</v>
      </c>
      <c r="O284" s="3">
        <f t="shared" si="100"/>
        <v>9.2708333333333323E-3</v>
      </c>
      <c r="AF284" s="3">
        <f t="shared" si="94"/>
        <v>9.2708333333333323E-3</v>
      </c>
      <c r="AG284" s="5">
        <f t="shared" si="95"/>
        <v>801000</v>
      </c>
      <c r="AH284" s="56">
        <f t="shared" si="105"/>
        <v>0.58014363000000002</v>
      </c>
      <c r="AI284" s="84">
        <f t="shared" si="106"/>
        <v>0.58014363000000002</v>
      </c>
      <c r="AJ284" s="84">
        <v>802</v>
      </c>
      <c r="AK284" t="str">
        <f t="shared" si="101"/>
        <v>0.58014363, 802</v>
      </c>
      <c r="AL284" s="60">
        <f t="shared" si="106"/>
        <v>0.58014363000000002</v>
      </c>
      <c r="AM284" s="5">
        <f t="shared" si="102"/>
        <v>801</v>
      </c>
      <c r="AN284" s="56"/>
      <c r="AT284" s="56"/>
    </row>
    <row r="285" spans="1:46" x14ac:dyDescent="0.35">
      <c r="A285">
        <v>802000</v>
      </c>
      <c r="B285" s="59">
        <v>7.4658290000000002E-2</v>
      </c>
      <c r="C285" s="3">
        <f t="shared" si="93"/>
        <v>9.2824074074074076E-3</v>
      </c>
      <c r="D285" s="59">
        <v>0.74658290000000005</v>
      </c>
      <c r="E285" s="56" t="e">
        <f t="shared" si="96"/>
        <v>#N/A</v>
      </c>
      <c r="F285" s="58" t="e">
        <f t="shared" si="97"/>
        <v>#N/A</v>
      </c>
      <c r="G285" s="58" t="e">
        <f t="shared" si="92"/>
        <v>#N/A</v>
      </c>
      <c r="H285" s="58" t="e">
        <f t="shared" si="103"/>
        <v>#N/A</v>
      </c>
      <c r="I285" s="61" t="e">
        <v>#N/A</v>
      </c>
      <c r="J285" s="58" t="str">
        <f t="shared" si="98"/>
        <v>0</v>
      </c>
      <c r="K285" s="58" t="str">
        <f t="shared" si="99"/>
        <v>0</v>
      </c>
      <c r="L285" s="58" t="str">
        <f t="shared" si="104"/>
        <v>0</v>
      </c>
      <c r="M285" s="58" t="str">
        <f t="shared" si="90"/>
        <v>0</v>
      </c>
      <c r="N285" s="61">
        <v>0</v>
      </c>
      <c r="O285" s="3">
        <f t="shared" si="100"/>
        <v>9.2824074074074076E-3</v>
      </c>
      <c r="AF285" s="3">
        <f t="shared" si="94"/>
        <v>9.2824074074074076E-3</v>
      </c>
      <c r="AG285" s="5">
        <f t="shared" si="95"/>
        <v>802000</v>
      </c>
      <c r="AH285" s="56">
        <f t="shared" si="105"/>
        <v>0.74658290000000005</v>
      </c>
      <c r="AI285" s="84">
        <f t="shared" si="106"/>
        <v>0.74658290000000005</v>
      </c>
      <c r="AJ285" s="84">
        <v>803</v>
      </c>
      <c r="AK285" t="str">
        <f t="shared" si="101"/>
        <v>0.7465829, 803</v>
      </c>
      <c r="AL285" s="60">
        <f t="shared" si="106"/>
        <v>0.74658290000000005</v>
      </c>
      <c r="AM285" s="5">
        <f t="shared" si="102"/>
        <v>802</v>
      </c>
      <c r="AN285" s="56"/>
      <c r="AT285" s="56"/>
    </row>
    <row r="286" spans="1:46" x14ac:dyDescent="0.35">
      <c r="A286">
        <v>803000</v>
      </c>
      <c r="B286" s="59">
        <v>9.6599229999999994E-2</v>
      </c>
      <c r="C286" s="3">
        <f t="shared" si="93"/>
        <v>9.2939814814814812E-3</v>
      </c>
      <c r="D286" s="59">
        <v>0.96599229999999991</v>
      </c>
      <c r="E286" s="56" t="e">
        <f t="shared" si="96"/>
        <v>#N/A</v>
      </c>
      <c r="F286" s="58" t="e">
        <f t="shared" si="97"/>
        <v>#N/A</v>
      </c>
      <c r="G286" s="58" t="e">
        <f t="shared" si="92"/>
        <v>#N/A</v>
      </c>
      <c r="H286" s="58" t="e">
        <f t="shared" si="103"/>
        <v>#N/A</v>
      </c>
      <c r="I286" s="61" t="e">
        <v>#N/A</v>
      </c>
      <c r="J286" s="58" t="str">
        <f t="shared" si="98"/>
        <v>0</v>
      </c>
      <c r="K286" s="58" t="str">
        <f t="shared" si="99"/>
        <v>0</v>
      </c>
      <c r="L286" s="58" t="str">
        <f t="shared" si="104"/>
        <v>0</v>
      </c>
      <c r="M286" s="58" t="str">
        <f t="shared" si="90"/>
        <v>0</v>
      </c>
      <c r="N286" s="61">
        <v>0</v>
      </c>
      <c r="O286" s="3">
        <f t="shared" si="100"/>
        <v>9.2939814814814812E-3</v>
      </c>
      <c r="AF286" s="3">
        <f t="shared" si="94"/>
        <v>9.2939814814814812E-3</v>
      </c>
      <c r="AG286" s="5">
        <f t="shared" si="95"/>
        <v>803000</v>
      </c>
      <c r="AH286" s="56">
        <f t="shared" si="105"/>
        <v>0.96599229999999991</v>
      </c>
      <c r="AI286" s="84">
        <f t="shared" si="106"/>
        <v>0.96599229999999991</v>
      </c>
      <c r="AJ286" s="84">
        <v>804</v>
      </c>
      <c r="AK286" t="str">
        <f t="shared" si="101"/>
        <v>0.9659923, 804</v>
      </c>
      <c r="AL286" s="60">
        <f t="shared" si="106"/>
        <v>0.96599229999999991</v>
      </c>
      <c r="AM286" s="5">
        <f t="shared" si="102"/>
        <v>803</v>
      </c>
      <c r="AN286" s="56"/>
      <c r="AT286" s="56"/>
    </row>
    <row r="287" spans="1:46" x14ac:dyDescent="0.35">
      <c r="A287">
        <v>804000</v>
      </c>
      <c r="B287" s="59">
        <v>8.9789140000000003E-2</v>
      </c>
      <c r="C287" s="3">
        <f t="shared" si="93"/>
        <v>9.3055555555555565E-3</v>
      </c>
      <c r="D287" s="59">
        <v>0.89789140000000001</v>
      </c>
      <c r="E287" s="56" t="e">
        <f t="shared" si="96"/>
        <v>#N/A</v>
      </c>
      <c r="F287" s="58" t="e">
        <f t="shared" si="97"/>
        <v>#N/A</v>
      </c>
      <c r="G287" s="58" t="e">
        <f t="shared" si="92"/>
        <v>#N/A</v>
      </c>
      <c r="H287" s="58" t="e">
        <f t="shared" si="103"/>
        <v>#N/A</v>
      </c>
      <c r="I287" s="61" t="e">
        <v>#N/A</v>
      </c>
      <c r="J287" s="58" t="str">
        <f t="shared" si="98"/>
        <v>0</v>
      </c>
      <c r="K287" s="58" t="str">
        <f t="shared" si="99"/>
        <v>0</v>
      </c>
      <c r="L287" s="58" t="str">
        <f t="shared" si="104"/>
        <v>0</v>
      </c>
      <c r="M287" s="58" t="str">
        <f t="shared" si="90"/>
        <v>0</v>
      </c>
      <c r="N287" s="61">
        <v>0</v>
      </c>
      <c r="O287" s="3">
        <f t="shared" si="100"/>
        <v>9.3055555555555565E-3</v>
      </c>
      <c r="AF287" s="3">
        <f t="shared" si="94"/>
        <v>9.3055555555555565E-3</v>
      </c>
      <c r="AG287" s="5">
        <f t="shared" si="95"/>
        <v>804000</v>
      </c>
      <c r="AH287" s="56">
        <f t="shared" si="105"/>
        <v>0.89789140000000001</v>
      </c>
      <c r="AI287" s="84">
        <f t="shared" si="106"/>
        <v>0.89789140000000001</v>
      </c>
      <c r="AJ287" s="84">
        <v>805</v>
      </c>
      <c r="AK287" t="str">
        <f t="shared" si="101"/>
        <v>0.8978914, 805</v>
      </c>
      <c r="AL287" s="60">
        <f t="shared" si="106"/>
        <v>0.89789140000000001</v>
      </c>
      <c r="AM287" s="5">
        <f t="shared" si="102"/>
        <v>804</v>
      </c>
      <c r="AN287" s="56"/>
      <c r="AT287" s="56"/>
    </row>
    <row r="288" spans="1:46" x14ac:dyDescent="0.35">
      <c r="A288">
        <v>805000</v>
      </c>
      <c r="B288" s="59">
        <v>8.37368E-2</v>
      </c>
      <c r="C288" s="3">
        <f t="shared" si="93"/>
        <v>9.3171296296296301E-3</v>
      </c>
      <c r="D288" s="59">
        <v>0.837368</v>
      </c>
      <c r="E288" s="56" t="e">
        <f t="shared" si="96"/>
        <v>#N/A</v>
      </c>
      <c r="F288" s="58" t="e">
        <f t="shared" si="97"/>
        <v>#N/A</v>
      </c>
      <c r="G288" s="58" t="e">
        <f t="shared" si="92"/>
        <v>#N/A</v>
      </c>
      <c r="H288" s="58" t="e">
        <f t="shared" si="103"/>
        <v>#N/A</v>
      </c>
      <c r="I288" s="61" t="e">
        <v>#N/A</v>
      </c>
      <c r="J288" s="58" t="str">
        <f t="shared" si="98"/>
        <v>0</v>
      </c>
      <c r="K288" s="58" t="str">
        <f t="shared" si="99"/>
        <v>0</v>
      </c>
      <c r="L288" s="58" t="str">
        <f t="shared" si="104"/>
        <v>0</v>
      </c>
      <c r="M288" s="58" t="str">
        <f t="shared" si="90"/>
        <v>0</v>
      </c>
      <c r="N288" s="61">
        <v>0</v>
      </c>
      <c r="O288" s="3">
        <f t="shared" si="100"/>
        <v>9.3171296296296301E-3</v>
      </c>
      <c r="AF288" s="3">
        <f t="shared" si="94"/>
        <v>9.3171296296296301E-3</v>
      </c>
      <c r="AG288" s="5">
        <f t="shared" si="95"/>
        <v>805000</v>
      </c>
      <c r="AH288" s="56">
        <f t="shared" si="105"/>
        <v>0.837368</v>
      </c>
      <c r="AI288" s="84">
        <f t="shared" si="106"/>
        <v>0.837368</v>
      </c>
      <c r="AJ288" s="84">
        <v>806</v>
      </c>
      <c r="AK288" t="str">
        <f t="shared" si="101"/>
        <v>0.837368, 806</v>
      </c>
      <c r="AL288" s="60">
        <f t="shared" si="106"/>
        <v>0.837368</v>
      </c>
      <c r="AM288" s="5">
        <f t="shared" si="102"/>
        <v>805</v>
      </c>
      <c r="AN288" s="56"/>
      <c r="AT288" s="56"/>
    </row>
    <row r="289" spans="1:46" x14ac:dyDescent="0.35">
      <c r="A289">
        <v>806000</v>
      </c>
      <c r="B289" s="59">
        <v>0.10189381</v>
      </c>
      <c r="C289" s="3">
        <f t="shared" si="93"/>
        <v>9.3287037037037036E-3</v>
      </c>
      <c r="D289" s="59">
        <v>1.0189381</v>
      </c>
      <c r="E289" s="56" t="e">
        <f t="shared" si="96"/>
        <v>#N/A</v>
      </c>
      <c r="F289" s="58" t="e">
        <f t="shared" si="97"/>
        <v>#N/A</v>
      </c>
      <c r="G289" s="58" t="e">
        <f t="shared" si="92"/>
        <v>#N/A</v>
      </c>
      <c r="H289" s="58" t="e">
        <f t="shared" si="103"/>
        <v>#N/A</v>
      </c>
      <c r="I289" s="61" t="e">
        <v>#N/A</v>
      </c>
      <c r="J289" s="58" t="str">
        <f t="shared" si="98"/>
        <v>0</v>
      </c>
      <c r="K289" s="58" t="str">
        <f t="shared" si="99"/>
        <v>0</v>
      </c>
      <c r="L289" s="58" t="str">
        <f t="shared" si="104"/>
        <v>0</v>
      </c>
      <c r="M289" s="58" t="str">
        <f t="shared" si="90"/>
        <v>0</v>
      </c>
      <c r="N289" s="61" t="str">
        <v>18 Needle</v>
      </c>
      <c r="O289" s="3">
        <f t="shared" si="100"/>
        <v>9.3287037037037036E-3</v>
      </c>
      <c r="AF289" s="3">
        <f t="shared" si="94"/>
        <v>9.3287037037037036E-3</v>
      </c>
      <c r="AG289" s="5">
        <f t="shared" si="95"/>
        <v>806000</v>
      </c>
      <c r="AH289" s="56">
        <f t="shared" si="105"/>
        <v>1.0189381</v>
      </c>
      <c r="AI289" s="84">
        <f t="shared" si="106"/>
        <v>1.0189381</v>
      </c>
      <c r="AJ289" s="84">
        <v>807</v>
      </c>
      <c r="AK289" t="str">
        <f t="shared" si="101"/>
        <v>1.0189381, 807</v>
      </c>
      <c r="AL289" s="60">
        <f t="shared" si="106"/>
        <v>1.0189381</v>
      </c>
      <c r="AM289" s="5">
        <f t="shared" si="102"/>
        <v>806</v>
      </c>
      <c r="AN289" s="56"/>
      <c r="AT289" s="56"/>
    </row>
    <row r="290" spans="1:46" x14ac:dyDescent="0.35">
      <c r="A290">
        <v>807000</v>
      </c>
      <c r="B290" s="59">
        <v>0.12307699</v>
      </c>
      <c r="C290" s="3">
        <f t="shared" si="93"/>
        <v>9.3402777777777772E-3</v>
      </c>
      <c r="D290" s="59">
        <v>1.2307698999999999</v>
      </c>
      <c r="E290" s="56" t="e">
        <f t="shared" si="96"/>
        <v>#N/A</v>
      </c>
      <c r="F290" s="58" t="e">
        <f t="shared" si="97"/>
        <v>#N/A</v>
      </c>
      <c r="G290" s="58" t="e">
        <f t="shared" si="92"/>
        <v>#N/A</v>
      </c>
      <c r="H290" s="58" t="e">
        <f t="shared" si="103"/>
        <v>#N/A</v>
      </c>
      <c r="I290" s="61" t="e">
        <v>#N/A</v>
      </c>
      <c r="J290" s="58" t="str">
        <f t="shared" si="98"/>
        <v>0</v>
      </c>
      <c r="K290" s="58" t="str">
        <f t="shared" si="99"/>
        <v>0</v>
      </c>
      <c r="L290" s="58" t="str">
        <f t="shared" si="104"/>
        <v>0</v>
      </c>
      <c r="M290" s="58" t="str">
        <f t="shared" si="90"/>
        <v>0</v>
      </c>
      <c r="N290" s="61">
        <v>0</v>
      </c>
      <c r="O290" s="3">
        <f t="shared" si="100"/>
        <v>9.3402777777777772E-3</v>
      </c>
      <c r="AF290" s="3">
        <f t="shared" si="94"/>
        <v>9.3402777777777772E-3</v>
      </c>
      <c r="AG290" s="5">
        <f t="shared" si="95"/>
        <v>807000</v>
      </c>
      <c r="AH290" s="56">
        <f t="shared" si="105"/>
        <v>1.2307698999999999</v>
      </c>
      <c r="AI290" s="84">
        <f t="shared" si="106"/>
        <v>1.2307698999999999</v>
      </c>
      <c r="AJ290" s="84">
        <v>808</v>
      </c>
      <c r="AK290" t="str">
        <f t="shared" si="101"/>
        <v>1.2307699, 808</v>
      </c>
      <c r="AL290" s="60">
        <f t="shared" si="106"/>
        <v>1.2307698999999999</v>
      </c>
      <c r="AM290" s="5">
        <f t="shared" si="102"/>
        <v>807</v>
      </c>
      <c r="AN290" s="56"/>
      <c r="AT290" s="56"/>
    </row>
    <row r="291" spans="1:46" x14ac:dyDescent="0.35">
      <c r="A291">
        <v>808000</v>
      </c>
      <c r="B291" s="59">
        <v>0.14274708999999999</v>
      </c>
      <c r="C291" s="3">
        <f t="shared" si="93"/>
        <v>9.3518518518518525E-3</v>
      </c>
      <c r="D291" s="59">
        <v>1.4274708999999999</v>
      </c>
      <c r="E291" s="56" t="e">
        <f t="shared" si="96"/>
        <v>#N/A</v>
      </c>
      <c r="F291" s="58" t="e">
        <f t="shared" si="97"/>
        <v>#N/A</v>
      </c>
      <c r="G291" s="58" t="e">
        <f t="shared" si="92"/>
        <v>#N/A</v>
      </c>
      <c r="H291" s="58" t="e">
        <f t="shared" si="103"/>
        <v>#N/A</v>
      </c>
      <c r="I291" s="61" t="e">
        <v>#N/A</v>
      </c>
      <c r="J291" s="58" t="str">
        <f t="shared" si="98"/>
        <v>0</v>
      </c>
      <c r="K291" s="58" t="str">
        <f t="shared" si="99"/>
        <v>0</v>
      </c>
      <c r="L291" s="58" t="str">
        <f t="shared" si="104"/>
        <v>0</v>
      </c>
      <c r="M291" s="58" t="str">
        <f t="shared" si="90"/>
        <v>0</v>
      </c>
      <c r="N291" s="61">
        <v>0</v>
      </c>
      <c r="O291" s="3">
        <f t="shared" si="100"/>
        <v>9.3518518518518525E-3</v>
      </c>
      <c r="AF291" s="3">
        <f t="shared" si="94"/>
        <v>9.3518518518518525E-3</v>
      </c>
      <c r="AG291" s="5">
        <f t="shared" si="95"/>
        <v>808000</v>
      </c>
      <c r="AH291" s="56">
        <f t="shared" si="105"/>
        <v>1.4274708999999999</v>
      </c>
      <c r="AI291" s="84">
        <f t="shared" si="106"/>
        <v>1.4274708999999999</v>
      </c>
      <c r="AJ291" s="84">
        <v>809</v>
      </c>
      <c r="AK291" t="str">
        <f t="shared" si="101"/>
        <v>1.4274709, 809</v>
      </c>
      <c r="AL291" s="60">
        <f t="shared" si="106"/>
        <v>1.4274708999999999</v>
      </c>
      <c r="AM291" s="5">
        <f t="shared" si="102"/>
        <v>808</v>
      </c>
      <c r="AN291" s="56"/>
      <c r="AT291" s="56"/>
    </row>
    <row r="292" spans="1:46" x14ac:dyDescent="0.35">
      <c r="A292">
        <v>809000</v>
      </c>
      <c r="B292" s="59">
        <v>0.14955476000000001</v>
      </c>
      <c r="C292" s="3">
        <f t="shared" si="93"/>
        <v>9.3634259259259261E-3</v>
      </c>
      <c r="D292" s="59">
        <v>1.4955476000000001</v>
      </c>
      <c r="E292" s="56" t="e">
        <f t="shared" si="96"/>
        <v>#N/A</v>
      </c>
      <c r="F292" s="58" t="e">
        <f t="shared" si="97"/>
        <v>#N/A</v>
      </c>
      <c r="G292" s="58" t="e">
        <f t="shared" si="92"/>
        <v>#N/A</v>
      </c>
      <c r="H292" s="58" t="e">
        <f t="shared" si="103"/>
        <v>#N/A</v>
      </c>
      <c r="I292" s="61" t="e">
        <v>#N/A</v>
      </c>
      <c r="J292" s="58" t="str">
        <f t="shared" si="98"/>
        <v>0</v>
      </c>
      <c r="K292" s="58" t="str">
        <f t="shared" si="99"/>
        <v>0</v>
      </c>
      <c r="L292" s="58" t="str">
        <f t="shared" si="104"/>
        <v>0</v>
      </c>
      <c r="M292" s="58" t="str">
        <f t="shared" ref="M292:M355" si="107">IF(AND(D292&gt;=D289, D292&gt;=D290, D292&gt;=D291, D292&gt;=D293, D292&gt;=D294, D292&gt;=D295),D292,"0")</f>
        <v>0</v>
      </c>
      <c r="N292" s="61">
        <v>0</v>
      </c>
      <c r="O292" s="3">
        <f t="shared" si="100"/>
        <v>9.3634259259259261E-3</v>
      </c>
      <c r="AF292" s="3">
        <f t="shared" si="94"/>
        <v>9.3634259259259261E-3</v>
      </c>
      <c r="AG292" s="5">
        <f t="shared" si="95"/>
        <v>809000</v>
      </c>
      <c r="AH292" s="56">
        <f t="shared" si="105"/>
        <v>1.4955476000000001</v>
      </c>
      <c r="AI292" s="84">
        <f t="shared" si="106"/>
        <v>1.4955476000000001</v>
      </c>
      <c r="AJ292" s="84">
        <v>810</v>
      </c>
      <c r="AK292" t="str">
        <f t="shared" si="101"/>
        <v>1.4955476, 810</v>
      </c>
      <c r="AL292" s="60">
        <f t="shared" si="106"/>
        <v>1.4955476000000001</v>
      </c>
      <c r="AM292" s="5">
        <f t="shared" si="102"/>
        <v>809</v>
      </c>
      <c r="AN292" s="56"/>
      <c r="AT292" s="56"/>
    </row>
    <row r="293" spans="1:46" x14ac:dyDescent="0.35">
      <c r="A293">
        <v>810000</v>
      </c>
      <c r="B293" s="59">
        <v>0.16468558999999999</v>
      </c>
      <c r="C293" s="3">
        <f t="shared" si="93"/>
        <v>9.3749999999999997E-3</v>
      </c>
      <c r="D293" s="59">
        <v>1.6468558999999998</v>
      </c>
      <c r="E293" s="56" t="e">
        <f t="shared" si="96"/>
        <v>#N/A</v>
      </c>
      <c r="F293" s="58" t="e">
        <f t="shared" si="97"/>
        <v>#N/A</v>
      </c>
      <c r="G293" s="58" t="e">
        <f t="shared" si="92"/>
        <v>#N/A</v>
      </c>
      <c r="H293" s="58" t="e">
        <f t="shared" si="103"/>
        <v>#N/A</v>
      </c>
      <c r="I293" s="61" t="e">
        <v>#N/A</v>
      </c>
      <c r="J293" s="58" t="str">
        <f t="shared" si="98"/>
        <v>0</v>
      </c>
      <c r="K293" s="58" t="str">
        <f t="shared" si="99"/>
        <v>0</v>
      </c>
      <c r="L293" s="58" t="str">
        <f t="shared" si="104"/>
        <v>0</v>
      </c>
      <c r="M293" s="58" t="str">
        <f t="shared" si="107"/>
        <v>0</v>
      </c>
      <c r="N293" s="61">
        <v>0</v>
      </c>
      <c r="O293" s="3">
        <f t="shared" si="100"/>
        <v>9.3749999999999997E-3</v>
      </c>
      <c r="AF293" s="3">
        <f t="shared" si="94"/>
        <v>9.3749999999999997E-3</v>
      </c>
      <c r="AG293" s="5">
        <f t="shared" si="95"/>
        <v>810000</v>
      </c>
      <c r="AH293" s="56">
        <f t="shared" si="105"/>
        <v>1.6468558999999998</v>
      </c>
      <c r="AI293" s="84">
        <f t="shared" si="106"/>
        <v>1.6468558999999998</v>
      </c>
      <c r="AJ293" s="84">
        <v>811</v>
      </c>
      <c r="AK293" t="str">
        <f t="shared" si="101"/>
        <v>1.6468559, 811</v>
      </c>
      <c r="AL293" s="60">
        <f t="shared" si="106"/>
        <v>1.6468558999999998</v>
      </c>
      <c r="AM293" s="5">
        <f t="shared" si="102"/>
        <v>810</v>
      </c>
      <c r="AN293" s="56"/>
      <c r="AT293" s="56"/>
    </row>
    <row r="294" spans="1:46" x14ac:dyDescent="0.35">
      <c r="A294">
        <v>811000</v>
      </c>
      <c r="B294" s="59">
        <v>0.16695644000000001</v>
      </c>
      <c r="C294" s="3">
        <f t="shared" si="93"/>
        <v>9.386574074074075E-3</v>
      </c>
      <c r="D294" s="59">
        <v>1.6695644000000001</v>
      </c>
      <c r="E294" s="56" t="e">
        <f t="shared" si="96"/>
        <v>#N/A</v>
      </c>
      <c r="F294" s="58" t="e">
        <f t="shared" si="97"/>
        <v>#N/A</v>
      </c>
      <c r="G294" s="58" t="e">
        <f t="shared" si="92"/>
        <v>#N/A</v>
      </c>
      <c r="H294" s="58">
        <f t="shared" si="103"/>
        <v>1.6695644000000001</v>
      </c>
      <c r="I294" s="61" t="e">
        <v>#N/A</v>
      </c>
      <c r="J294" s="58" t="str">
        <f t="shared" si="98"/>
        <v>0</v>
      </c>
      <c r="K294" s="58" t="str">
        <f t="shared" si="99"/>
        <v>0</v>
      </c>
      <c r="L294" s="58" t="str">
        <f t="shared" si="104"/>
        <v>0</v>
      </c>
      <c r="M294" s="58">
        <f t="shared" si="107"/>
        <v>1.6695644000000001</v>
      </c>
      <c r="N294" s="61">
        <v>0</v>
      </c>
      <c r="O294" s="3">
        <f t="shared" si="100"/>
        <v>9.386574074074075E-3</v>
      </c>
      <c r="AF294" s="3">
        <f t="shared" si="94"/>
        <v>9.386574074074075E-3</v>
      </c>
      <c r="AG294" s="5">
        <f t="shared" si="95"/>
        <v>811000</v>
      </c>
      <c r="AH294" s="56">
        <f t="shared" si="105"/>
        <v>1.6695644000000001</v>
      </c>
      <c r="AI294" s="84">
        <f t="shared" si="106"/>
        <v>1.6695644000000001</v>
      </c>
      <c r="AJ294" s="84">
        <v>812</v>
      </c>
      <c r="AK294" t="str">
        <f t="shared" si="101"/>
        <v>1.6695644, 812</v>
      </c>
      <c r="AL294" s="60">
        <f t="shared" si="106"/>
        <v>1.6695644000000001</v>
      </c>
      <c r="AM294" s="5">
        <f t="shared" si="102"/>
        <v>811</v>
      </c>
      <c r="AN294" s="56"/>
      <c r="AT294" s="56"/>
    </row>
    <row r="295" spans="1:46" x14ac:dyDescent="0.35">
      <c r="A295">
        <v>812000</v>
      </c>
      <c r="B295" s="59">
        <v>0.15182559000000001</v>
      </c>
      <c r="C295" s="3">
        <f t="shared" si="93"/>
        <v>9.3981481481481485E-3</v>
      </c>
      <c r="D295" s="59">
        <v>1.5182559000000002</v>
      </c>
      <c r="E295" s="56" t="e">
        <f t="shared" si="96"/>
        <v>#N/A</v>
      </c>
      <c r="F295" s="58" t="e">
        <f t="shared" si="97"/>
        <v>#N/A</v>
      </c>
      <c r="G295" s="58" t="e">
        <f t="shared" si="92"/>
        <v>#N/A</v>
      </c>
      <c r="H295" s="58" t="e">
        <f t="shared" si="103"/>
        <v>#N/A</v>
      </c>
      <c r="I295" s="61" t="e">
        <v>#N/A</v>
      </c>
      <c r="J295" s="58" t="str">
        <f t="shared" si="98"/>
        <v>0</v>
      </c>
      <c r="K295" s="58" t="str">
        <f t="shared" si="99"/>
        <v>0</v>
      </c>
      <c r="L295" s="58" t="str">
        <f t="shared" si="104"/>
        <v>0</v>
      </c>
      <c r="M295" s="58" t="str">
        <f t="shared" si="107"/>
        <v>0</v>
      </c>
      <c r="N295" s="61">
        <v>0</v>
      </c>
      <c r="O295" s="3">
        <f t="shared" si="100"/>
        <v>9.3981481481481485E-3</v>
      </c>
      <c r="AF295" s="3">
        <f t="shared" si="94"/>
        <v>9.3981481481481485E-3</v>
      </c>
      <c r="AG295" s="5">
        <f t="shared" si="95"/>
        <v>812000</v>
      </c>
      <c r="AH295" s="56">
        <f t="shared" si="105"/>
        <v>1.5182559000000002</v>
      </c>
      <c r="AI295" s="84">
        <f t="shared" si="106"/>
        <v>1.5182559000000002</v>
      </c>
      <c r="AJ295" s="84">
        <v>813</v>
      </c>
      <c r="AK295" t="str">
        <f t="shared" si="101"/>
        <v>1.5182559, 813</v>
      </c>
      <c r="AL295" s="60">
        <f t="shared" si="106"/>
        <v>1.5182559000000002</v>
      </c>
      <c r="AM295" s="5">
        <f t="shared" si="102"/>
        <v>812</v>
      </c>
      <c r="AN295" s="56"/>
      <c r="AT295" s="56"/>
    </row>
    <row r="296" spans="1:46" x14ac:dyDescent="0.35">
      <c r="A296">
        <v>813000</v>
      </c>
      <c r="B296" s="59">
        <v>0.13518167</v>
      </c>
      <c r="C296" s="3">
        <f t="shared" si="93"/>
        <v>9.4097222222222221E-3</v>
      </c>
      <c r="D296" s="59">
        <v>1.3518167000000001</v>
      </c>
      <c r="E296" s="56" t="e">
        <f t="shared" si="96"/>
        <v>#N/A</v>
      </c>
      <c r="F296" s="58" t="e">
        <f t="shared" si="97"/>
        <v>#N/A</v>
      </c>
      <c r="G296" s="58" t="e">
        <f t="shared" si="92"/>
        <v>#N/A</v>
      </c>
      <c r="H296" s="58" t="e">
        <f t="shared" si="103"/>
        <v>#N/A</v>
      </c>
      <c r="I296" s="61" t="e">
        <v>#N/A</v>
      </c>
      <c r="J296" s="58" t="str">
        <f t="shared" si="98"/>
        <v>0</v>
      </c>
      <c r="K296" s="58" t="str">
        <f t="shared" si="99"/>
        <v>0</v>
      </c>
      <c r="L296" s="58" t="str">
        <f t="shared" si="104"/>
        <v>0</v>
      </c>
      <c r="M296" s="58" t="str">
        <f t="shared" si="107"/>
        <v>0</v>
      </c>
      <c r="N296" s="61">
        <v>0</v>
      </c>
      <c r="O296" s="3">
        <f t="shared" si="100"/>
        <v>9.4097222222222221E-3</v>
      </c>
      <c r="AF296" s="3">
        <f t="shared" si="94"/>
        <v>9.4097222222222221E-3</v>
      </c>
      <c r="AG296" s="5">
        <f t="shared" si="95"/>
        <v>813000</v>
      </c>
      <c r="AH296" s="56">
        <f t="shared" si="105"/>
        <v>1.3518167000000001</v>
      </c>
      <c r="AI296" s="84">
        <f t="shared" si="106"/>
        <v>1.3518167000000001</v>
      </c>
      <c r="AJ296" s="84">
        <v>814</v>
      </c>
      <c r="AK296" t="str">
        <f t="shared" si="101"/>
        <v>1.3518167, 814</v>
      </c>
      <c r="AL296" s="60">
        <f t="shared" si="106"/>
        <v>1.3518167000000001</v>
      </c>
      <c r="AM296" s="5">
        <f t="shared" si="102"/>
        <v>813</v>
      </c>
      <c r="AN296" s="56"/>
      <c r="AT296" s="56"/>
    </row>
    <row r="297" spans="1:46" x14ac:dyDescent="0.35">
      <c r="A297">
        <v>814000</v>
      </c>
      <c r="B297" s="59">
        <v>0.13064240999999999</v>
      </c>
      <c r="C297" s="3">
        <f t="shared" si="93"/>
        <v>9.4212962962962957E-3</v>
      </c>
      <c r="D297" s="59">
        <v>1.3064240999999999</v>
      </c>
      <c r="E297" s="56" t="e">
        <f t="shared" si="96"/>
        <v>#N/A</v>
      </c>
      <c r="F297" s="58" t="e">
        <f t="shared" si="97"/>
        <v>#N/A</v>
      </c>
      <c r="G297" s="58" t="e">
        <f t="shared" si="92"/>
        <v>#N/A</v>
      </c>
      <c r="H297" s="58" t="e">
        <f t="shared" si="103"/>
        <v>#N/A</v>
      </c>
      <c r="I297" s="61" t="e">
        <v>#N/A</v>
      </c>
      <c r="J297" s="58" t="str">
        <f t="shared" si="98"/>
        <v>0</v>
      </c>
      <c r="K297" s="58" t="str">
        <f t="shared" si="99"/>
        <v>0</v>
      </c>
      <c r="L297" s="58" t="str">
        <f t="shared" si="104"/>
        <v>0</v>
      </c>
      <c r="M297" s="58" t="str">
        <f t="shared" si="107"/>
        <v>0</v>
      </c>
      <c r="N297" s="61">
        <v>0</v>
      </c>
      <c r="O297" s="3">
        <f t="shared" si="100"/>
        <v>9.4212962962962957E-3</v>
      </c>
      <c r="AF297" s="3">
        <f t="shared" si="94"/>
        <v>9.4212962962962957E-3</v>
      </c>
      <c r="AG297" s="5">
        <f t="shared" si="95"/>
        <v>814000</v>
      </c>
      <c r="AH297" s="56">
        <f t="shared" si="105"/>
        <v>1.3064240999999999</v>
      </c>
      <c r="AI297" s="84">
        <f t="shared" si="106"/>
        <v>1.3064240999999999</v>
      </c>
      <c r="AJ297" s="84">
        <v>815</v>
      </c>
      <c r="AK297" t="str">
        <f t="shared" si="101"/>
        <v>1.3064241, 815</v>
      </c>
      <c r="AL297" s="60">
        <f t="shared" si="106"/>
        <v>1.3064240999999999</v>
      </c>
      <c r="AM297" s="5">
        <f t="shared" si="102"/>
        <v>814</v>
      </c>
      <c r="AN297" s="56"/>
      <c r="AT297" s="56"/>
    </row>
    <row r="298" spans="1:46" x14ac:dyDescent="0.35">
      <c r="A298">
        <v>815000</v>
      </c>
      <c r="B298" s="59">
        <v>0.10718839600000001</v>
      </c>
      <c r="C298" s="3">
        <f t="shared" si="93"/>
        <v>9.432870370370371E-3</v>
      </c>
      <c r="D298" s="59">
        <v>1.0718839600000001</v>
      </c>
      <c r="E298" s="56" t="e">
        <f t="shared" si="96"/>
        <v>#N/A</v>
      </c>
      <c r="F298" s="58" t="e">
        <f t="shared" si="97"/>
        <v>#N/A</v>
      </c>
      <c r="G298" s="58" t="e">
        <f t="shared" si="92"/>
        <v>#N/A</v>
      </c>
      <c r="H298" s="58" t="e">
        <f t="shared" si="103"/>
        <v>#N/A</v>
      </c>
      <c r="I298" s="61" t="e">
        <v>#N/A</v>
      </c>
      <c r="J298" s="58" t="str">
        <f t="shared" si="98"/>
        <v>0</v>
      </c>
      <c r="K298" s="58" t="str">
        <f t="shared" si="99"/>
        <v>0</v>
      </c>
      <c r="L298" s="58" t="str">
        <f t="shared" si="104"/>
        <v>0</v>
      </c>
      <c r="M298" s="58" t="str">
        <f t="shared" si="107"/>
        <v>0</v>
      </c>
      <c r="N298" s="61">
        <v>0</v>
      </c>
      <c r="O298" s="3">
        <f t="shared" si="100"/>
        <v>9.432870370370371E-3</v>
      </c>
      <c r="AF298" s="3">
        <f t="shared" si="94"/>
        <v>9.432870370370371E-3</v>
      </c>
      <c r="AG298" s="5">
        <f t="shared" si="95"/>
        <v>815000</v>
      </c>
      <c r="AH298" s="56">
        <f t="shared" si="105"/>
        <v>1.0718839600000001</v>
      </c>
      <c r="AI298" s="84">
        <f t="shared" si="106"/>
        <v>1.0718839600000001</v>
      </c>
      <c r="AJ298" s="84">
        <v>816</v>
      </c>
      <c r="AK298" t="str">
        <f t="shared" si="101"/>
        <v>1.07188396, 816</v>
      </c>
      <c r="AL298" s="60">
        <f t="shared" si="106"/>
        <v>1.0718839600000001</v>
      </c>
      <c r="AM298" s="5">
        <f t="shared" si="102"/>
        <v>815</v>
      </c>
      <c r="AN298" s="56"/>
      <c r="AT298" s="56"/>
    </row>
    <row r="299" spans="1:46" x14ac:dyDescent="0.35">
      <c r="A299">
        <v>816000</v>
      </c>
      <c r="B299" s="59">
        <v>9.7354549999999998E-2</v>
      </c>
      <c r="C299" s="3">
        <f t="shared" si="93"/>
        <v>9.4444444444444445E-3</v>
      </c>
      <c r="D299" s="59">
        <v>0.97354549999999995</v>
      </c>
      <c r="E299" s="56" t="e">
        <f t="shared" si="96"/>
        <v>#N/A</v>
      </c>
      <c r="F299" s="58" t="e">
        <f t="shared" si="97"/>
        <v>#N/A</v>
      </c>
      <c r="G299" s="58">
        <f t="shared" si="92"/>
        <v>0.97354549999999995</v>
      </c>
      <c r="H299" s="58" t="e">
        <f t="shared" si="103"/>
        <v>#N/A</v>
      </c>
      <c r="I299" s="61" t="e">
        <v>#N/A</v>
      </c>
      <c r="J299" s="58" t="str">
        <f t="shared" si="98"/>
        <v>0</v>
      </c>
      <c r="K299" s="58" t="str">
        <f t="shared" si="99"/>
        <v>0</v>
      </c>
      <c r="L299" s="58">
        <f t="shared" si="104"/>
        <v>0.97354549999999995</v>
      </c>
      <c r="M299" s="58" t="str">
        <f t="shared" si="107"/>
        <v>0</v>
      </c>
      <c r="N299" s="61">
        <v>0</v>
      </c>
      <c r="O299" s="3">
        <f t="shared" si="100"/>
        <v>9.4444444444444445E-3</v>
      </c>
      <c r="AF299" s="3">
        <f t="shared" si="94"/>
        <v>9.4444444444444445E-3</v>
      </c>
      <c r="AG299" s="5">
        <f t="shared" si="95"/>
        <v>816000</v>
      </c>
      <c r="AH299" s="56">
        <f t="shared" si="105"/>
        <v>0.97354549999999995</v>
      </c>
      <c r="AI299" s="84">
        <f t="shared" si="106"/>
        <v>0.97354549999999995</v>
      </c>
      <c r="AJ299" s="84">
        <v>817</v>
      </c>
      <c r="AK299" t="str">
        <f t="shared" si="101"/>
        <v>0.9735455, 817</v>
      </c>
      <c r="AL299" s="60">
        <f t="shared" si="106"/>
        <v>0.97354549999999995</v>
      </c>
      <c r="AM299" s="5">
        <f t="shared" si="102"/>
        <v>816</v>
      </c>
      <c r="AN299" s="56"/>
      <c r="AT299" s="56"/>
    </row>
    <row r="300" spans="1:46" x14ac:dyDescent="0.35">
      <c r="A300">
        <v>817000</v>
      </c>
      <c r="B300" s="59">
        <v>0.10189381</v>
      </c>
      <c r="C300" s="3">
        <f t="shared" si="93"/>
        <v>9.4560185185185181E-3</v>
      </c>
      <c r="D300" s="59">
        <v>1.0189381</v>
      </c>
      <c r="E300" s="56" t="e">
        <f t="shared" si="96"/>
        <v>#N/A</v>
      </c>
      <c r="F300" s="58" t="e">
        <f t="shared" si="97"/>
        <v>#N/A</v>
      </c>
      <c r="G300" s="58" t="e">
        <f t="shared" si="92"/>
        <v>#N/A</v>
      </c>
      <c r="H300" s="58" t="e">
        <f t="shared" si="103"/>
        <v>#N/A</v>
      </c>
      <c r="I300" s="61" t="e">
        <v>#N/A</v>
      </c>
      <c r="J300" s="58" t="str">
        <f t="shared" si="98"/>
        <v>0</v>
      </c>
      <c r="K300" s="58" t="str">
        <f t="shared" si="99"/>
        <v>0</v>
      </c>
      <c r="L300" s="58" t="str">
        <f t="shared" si="104"/>
        <v>0</v>
      </c>
      <c r="M300" s="58" t="str">
        <f t="shared" si="107"/>
        <v>0</v>
      </c>
      <c r="N300" s="61">
        <v>0</v>
      </c>
      <c r="O300" s="3">
        <f t="shared" si="100"/>
        <v>9.4560185185185181E-3</v>
      </c>
      <c r="AF300" s="3">
        <f t="shared" si="94"/>
        <v>9.4560185185185181E-3</v>
      </c>
      <c r="AG300" s="5">
        <f t="shared" si="95"/>
        <v>817000</v>
      </c>
      <c r="AH300" s="56">
        <f t="shared" si="105"/>
        <v>1.0189381</v>
      </c>
      <c r="AI300" s="84">
        <f t="shared" si="106"/>
        <v>1.0189381</v>
      </c>
      <c r="AJ300" s="84">
        <v>818</v>
      </c>
      <c r="AK300" t="str">
        <f t="shared" si="101"/>
        <v>1.0189381, 818</v>
      </c>
      <c r="AL300" s="60">
        <f t="shared" si="106"/>
        <v>1.0189381</v>
      </c>
      <c r="AM300" s="5">
        <f t="shared" si="102"/>
        <v>817</v>
      </c>
      <c r="AN300" s="56"/>
      <c r="AT300" s="56"/>
    </row>
    <row r="301" spans="1:46" x14ac:dyDescent="0.35">
      <c r="A301">
        <v>818000</v>
      </c>
      <c r="B301" s="59">
        <v>0.12459008000000001</v>
      </c>
      <c r="C301" s="3">
        <f t="shared" si="93"/>
        <v>9.4675925925925917E-3</v>
      </c>
      <c r="D301" s="59">
        <v>1.2459008</v>
      </c>
      <c r="E301" s="56" t="e">
        <f t="shared" si="96"/>
        <v>#N/A</v>
      </c>
      <c r="F301" s="58" t="e">
        <f t="shared" si="97"/>
        <v>#N/A</v>
      </c>
      <c r="G301" s="58" t="e">
        <f t="shared" si="92"/>
        <v>#N/A</v>
      </c>
      <c r="H301" s="58" t="e">
        <f t="shared" si="103"/>
        <v>#N/A</v>
      </c>
      <c r="I301" s="61" t="e">
        <v>#N/A</v>
      </c>
      <c r="J301" s="58" t="str">
        <f t="shared" si="98"/>
        <v>0</v>
      </c>
      <c r="K301" s="58" t="str">
        <f t="shared" si="99"/>
        <v>0</v>
      </c>
      <c r="L301" s="58" t="str">
        <f t="shared" si="104"/>
        <v>0</v>
      </c>
      <c r="M301" s="58" t="str">
        <f t="shared" si="107"/>
        <v>0</v>
      </c>
      <c r="N301" s="61" t="str">
        <v>19 Drug</v>
      </c>
      <c r="O301" s="3">
        <f t="shared" si="100"/>
        <v>9.4675925925925917E-3</v>
      </c>
      <c r="AF301" s="3">
        <f t="shared" si="94"/>
        <v>9.4675925925925917E-3</v>
      </c>
      <c r="AG301" s="5">
        <f t="shared" si="95"/>
        <v>818000</v>
      </c>
      <c r="AH301" s="56">
        <f t="shared" si="105"/>
        <v>1.2459008</v>
      </c>
      <c r="AI301" s="84">
        <f t="shared" si="106"/>
        <v>1.2459008</v>
      </c>
      <c r="AJ301" s="84">
        <v>819</v>
      </c>
      <c r="AK301" t="str">
        <f t="shared" si="101"/>
        <v>1.2459008, 819</v>
      </c>
      <c r="AL301" s="60">
        <f t="shared" si="106"/>
        <v>1.2459008</v>
      </c>
      <c r="AM301" s="5">
        <f t="shared" si="102"/>
        <v>818</v>
      </c>
      <c r="AN301" s="56"/>
      <c r="AT301" s="56"/>
    </row>
    <row r="302" spans="1:46" x14ac:dyDescent="0.35">
      <c r="A302">
        <v>819000</v>
      </c>
      <c r="B302" s="59">
        <v>0.14728633999999999</v>
      </c>
      <c r="C302" s="3">
        <f t="shared" si="93"/>
        <v>9.479166666666667E-3</v>
      </c>
      <c r="D302" s="59">
        <v>1.4728633999999998</v>
      </c>
      <c r="E302" s="56" t="e">
        <f t="shared" si="96"/>
        <v>#N/A</v>
      </c>
      <c r="F302" s="58" t="e">
        <f t="shared" si="97"/>
        <v>#N/A</v>
      </c>
      <c r="G302" s="58" t="e">
        <f t="shared" si="92"/>
        <v>#N/A</v>
      </c>
      <c r="H302" s="58" t="e">
        <f t="shared" si="103"/>
        <v>#N/A</v>
      </c>
      <c r="I302" s="61" t="e">
        <v>#N/A</v>
      </c>
      <c r="J302" s="58" t="str">
        <f t="shared" si="98"/>
        <v>0</v>
      </c>
      <c r="K302" s="58" t="str">
        <f t="shared" si="99"/>
        <v>0</v>
      </c>
      <c r="L302" s="58" t="str">
        <f t="shared" si="104"/>
        <v>0</v>
      </c>
      <c r="M302" s="58" t="str">
        <f t="shared" si="107"/>
        <v>0</v>
      </c>
      <c r="N302" s="61">
        <v>0</v>
      </c>
      <c r="O302" s="3">
        <f t="shared" si="100"/>
        <v>9.479166666666667E-3</v>
      </c>
      <c r="AF302" s="3">
        <f t="shared" si="94"/>
        <v>9.479166666666667E-3</v>
      </c>
      <c r="AG302" s="5">
        <f t="shared" si="95"/>
        <v>819000</v>
      </c>
      <c r="AH302" s="56">
        <f t="shared" si="105"/>
        <v>1.4728633999999998</v>
      </c>
      <c r="AI302" s="84">
        <f t="shared" si="106"/>
        <v>1.4728633999999998</v>
      </c>
      <c r="AJ302" s="84">
        <v>820</v>
      </c>
      <c r="AK302" t="str">
        <f t="shared" si="101"/>
        <v>1.4728634, 820</v>
      </c>
      <c r="AL302" s="60">
        <f t="shared" si="106"/>
        <v>1.4728633999999998</v>
      </c>
      <c r="AM302" s="5">
        <f t="shared" si="102"/>
        <v>819</v>
      </c>
      <c r="AN302" s="56"/>
      <c r="AT302" s="56"/>
    </row>
    <row r="303" spans="1:46" x14ac:dyDescent="0.35">
      <c r="A303">
        <v>820000</v>
      </c>
      <c r="B303" s="59">
        <v>0.16317493999999999</v>
      </c>
      <c r="C303" s="3">
        <f t="shared" si="93"/>
        <v>9.4907407407407406E-3</v>
      </c>
      <c r="D303" s="59">
        <v>1.6317493999999999</v>
      </c>
      <c r="E303" s="56" t="e">
        <f t="shared" si="96"/>
        <v>#N/A</v>
      </c>
      <c r="F303" s="58" t="e">
        <f t="shared" si="97"/>
        <v>#N/A</v>
      </c>
      <c r="G303" s="58" t="e">
        <f t="shared" si="92"/>
        <v>#N/A</v>
      </c>
      <c r="H303" s="58" t="e">
        <f t="shared" si="103"/>
        <v>#N/A</v>
      </c>
      <c r="I303" s="61" t="e">
        <v>#N/A</v>
      </c>
      <c r="J303" s="58" t="str">
        <f t="shared" si="98"/>
        <v>0</v>
      </c>
      <c r="K303" s="58" t="str">
        <f t="shared" si="99"/>
        <v>0</v>
      </c>
      <c r="L303" s="58" t="str">
        <f t="shared" si="104"/>
        <v>0</v>
      </c>
      <c r="M303" s="58" t="str">
        <f t="shared" si="107"/>
        <v>0</v>
      </c>
      <c r="N303" s="61">
        <v>0</v>
      </c>
      <c r="O303" s="3"/>
      <c r="AF303" s="3">
        <f t="shared" si="94"/>
        <v>9.4907407407407406E-3</v>
      </c>
      <c r="AG303" s="5">
        <f t="shared" si="95"/>
        <v>820000</v>
      </c>
      <c r="AH303" s="56">
        <f t="shared" si="105"/>
        <v>1.6317493999999999</v>
      </c>
      <c r="AI303" s="84">
        <f t="shared" si="106"/>
        <v>1.6317493999999999</v>
      </c>
      <c r="AJ303" s="84">
        <v>821</v>
      </c>
      <c r="AK303" t="str">
        <f t="shared" si="101"/>
        <v>1.6317494, 821</v>
      </c>
      <c r="AL303" s="60">
        <f t="shared" si="106"/>
        <v>1.6317493999999999</v>
      </c>
      <c r="AM303" s="5">
        <f t="shared" si="102"/>
        <v>820</v>
      </c>
      <c r="AN303" s="56"/>
      <c r="AT303" s="56"/>
    </row>
    <row r="304" spans="1:46" x14ac:dyDescent="0.35">
      <c r="A304">
        <v>821000</v>
      </c>
      <c r="B304" s="59">
        <v>0.17149569000000001</v>
      </c>
      <c r="C304" s="3">
        <f t="shared" si="93"/>
        <v>9.5023148148148141E-3</v>
      </c>
      <c r="D304" s="59">
        <v>1.7149569</v>
      </c>
      <c r="E304" s="56" t="e">
        <f t="shared" si="96"/>
        <v>#N/A</v>
      </c>
      <c r="F304" s="58" t="e">
        <f t="shared" si="97"/>
        <v>#N/A</v>
      </c>
      <c r="G304" s="58" t="e">
        <f t="shared" si="92"/>
        <v>#N/A</v>
      </c>
      <c r="H304" s="58" t="e">
        <f t="shared" si="103"/>
        <v>#N/A</v>
      </c>
      <c r="I304" s="61" t="e">
        <v>#N/A</v>
      </c>
      <c r="J304" s="58" t="str">
        <f t="shared" si="98"/>
        <v>0</v>
      </c>
      <c r="K304" s="58" t="str">
        <f t="shared" si="99"/>
        <v>0</v>
      </c>
      <c r="L304" s="58" t="str">
        <f t="shared" si="104"/>
        <v>0</v>
      </c>
      <c r="M304" s="58" t="str">
        <f t="shared" si="107"/>
        <v>0</v>
      </c>
      <c r="N304" s="61">
        <v>0</v>
      </c>
      <c r="O304" s="3"/>
      <c r="P304" s="3"/>
      <c r="AF304" s="3">
        <f t="shared" si="94"/>
        <v>9.5023148148148141E-3</v>
      </c>
      <c r="AG304" s="5">
        <f t="shared" si="95"/>
        <v>821000</v>
      </c>
      <c r="AH304" s="56">
        <f t="shared" si="105"/>
        <v>1.7149569</v>
      </c>
      <c r="AI304" s="84">
        <f t="shared" si="106"/>
        <v>1.7149569</v>
      </c>
      <c r="AJ304" s="84">
        <v>822</v>
      </c>
      <c r="AK304" t="str">
        <f t="shared" si="101"/>
        <v>1.7149569, 822</v>
      </c>
      <c r="AL304" s="60">
        <f t="shared" si="106"/>
        <v>1.7149569</v>
      </c>
      <c r="AM304" s="5">
        <f t="shared" si="102"/>
        <v>821</v>
      </c>
      <c r="AN304" s="56"/>
      <c r="AT304" s="56"/>
    </row>
    <row r="305" spans="1:46" x14ac:dyDescent="0.35">
      <c r="A305">
        <v>822000</v>
      </c>
      <c r="B305" s="59">
        <v>0.17981643999999999</v>
      </c>
      <c r="C305" s="3">
        <f t="shared" si="93"/>
        <v>9.5138888888888877E-3</v>
      </c>
      <c r="D305" s="59">
        <v>1.7981643999999999</v>
      </c>
      <c r="E305" s="56" t="e">
        <f t="shared" si="96"/>
        <v>#N/A</v>
      </c>
      <c r="F305" s="58" t="e">
        <f t="shared" si="97"/>
        <v>#N/A</v>
      </c>
      <c r="G305" s="58" t="e">
        <f t="shared" si="92"/>
        <v>#N/A</v>
      </c>
      <c r="H305" s="58" t="e">
        <f t="shared" si="103"/>
        <v>#N/A</v>
      </c>
      <c r="I305" s="61" t="e">
        <v>#N/A</v>
      </c>
      <c r="J305" s="58" t="str">
        <f t="shared" si="98"/>
        <v>0</v>
      </c>
      <c r="K305" s="58" t="str">
        <f t="shared" si="99"/>
        <v>0</v>
      </c>
      <c r="L305" s="58" t="str">
        <f t="shared" si="104"/>
        <v>0</v>
      </c>
      <c r="M305" s="58" t="str">
        <f t="shared" si="107"/>
        <v>0</v>
      </c>
      <c r="N305" s="61">
        <v>0</v>
      </c>
      <c r="O305" s="3"/>
      <c r="P305" s="3"/>
      <c r="AF305" s="3">
        <f t="shared" si="94"/>
        <v>9.5138888888888877E-3</v>
      </c>
      <c r="AG305" s="5">
        <f t="shared" si="95"/>
        <v>822000</v>
      </c>
      <c r="AH305" s="56">
        <f t="shared" si="105"/>
        <v>1.7981643999999999</v>
      </c>
      <c r="AI305" s="84">
        <f t="shared" si="106"/>
        <v>1.7981643999999999</v>
      </c>
      <c r="AJ305" s="84">
        <v>823</v>
      </c>
      <c r="AK305" t="str">
        <f t="shared" si="101"/>
        <v>1.7981644, 823</v>
      </c>
      <c r="AL305" s="60">
        <f t="shared" si="106"/>
        <v>1.7981643999999999</v>
      </c>
      <c r="AM305" s="5">
        <f t="shared" si="102"/>
        <v>822</v>
      </c>
      <c r="AN305" s="56"/>
      <c r="AT305" s="56"/>
    </row>
    <row r="306" spans="1:46" x14ac:dyDescent="0.35">
      <c r="A306">
        <v>823000</v>
      </c>
      <c r="B306" s="59">
        <v>0.18813962000000001</v>
      </c>
      <c r="C306" s="3">
        <f t="shared" si="93"/>
        <v>9.525462962962963E-3</v>
      </c>
      <c r="D306" s="59">
        <v>1.8813962000000002</v>
      </c>
      <c r="E306" s="56" t="e">
        <f t="shared" si="96"/>
        <v>#N/A</v>
      </c>
      <c r="F306" s="58" t="e">
        <f t="shared" si="97"/>
        <v>#N/A</v>
      </c>
      <c r="G306" s="58" t="e">
        <f t="shared" si="92"/>
        <v>#N/A</v>
      </c>
      <c r="H306" s="58" t="e">
        <f t="shared" si="103"/>
        <v>#N/A</v>
      </c>
      <c r="I306" s="61" t="e">
        <v>#N/A</v>
      </c>
      <c r="J306" s="58" t="str">
        <f t="shared" si="98"/>
        <v>0</v>
      </c>
      <c r="K306" s="58" t="str">
        <f t="shared" si="99"/>
        <v>0</v>
      </c>
      <c r="L306" s="58" t="str">
        <f t="shared" si="104"/>
        <v>0</v>
      </c>
      <c r="M306" s="58" t="str">
        <f t="shared" si="107"/>
        <v>0</v>
      </c>
      <c r="N306" s="61">
        <v>0</v>
      </c>
      <c r="O306" s="3"/>
      <c r="P306" s="3"/>
      <c r="AF306" s="3">
        <f t="shared" si="94"/>
        <v>9.525462962962963E-3</v>
      </c>
      <c r="AG306" s="5">
        <f t="shared" si="95"/>
        <v>823000</v>
      </c>
      <c r="AH306" s="56">
        <f t="shared" si="105"/>
        <v>1.8813962000000002</v>
      </c>
      <c r="AI306" s="84">
        <f t="shared" si="106"/>
        <v>1.8813962000000002</v>
      </c>
      <c r="AJ306" s="84">
        <v>824</v>
      </c>
      <c r="AK306" t="str">
        <f t="shared" si="101"/>
        <v>1.8813962, 824</v>
      </c>
      <c r="AL306" s="60">
        <f t="shared" si="106"/>
        <v>1.8813962000000002</v>
      </c>
      <c r="AM306" s="5">
        <f t="shared" si="102"/>
        <v>823</v>
      </c>
      <c r="AN306" s="56"/>
      <c r="AT306" s="56"/>
    </row>
    <row r="307" spans="1:46" x14ac:dyDescent="0.35">
      <c r="A307">
        <v>824000</v>
      </c>
      <c r="B307" s="59">
        <v>0.20478353999999999</v>
      </c>
      <c r="C307" s="3">
        <f t="shared" si="93"/>
        <v>9.5370370370370366E-3</v>
      </c>
      <c r="D307" s="59">
        <v>2.0478353999999999</v>
      </c>
      <c r="E307" s="56" t="e">
        <f t="shared" si="96"/>
        <v>#N/A</v>
      </c>
      <c r="F307" s="58" t="e">
        <f t="shared" si="97"/>
        <v>#N/A</v>
      </c>
      <c r="G307" s="58" t="e">
        <f t="shared" si="92"/>
        <v>#N/A</v>
      </c>
      <c r="H307" s="58" t="e">
        <f t="shared" si="103"/>
        <v>#N/A</v>
      </c>
      <c r="I307" s="61" t="e">
        <v>#N/A</v>
      </c>
      <c r="J307" s="58" t="str">
        <f t="shared" si="98"/>
        <v>0</v>
      </c>
      <c r="K307" s="58" t="str">
        <f t="shared" si="99"/>
        <v>0</v>
      </c>
      <c r="L307" s="58" t="str">
        <f t="shared" si="104"/>
        <v>0</v>
      </c>
      <c r="M307" s="58" t="str">
        <f t="shared" si="107"/>
        <v>0</v>
      </c>
      <c r="N307" s="61">
        <v>0</v>
      </c>
      <c r="O307" s="3"/>
      <c r="P307" s="3"/>
      <c r="AF307" s="3">
        <f t="shared" si="94"/>
        <v>9.5370370370370366E-3</v>
      </c>
      <c r="AG307" s="5">
        <f t="shared" si="95"/>
        <v>824000</v>
      </c>
      <c r="AH307" s="56">
        <f t="shared" si="105"/>
        <v>2.0478353999999999</v>
      </c>
      <c r="AI307" s="84">
        <f t="shared" si="106"/>
        <v>2.0478353999999999</v>
      </c>
      <c r="AJ307" s="84">
        <v>825</v>
      </c>
      <c r="AK307" t="str">
        <f t="shared" si="101"/>
        <v>2.0478354, 825</v>
      </c>
      <c r="AL307" s="60">
        <f t="shared" si="106"/>
        <v>2.0478353999999999</v>
      </c>
      <c r="AM307" s="5">
        <f t="shared" si="102"/>
        <v>824</v>
      </c>
      <c r="AN307" s="56"/>
      <c r="AT307" s="56"/>
    </row>
    <row r="308" spans="1:46" x14ac:dyDescent="0.35">
      <c r="A308">
        <v>825000</v>
      </c>
      <c r="B308" s="59">
        <v>0.21159606</v>
      </c>
      <c r="C308" s="3">
        <f t="shared" si="93"/>
        <v>9.5486111111111119E-3</v>
      </c>
      <c r="D308" s="59">
        <v>2.1159606000000002</v>
      </c>
      <c r="E308" s="56" t="e">
        <f t="shared" si="96"/>
        <v>#N/A</v>
      </c>
      <c r="F308" s="58" t="e">
        <f t="shared" si="97"/>
        <v>#N/A</v>
      </c>
      <c r="G308" s="58" t="e">
        <f t="shared" si="92"/>
        <v>#N/A</v>
      </c>
      <c r="H308" s="58">
        <f t="shared" si="103"/>
        <v>2.1159606000000002</v>
      </c>
      <c r="I308" s="61" t="e">
        <v>#N/A</v>
      </c>
      <c r="J308" s="58" t="str">
        <f t="shared" si="98"/>
        <v>0</v>
      </c>
      <c r="K308" s="58" t="str">
        <f t="shared" si="99"/>
        <v>0</v>
      </c>
      <c r="L308" s="58" t="str">
        <f t="shared" si="104"/>
        <v>0</v>
      </c>
      <c r="M308" s="58">
        <f t="shared" si="107"/>
        <v>2.1159606000000002</v>
      </c>
      <c r="N308" s="61" t="str">
        <v>20 Massaging left ankle</v>
      </c>
      <c r="O308" s="3"/>
      <c r="P308" s="3"/>
      <c r="AF308" s="3">
        <f t="shared" si="94"/>
        <v>9.5486111111111119E-3</v>
      </c>
      <c r="AG308" s="5">
        <f t="shared" si="95"/>
        <v>825000</v>
      </c>
      <c r="AH308" s="56">
        <f t="shared" si="105"/>
        <v>2.1159606000000002</v>
      </c>
      <c r="AI308" s="84">
        <f t="shared" si="106"/>
        <v>2.1159606000000002</v>
      </c>
      <c r="AJ308" s="84">
        <v>826</v>
      </c>
      <c r="AK308" t="str">
        <f t="shared" si="101"/>
        <v>2.1159606, 826</v>
      </c>
      <c r="AL308" s="60">
        <f t="shared" si="106"/>
        <v>2.1159606000000002</v>
      </c>
      <c r="AM308" s="5">
        <f t="shared" si="102"/>
        <v>825</v>
      </c>
      <c r="AN308" s="56"/>
      <c r="AT308" s="56"/>
    </row>
    <row r="309" spans="1:46" x14ac:dyDescent="0.35">
      <c r="A309">
        <v>826000</v>
      </c>
      <c r="B309" s="59">
        <v>0.19797345999999999</v>
      </c>
      <c r="C309" s="3">
        <f t="shared" si="93"/>
        <v>9.5601851851851855E-3</v>
      </c>
      <c r="D309" s="59">
        <v>1.9797346</v>
      </c>
      <c r="E309" s="56" t="e">
        <f t="shared" si="96"/>
        <v>#N/A</v>
      </c>
      <c r="F309" s="58" t="e">
        <f t="shared" si="97"/>
        <v>#N/A</v>
      </c>
      <c r="G309" s="58" t="e">
        <f t="shared" si="92"/>
        <v>#N/A</v>
      </c>
      <c r="H309" s="58" t="e">
        <f t="shared" si="103"/>
        <v>#N/A</v>
      </c>
      <c r="I309" s="61" t="e">
        <v>#N/A</v>
      </c>
      <c r="J309" s="58" t="str">
        <f t="shared" si="98"/>
        <v>0</v>
      </c>
      <c r="K309" s="58" t="str">
        <f t="shared" si="99"/>
        <v>0</v>
      </c>
      <c r="L309" s="58" t="str">
        <f t="shared" si="104"/>
        <v>0</v>
      </c>
      <c r="M309" s="58" t="str">
        <f t="shared" si="107"/>
        <v>0</v>
      </c>
      <c r="N309" s="61">
        <v>0</v>
      </c>
      <c r="O309" s="3"/>
      <c r="P309" s="3"/>
      <c r="AF309" s="3">
        <f t="shared" si="94"/>
        <v>9.5601851851851855E-3</v>
      </c>
      <c r="AG309" s="5">
        <f t="shared" si="95"/>
        <v>826000</v>
      </c>
      <c r="AH309" s="56">
        <f t="shared" si="105"/>
        <v>1.9797346</v>
      </c>
      <c r="AI309" s="84">
        <f t="shared" si="106"/>
        <v>1.9797346</v>
      </c>
      <c r="AJ309" s="84">
        <v>827</v>
      </c>
      <c r="AK309" t="str">
        <f t="shared" si="101"/>
        <v>1.9797346, 827</v>
      </c>
      <c r="AL309" s="60">
        <f t="shared" si="106"/>
        <v>1.9797346</v>
      </c>
      <c r="AM309" s="5">
        <f t="shared" si="102"/>
        <v>826</v>
      </c>
      <c r="AN309" s="56"/>
      <c r="AT309" s="56"/>
    </row>
    <row r="310" spans="1:46" x14ac:dyDescent="0.35">
      <c r="A310">
        <v>827000</v>
      </c>
      <c r="B310" s="59">
        <v>0.19192111000000001</v>
      </c>
      <c r="C310" s="3">
        <f t="shared" si="93"/>
        <v>9.571759259259259E-3</v>
      </c>
      <c r="D310" s="59">
        <v>1.9192111000000001</v>
      </c>
      <c r="E310" s="56" t="e">
        <f t="shared" si="96"/>
        <v>#N/A</v>
      </c>
      <c r="F310" s="58" t="e">
        <f t="shared" si="97"/>
        <v>#N/A</v>
      </c>
      <c r="G310" s="58" t="e">
        <f t="shared" ref="G310:G373" si="108">IF(AND(D310&lt;=D307, D310&lt;=D308, D310&lt;=D309, D310&lt;=D311, D310&lt;=D312, D310&lt;=D313),D310,NA())</f>
        <v>#N/A</v>
      </c>
      <c r="H310" s="58" t="e">
        <f t="shared" si="103"/>
        <v>#N/A</v>
      </c>
      <c r="I310" s="61" t="e">
        <v>#N/A</v>
      </c>
      <c r="J310" s="58" t="str">
        <f t="shared" si="98"/>
        <v>0</v>
      </c>
      <c r="K310" s="58" t="str">
        <f t="shared" si="99"/>
        <v>0</v>
      </c>
      <c r="L310" s="58" t="str">
        <f t="shared" si="104"/>
        <v>0</v>
      </c>
      <c r="M310" s="58" t="str">
        <f t="shared" si="107"/>
        <v>0</v>
      </c>
      <c r="N310" s="61">
        <v>0</v>
      </c>
      <c r="O310" s="3"/>
      <c r="P310" s="3"/>
      <c r="AF310" s="3">
        <f t="shared" si="94"/>
        <v>9.571759259259259E-3</v>
      </c>
      <c r="AG310" s="5">
        <f t="shared" si="95"/>
        <v>827000</v>
      </c>
      <c r="AH310" s="56">
        <f t="shared" si="105"/>
        <v>1.9192111000000001</v>
      </c>
      <c r="AI310" s="84">
        <f t="shared" si="106"/>
        <v>1.9192111000000001</v>
      </c>
      <c r="AJ310" s="84">
        <v>828</v>
      </c>
      <c r="AK310" t="str">
        <f t="shared" si="101"/>
        <v>1.9192111, 828</v>
      </c>
      <c r="AL310" s="60">
        <f t="shared" si="106"/>
        <v>1.9192111000000001</v>
      </c>
      <c r="AM310" s="5">
        <f t="shared" si="102"/>
        <v>827</v>
      </c>
      <c r="AN310" s="56"/>
      <c r="AT310" s="56"/>
    </row>
    <row r="311" spans="1:46" x14ac:dyDescent="0.35">
      <c r="A311">
        <v>828000</v>
      </c>
      <c r="B311" s="59">
        <v>0.18889494000000001</v>
      </c>
      <c r="C311" s="3">
        <f t="shared" si="93"/>
        <v>9.5833333333333343E-3</v>
      </c>
      <c r="D311" s="59">
        <v>1.8889494</v>
      </c>
      <c r="E311" s="56" t="e">
        <f t="shared" si="96"/>
        <v>#N/A</v>
      </c>
      <c r="F311" s="58" t="e">
        <f t="shared" si="97"/>
        <v>#N/A</v>
      </c>
      <c r="G311" s="58" t="e">
        <f t="shared" si="108"/>
        <v>#N/A</v>
      </c>
      <c r="H311" s="58" t="e">
        <f t="shared" si="103"/>
        <v>#N/A</v>
      </c>
      <c r="I311" s="61" t="e">
        <v>#N/A</v>
      </c>
      <c r="J311" s="58" t="str">
        <f t="shared" si="98"/>
        <v>0</v>
      </c>
      <c r="K311" s="58" t="str">
        <f t="shared" si="99"/>
        <v>0</v>
      </c>
      <c r="L311" s="58" t="str">
        <f t="shared" si="104"/>
        <v>0</v>
      </c>
      <c r="M311" s="58" t="str">
        <f t="shared" si="107"/>
        <v>0</v>
      </c>
      <c r="N311" s="61">
        <v>0</v>
      </c>
      <c r="O311" s="3"/>
      <c r="P311" s="3"/>
      <c r="AF311" s="3">
        <f t="shared" si="94"/>
        <v>9.5833333333333343E-3</v>
      </c>
      <c r="AG311" s="5">
        <f t="shared" si="95"/>
        <v>828000</v>
      </c>
      <c r="AH311" s="56">
        <f t="shared" si="105"/>
        <v>1.8889494</v>
      </c>
      <c r="AI311" s="84">
        <f t="shared" si="106"/>
        <v>1.8889494</v>
      </c>
      <c r="AJ311" s="84">
        <v>829</v>
      </c>
      <c r="AK311" t="str">
        <f t="shared" si="101"/>
        <v>1.8889494, 829</v>
      </c>
      <c r="AL311" s="60">
        <f t="shared" si="106"/>
        <v>1.8889494</v>
      </c>
      <c r="AM311" s="5">
        <f t="shared" si="102"/>
        <v>828</v>
      </c>
      <c r="AN311" s="56"/>
      <c r="AT311" s="56"/>
    </row>
    <row r="312" spans="1:46" x14ac:dyDescent="0.35">
      <c r="A312">
        <v>829000</v>
      </c>
      <c r="B312" s="59">
        <v>0.18057419999999999</v>
      </c>
      <c r="C312" s="3">
        <f t="shared" si="93"/>
        <v>9.5949074074074079E-3</v>
      </c>
      <c r="D312" s="59">
        <v>1.805742</v>
      </c>
      <c r="E312" s="56" t="e">
        <f t="shared" si="96"/>
        <v>#N/A</v>
      </c>
      <c r="F312" s="58" t="e">
        <f t="shared" si="97"/>
        <v>#N/A</v>
      </c>
      <c r="G312" s="58" t="e">
        <f t="shared" si="108"/>
        <v>#N/A</v>
      </c>
      <c r="H312" s="58" t="e">
        <f t="shared" si="103"/>
        <v>#N/A</v>
      </c>
      <c r="I312" s="61" t="e">
        <v>#N/A</v>
      </c>
      <c r="J312" s="58" t="str">
        <f t="shared" si="98"/>
        <v>0</v>
      </c>
      <c r="K312" s="58" t="str">
        <f t="shared" si="99"/>
        <v>0</v>
      </c>
      <c r="L312" s="58" t="str">
        <f t="shared" si="104"/>
        <v>0</v>
      </c>
      <c r="M312" s="58" t="str">
        <f t="shared" si="107"/>
        <v>0</v>
      </c>
      <c r="N312" s="61">
        <v>0</v>
      </c>
      <c r="O312" s="3"/>
      <c r="P312" s="3"/>
      <c r="AF312" s="3">
        <f t="shared" si="94"/>
        <v>9.5949074074074079E-3</v>
      </c>
      <c r="AG312" s="5">
        <f t="shared" si="95"/>
        <v>829000</v>
      </c>
      <c r="AH312" s="56">
        <f t="shared" si="105"/>
        <v>1.805742</v>
      </c>
      <c r="AI312" s="84">
        <f t="shared" si="106"/>
        <v>1.805742</v>
      </c>
      <c r="AJ312" s="84">
        <v>830</v>
      </c>
      <c r="AK312" t="str">
        <f t="shared" si="101"/>
        <v>1.805742, 830</v>
      </c>
      <c r="AL312" s="60">
        <f t="shared" si="106"/>
        <v>1.805742</v>
      </c>
      <c r="AM312" s="5">
        <f t="shared" si="102"/>
        <v>829</v>
      </c>
      <c r="AN312" s="56"/>
      <c r="AT312" s="56"/>
    </row>
    <row r="313" spans="1:46" x14ac:dyDescent="0.35">
      <c r="A313">
        <v>830000</v>
      </c>
      <c r="B313" s="59">
        <v>0.18133194999999999</v>
      </c>
      <c r="C313" s="3">
        <f t="shared" si="93"/>
        <v>9.6064814814814815E-3</v>
      </c>
      <c r="D313" s="59">
        <v>1.8133195</v>
      </c>
      <c r="E313" s="56" t="e">
        <f t="shared" si="96"/>
        <v>#N/A</v>
      </c>
      <c r="F313" s="58" t="e">
        <f t="shared" si="97"/>
        <v>#N/A</v>
      </c>
      <c r="G313" s="58" t="e">
        <f t="shared" si="108"/>
        <v>#N/A</v>
      </c>
      <c r="H313" s="58" t="e">
        <f t="shared" si="103"/>
        <v>#N/A</v>
      </c>
      <c r="I313" s="61" t="e">
        <v>#N/A</v>
      </c>
      <c r="J313" s="58" t="str">
        <f t="shared" si="98"/>
        <v>0</v>
      </c>
      <c r="K313" s="58" t="str">
        <f t="shared" si="99"/>
        <v>0</v>
      </c>
      <c r="L313" s="58" t="str">
        <f t="shared" si="104"/>
        <v>0</v>
      </c>
      <c r="M313" s="58" t="str">
        <f t="shared" si="107"/>
        <v>0</v>
      </c>
      <c r="N313" s="61">
        <v>0</v>
      </c>
      <c r="O313" s="3"/>
      <c r="P313" s="3"/>
      <c r="AF313" s="3">
        <f t="shared" si="94"/>
        <v>9.6064814814814815E-3</v>
      </c>
      <c r="AG313" s="5">
        <f t="shared" si="95"/>
        <v>830000</v>
      </c>
      <c r="AH313" s="56">
        <f t="shared" si="105"/>
        <v>1.8133195</v>
      </c>
      <c r="AI313" s="84">
        <f t="shared" si="106"/>
        <v>1.8133195</v>
      </c>
      <c r="AJ313" s="84">
        <v>831</v>
      </c>
      <c r="AK313" t="str">
        <f t="shared" si="101"/>
        <v>1.8133195, 831</v>
      </c>
      <c r="AL313" s="60">
        <f t="shared" si="106"/>
        <v>1.8133195</v>
      </c>
      <c r="AM313" s="5">
        <f t="shared" si="102"/>
        <v>830</v>
      </c>
      <c r="AN313" s="56"/>
      <c r="AT313" s="56"/>
    </row>
    <row r="314" spans="1:46" x14ac:dyDescent="0.35">
      <c r="A314">
        <v>831000</v>
      </c>
      <c r="B314" s="59">
        <v>0.17225344000000001</v>
      </c>
      <c r="C314" s="3">
        <f t="shared" si="93"/>
        <v>9.618055555555555E-3</v>
      </c>
      <c r="D314" s="59">
        <v>1.7225344</v>
      </c>
      <c r="E314" s="56" t="e">
        <f t="shared" si="96"/>
        <v>#N/A</v>
      </c>
      <c r="F314" s="58" t="e">
        <f t="shared" si="97"/>
        <v>#N/A</v>
      </c>
      <c r="G314" s="58" t="e">
        <f t="shared" si="108"/>
        <v>#N/A</v>
      </c>
      <c r="H314" s="58" t="e">
        <f t="shared" si="103"/>
        <v>#N/A</v>
      </c>
      <c r="I314" s="61" t="e">
        <v>#N/A</v>
      </c>
      <c r="J314" s="58" t="str">
        <f t="shared" si="98"/>
        <v>0</v>
      </c>
      <c r="K314" s="58" t="str">
        <f t="shared" si="99"/>
        <v>0</v>
      </c>
      <c r="L314" s="58" t="str">
        <f t="shared" si="104"/>
        <v>0</v>
      </c>
      <c r="M314" s="58" t="str">
        <f t="shared" si="107"/>
        <v>0</v>
      </c>
      <c r="N314" s="61">
        <v>0</v>
      </c>
      <c r="O314" s="3"/>
      <c r="P314" s="3"/>
      <c r="AF314" s="3">
        <f t="shared" si="94"/>
        <v>9.618055555555555E-3</v>
      </c>
      <c r="AG314" s="5">
        <f t="shared" si="95"/>
        <v>831000</v>
      </c>
      <c r="AH314" s="56">
        <f t="shared" si="105"/>
        <v>1.7225344</v>
      </c>
      <c r="AI314" s="84">
        <f t="shared" si="106"/>
        <v>1.7225344</v>
      </c>
      <c r="AJ314" s="84">
        <v>832</v>
      </c>
      <c r="AK314" t="str">
        <f t="shared" si="101"/>
        <v>1.7225344, 832</v>
      </c>
      <c r="AL314" s="60">
        <f t="shared" si="106"/>
        <v>1.7225344</v>
      </c>
      <c r="AM314" s="5">
        <f t="shared" si="102"/>
        <v>831</v>
      </c>
      <c r="AN314" s="56"/>
      <c r="AT314" s="56"/>
    </row>
    <row r="315" spans="1:46" x14ac:dyDescent="0.35">
      <c r="A315">
        <v>832000</v>
      </c>
      <c r="B315" s="59">
        <v>0.17527962</v>
      </c>
      <c r="C315" s="3">
        <f t="shared" si="93"/>
        <v>9.6296296296296303E-3</v>
      </c>
      <c r="D315" s="59">
        <v>1.7527961999999999</v>
      </c>
      <c r="E315" s="56" t="e">
        <f t="shared" si="96"/>
        <v>#N/A</v>
      </c>
      <c r="F315" s="58" t="e">
        <f t="shared" si="97"/>
        <v>#N/A</v>
      </c>
      <c r="G315" s="58" t="e">
        <f t="shared" si="108"/>
        <v>#N/A</v>
      </c>
      <c r="H315" s="58" t="e">
        <f t="shared" si="103"/>
        <v>#N/A</v>
      </c>
      <c r="I315" s="61" t="e">
        <v>#N/A</v>
      </c>
      <c r="J315" s="58" t="str">
        <f t="shared" si="98"/>
        <v>0</v>
      </c>
      <c r="K315" s="58" t="str">
        <f t="shared" si="99"/>
        <v>0</v>
      </c>
      <c r="L315" s="58" t="str">
        <f t="shared" si="104"/>
        <v>0</v>
      </c>
      <c r="M315" s="58" t="str">
        <f t="shared" si="107"/>
        <v>0</v>
      </c>
      <c r="N315" s="61">
        <v>0</v>
      </c>
      <c r="O315" s="3"/>
      <c r="P315" s="3"/>
      <c r="AF315" s="3">
        <f t="shared" si="94"/>
        <v>9.6296296296296303E-3</v>
      </c>
      <c r="AG315" s="5">
        <f t="shared" si="95"/>
        <v>832000</v>
      </c>
      <c r="AH315" s="56">
        <f t="shared" si="105"/>
        <v>1.7527961999999999</v>
      </c>
      <c r="AI315" s="84">
        <f t="shared" si="106"/>
        <v>1.7527961999999999</v>
      </c>
      <c r="AJ315" s="84">
        <v>833</v>
      </c>
      <c r="AK315" t="str">
        <f t="shared" si="101"/>
        <v>1.7527962, 833</v>
      </c>
      <c r="AL315" s="60">
        <f t="shared" si="106"/>
        <v>1.7527961999999999</v>
      </c>
      <c r="AM315" s="5">
        <f t="shared" si="102"/>
        <v>832</v>
      </c>
      <c r="AN315" s="56"/>
      <c r="AT315" s="56"/>
    </row>
    <row r="316" spans="1:46" x14ac:dyDescent="0.35">
      <c r="A316">
        <v>833000</v>
      </c>
      <c r="B316" s="59">
        <v>0.16695644000000001</v>
      </c>
      <c r="C316" s="3">
        <f t="shared" si="93"/>
        <v>9.6412037037037039E-3</v>
      </c>
      <c r="D316" s="59">
        <v>1.6695644000000001</v>
      </c>
      <c r="E316" s="56" t="e">
        <f t="shared" si="96"/>
        <v>#N/A</v>
      </c>
      <c r="F316" s="58" t="e">
        <f t="shared" si="97"/>
        <v>#N/A</v>
      </c>
      <c r="G316" s="58" t="e">
        <f t="shared" si="108"/>
        <v>#N/A</v>
      </c>
      <c r="H316" s="58" t="e">
        <f t="shared" si="103"/>
        <v>#N/A</v>
      </c>
      <c r="I316" s="61" t="e">
        <v>#N/A</v>
      </c>
      <c r="J316" s="58" t="str">
        <f t="shared" si="98"/>
        <v>0</v>
      </c>
      <c r="K316" s="58" t="str">
        <f t="shared" si="99"/>
        <v>0</v>
      </c>
      <c r="L316" s="58" t="str">
        <f t="shared" si="104"/>
        <v>0</v>
      </c>
      <c r="M316" s="58" t="str">
        <f t="shared" si="107"/>
        <v>0</v>
      </c>
      <c r="N316" s="61">
        <v>0</v>
      </c>
      <c r="O316" s="3"/>
      <c r="P316" s="3"/>
      <c r="AF316" s="3">
        <f t="shared" si="94"/>
        <v>9.6412037037037039E-3</v>
      </c>
      <c r="AG316" s="5">
        <f t="shared" si="95"/>
        <v>833000</v>
      </c>
      <c r="AH316" s="56">
        <f t="shared" si="105"/>
        <v>1.6695644000000001</v>
      </c>
      <c r="AI316" s="84">
        <f t="shared" si="106"/>
        <v>1.6695644000000001</v>
      </c>
      <c r="AJ316" s="84">
        <v>834</v>
      </c>
      <c r="AK316" t="str">
        <f t="shared" si="101"/>
        <v>1.6695644, 834</v>
      </c>
      <c r="AL316" s="60">
        <f t="shared" si="106"/>
        <v>1.6695644000000001</v>
      </c>
      <c r="AM316" s="5">
        <f t="shared" si="102"/>
        <v>833</v>
      </c>
      <c r="AN316" s="56"/>
      <c r="AT316" s="56"/>
    </row>
    <row r="317" spans="1:46" x14ac:dyDescent="0.35">
      <c r="A317">
        <v>834000</v>
      </c>
      <c r="B317" s="59">
        <v>0.15863326</v>
      </c>
      <c r="C317" s="3">
        <f t="shared" si="93"/>
        <v>9.6527777777777775E-3</v>
      </c>
      <c r="D317" s="59">
        <v>1.5863326</v>
      </c>
      <c r="E317" s="56" t="e">
        <f t="shared" si="96"/>
        <v>#N/A</v>
      </c>
      <c r="F317" s="58" t="e">
        <f t="shared" si="97"/>
        <v>#N/A</v>
      </c>
      <c r="G317" s="58">
        <f t="shared" si="108"/>
        <v>1.5863326</v>
      </c>
      <c r="H317" s="58" t="e">
        <f t="shared" si="103"/>
        <v>#N/A</v>
      </c>
      <c r="I317" s="61" t="e">
        <v>#N/A</v>
      </c>
      <c r="J317" s="58" t="str">
        <f t="shared" si="98"/>
        <v>0</v>
      </c>
      <c r="K317" s="58" t="str">
        <f t="shared" si="99"/>
        <v>0</v>
      </c>
      <c r="L317" s="58">
        <f t="shared" si="104"/>
        <v>1.5863326</v>
      </c>
      <c r="M317" s="58" t="str">
        <f t="shared" si="107"/>
        <v>0</v>
      </c>
      <c r="N317" s="61">
        <v>0</v>
      </c>
      <c r="O317" s="3"/>
      <c r="P317" s="3"/>
      <c r="AF317" s="3">
        <f t="shared" si="94"/>
        <v>9.6527777777777775E-3</v>
      </c>
      <c r="AG317" s="5">
        <f t="shared" si="95"/>
        <v>834000</v>
      </c>
      <c r="AH317" s="56">
        <f t="shared" si="105"/>
        <v>1.5863326</v>
      </c>
      <c r="AI317" s="84">
        <f t="shared" si="106"/>
        <v>1.5863326</v>
      </c>
      <c r="AJ317" s="84">
        <v>835</v>
      </c>
      <c r="AK317" t="str">
        <f t="shared" si="101"/>
        <v>1.5863326, 835</v>
      </c>
      <c r="AL317" s="60">
        <f t="shared" si="106"/>
        <v>1.5863326</v>
      </c>
      <c r="AM317" s="5">
        <f t="shared" si="102"/>
        <v>834</v>
      </c>
      <c r="AN317" s="56"/>
      <c r="AT317" s="56"/>
    </row>
    <row r="318" spans="1:46" x14ac:dyDescent="0.35">
      <c r="A318">
        <v>835000</v>
      </c>
      <c r="B318" s="59">
        <v>0.16090409999999999</v>
      </c>
      <c r="C318" s="3">
        <f t="shared" si="93"/>
        <v>9.6643518518518511E-3</v>
      </c>
      <c r="D318" s="59">
        <v>1.6090409999999999</v>
      </c>
      <c r="E318" s="56" t="e">
        <f t="shared" si="96"/>
        <v>#N/A</v>
      </c>
      <c r="F318" s="58" t="e">
        <f t="shared" si="97"/>
        <v>#N/A</v>
      </c>
      <c r="G318" s="58" t="e">
        <f t="shared" si="108"/>
        <v>#N/A</v>
      </c>
      <c r="H318" s="58" t="e">
        <f t="shared" si="103"/>
        <v>#N/A</v>
      </c>
      <c r="I318" s="61" t="e">
        <v>#N/A</v>
      </c>
      <c r="J318" s="58" t="str">
        <f t="shared" si="98"/>
        <v>0</v>
      </c>
      <c r="K318" s="58" t="str">
        <f t="shared" si="99"/>
        <v>0</v>
      </c>
      <c r="L318" s="58" t="str">
        <f t="shared" si="104"/>
        <v>0</v>
      </c>
      <c r="M318" s="58" t="str">
        <f t="shared" si="107"/>
        <v>0</v>
      </c>
      <c r="N318" s="61">
        <v>0</v>
      </c>
      <c r="O318" s="3"/>
      <c r="P318" s="3"/>
      <c r="AF318" s="3">
        <f t="shared" si="94"/>
        <v>9.6643518518518511E-3</v>
      </c>
      <c r="AG318" s="5">
        <f t="shared" si="95"/>
        <v>835000</v>
      </c>
      <c r="AH318" s="56">
        <f t="shared" si="105"/>
        <v>1.6090409999999999</v>
      </c>
      <c r="AI318" s="84">
        <f t="shared" si="106"/>
        <v>1.6090409999999999</v>
      </c>
      <c r="AJ318" s="84">
        <v>836</v>
      </c>
      <c r="AK318" t="str">
        <f t="shared" si="101"/>
        <v>1.609041, 836</v>
      </c>
      <c r="AL318" s="60">
        <f t="shared" si="106"/>
        <v>1.6090409999999999</v>
      </c>
      <c r="AM318" s="5">
        <f t="shared" si="102"/>
        <v>835</v>
      </c>
      <c r="AN318" s="56"/>
      <c r="AT318" s="56"/>
    </row>
    <row r="319" spans="1:46" x14ac:dyDescent="0.35">
      <c r="A319">
        <v>836000</v>
      </c>
      <c r="B319" s="59">
        <v>0.17376411</v>
      </c>
      <c r="C319" s="3">
        <f t="shared" si="93"/>
        <v>9.6759259259259264E-3</v>
      </c>
      <c r="D319" s="59">
        <v>1.7376411</v>
      </c>
      <c r="E319" s="56" t="e">
        <f t="shared" si="96"/>
        <v>#N/A</v>
      </c>
      <c r="F319" s="58" t="e">
        <f t="shared" si="97"/>
        <v>#N/A</v>
      </c>
      <c r="G319" s="58" t="e">
        <f t="shared" si="108"/>
        <v>#N/A</v>
      </c>
      <c r="H319" s="58" t="e">
        <f t="shared" si="103"/>
        <v>#N/A</v>
      </c>
      <c r="I319" s="61" t="e">
        <v>#N/A</v>
      </c>
      <c r="J319" s="58" t="str">
        <f t="shared" si="98"/>
        <v>0</v>
      </c>
      <c r="K319" s="58" t="str">
        <f t="shared" si="99"/>
        <v>0</v>
      </c>
      <c r="L319" s="58" t="str">
        <f t="shared" si="104"/>
        <v>0</v>
      </c>
      <c r="M319" s="58" t="str">
        <f t="shared" si="107"/>
        <v>0</v>
      </c>
      <c r="N319" s="61">
        <v>0</v>
      </c>
      <c r="O319" s="3"/>
      <c r="P319" s="3"/>
      <c r="AF319" s="3">
        <f t="shared" si="94"/>
        <v>9.6759259259259264E-3</v>
      </c>
      <c r="AG319" s="5">
        <f t="shared" si="95"/>
        <v>836000</v>
      </c>
      <c r="AH319" s="56">
        <f t="shared" si="105"/>
        <v>1.7376411</v>
      </c>
      <c r="AI319" s="84">
        <f t="shared" si="106"/>
        <v>1.7376411</v>
      </c>
      <c r="AJ319" s="84">
        <v>837</v>
      </c>
      <c r="AK319" t="str">
        <f t="shared" si="101"/>
        <v>1.7376411, 837</v>
      </c>
      <c r="AL319" s="60">
        <f t="shared" si="106"/>
        <v>1.7376411</v>
      </c>
      <c r="AM319" s="5">
        <f t="shared" si="102"/>
        <v>836</v>
      </c>
      <c r="AN319" s="56"/>
      <c r="AT319" s="56"/>
    </row>
    <row r="320" spans="1:46" x14ac:dyDescent="0.35">
      <c r="A320">
        <v>837000</v>
      </c>
      <c r="B320" s="59">
        <v>0.17906111</v>
      </c>
      <c r="C320" s="3">
        <f t="shared" si="93"/>
        <v>9.6874999999999999E-3</v>
      </c>
      <c r="D320" s="59">
        <v>1.7906111</v>
      </c>
      <c r="E320" s="56" t="e">
        <f t="shared" si="96"/>
        <v>#N/A</v>
      </c>
      <c r="F320" s="58" t="e">
        <f t="shared" si="97"/>
        <v>#N/A</v>
      </c>
      <c r="G320" s="58" t="e">
        <f t="shared" si="108"/>
        <v>#N/A</v>
      </c>
      <c r="H320" s="58" t="e">
        <f t="shared" si="103"/>
        <v>#N/A</v>
      </c>
      <c r="I320" s="61" t="e">
        <v>#N/A</v>
      </c>
      <c r="J320" s="58" t="str">
        <f t="shared" si="98"/>
        <v>0</v>
      </c>
      <c r="K320" s="58" t="str">
        <f t="shared" si="99"/>
        <v>0</v>
      </c>
      <c r="L320" s="58" t="str">
        <f t="shared" si="104"/>
        <v>0</v>
      </c>
      <c r="M320" s="58" t="str">
        <f t="shared" si="107"/>
        <v>0</v>
      </c>
      <c r="N320" s="61">
        <v>0</v>
      </c>
      <c r="O320" s="3"/>
      <c r="P320" s="3"/>
      <c r="AF320" s="3">
        <f t="shared" si="94"/>
        <v>9.6874999999999999E-3</v>
      </c>
      <c r="AG320" s="5">
        <f t="shared" si="95"/>
        <v>837000</v>
      </c>
      <c r="AH320" s="56">
        <f t="shared" si="105"/>
        <v>1.7906111</v>
      </c>
      <c r="AI320" s="84">
        <f t="shared" si="106"/>
        <v>1.7906111</v>
      </c>
      <c r="AJ320" s="84">
        <v>838</v>
      </c>
      <c r="AK320" t="str">
        <f t="shared" si="101"/>
        <v>1.7906111, 838</v>
      </c>
      <c r="AL320" s="60">
        <f t="shared" si="106"/>
        <v>1.7906111</v>
      </c>
      <c r="AM320" s="5">
        <f t="shared" si="102"/>
        <v>837</v>
      </c>
      <c r="AN320" s="56"/>
      <c r="AT320" s="56"/>
    </row>
    <row r="321" spans="1:46" x14ac:dyDescent="0.35">
      <c r="A321">
        <v>838000</v>
      </c>
      <c r="B321" s="59">
        <v>0.17906111</v>
      </c>
      <c r="C321" s="3">
        <f t="shared" si="93"/>
        <v>9.6990740740740735E-3</v>
      </c>
      <c r="D321" s="59">
        <v>1.7906111</v>
      </c>
      <c r="E321" s="56" t="e">
        <f t="shared" si="96"/>
        <v>#N/A</v>
      </c>
      <c r="F321" s="58" t="e">
        <f t="shared" si="97"/>
        <v>#N/A</v>
      </c>
      <c r="G321" s="58" t="e">
        <f t="shared" si="108"/>
        <v>#N/A</v>
      </c>
      <c r="H321" s="58" t="e">
        <f t="shared" si="103"/>
        <v>#N/A</v>
      </c>
      <c r="I321" s="61" t="e">
        <v>#N/A</v>
      </c>
      <c r="J321" s="58" t="str">
        <f t="shared" si="98"/>
        <v>0</v>
      </c>
      <c r="K321" s="58" t="str">
        <f t="shared" si="99"/>
        <v>0</v>
      </c>
      <c r="L321" s="58" t="str">
        <f t="shared" si="104"/>
        <v>0</v>
      </c>
      <c r="M321" s="58" t="str">
        <f t="shared" si="107"/>
        <v>0</v>
      </c>
      <c r="N321" s="61">
        <v>0</v>
      </c>
      <c r="O321" s="3"/>
      <c r="P321" s="3"/>
      <c r="AF321" s="3">
        <f t="shared" si="94"/>
        <v>9.6990740740740735E-3</v>
      </c>
      <c r="AG321" s="5">
        <f t="shared" si="95"/>
        <v>838000</v>
      </c>
      <c r="AH321" s="56">
        <f t="shared" si="105"/>
        <v>1.7906111</v>
      </c>
      <c r="AI321" s="84">
        <f t="shared" si="106"/>
        <v>1.7906111</v>
      </c>
      <c r="AJ321" s="84">
        <v>839</v>
      </c>
      <c r="AK321" t="str">
        <f t="shared" si="101"/>
        <v>1.7906111, 839</v>
      </c>
      <c r="AL321" s="60">
        <f t="shared" si="106"/>
        <v>1.7906111</v>
      </c>
      <c r="AM321" s="5">
        <f t="shared" si="102"/>
        <v>838</v>
      </c>
      <c r="AN321" s="56"/>
      <c r="AT321" s="56"/>
    </row>
    <row r="322" spans="1:46" x14ac:dyDescent="0.35">
      <c r="A322">
        <v>839000</v>
      </c>
      <c r="B322" s="59">
        <v>0.18057419999999999</v>
      </c>
      <c r="C322" s="3">
        <f t="shared" ref="C322:C385" si="109">A322/60000/1440</f>
        <v>9.7106481481481471E-3</v>
      </c>
      <c r="D322" s="59">
        <v>1.805742</v>
      </c>
      <c r="E322" s="56" t="e">
        <f t="shared" si="96"/>
        <v>#N/A</v>
      </c>
      <c r="F322" s="58" t="e">
        <f t="shared" si="97"/>
        <v>#N/A</v>
      </c>
      <c r="G322" s="58" t="e">
        <f t="shared" si="108"/>
        <v>#N/A</v>
      </c>
      <c r="H322" s="58" t="e">
        <f t="shared" si="103"/>
        <v>#N/A</v>
      </c>
      <c r="I322" s="61" t="e">
        <v>#N/A</v>
      </c>
      <c r="J322" s="58" t="str">
        <f t="shared" si="98"/>
        <v>0</v>
      </c>
      <c r="K322" s="58" t="str">
        <f t="shared" si="99"/>
        <v>0</v>
      </c>
      <c r="L322" s="58" t="str">
        <f t="shared" si="104"/>
        <v>0</v>
      </c>
      <c r="M322" s="58" t="str">
        <f t="shared" si="107"/>
        <v>0</v>
      </c>
      <c r="N322" s="61">
        <v>0</v>
      </c>
      <c r="O322" s="3"/>
      <c r="P322" s="3"/>
      <c r="AF322" s="3">
        <f t="shared" ref="AF322:AF385" si="110">A322/60000/1440</f>
        <v>9.7106481481481471E-3</v>
      </c>
      <c r="AG322" s="5">
        <f t="shared" ref="AG322:AG385" si="111">A322</f>
        <v>839000</v>
      </c>
      <c r="AH322" s="56">
        <f t="shared" si="105"/>
        <v>1.805742</v>
      </c>
      <c r="AI322" s="84">
        <f t="shared" si="106"/>
        <v>1.805742</v>
      </c>
      <c r="AJ322" s="84">
        <v>840</v>
      </c>
      <c r="AK322" t="str">
        <f t="shared" si="101"/>
        <v>1.805742, 840</v>
      </c>
      <c r="AL322" s="60">
        <f t="shared" si="106"/>
        <v>1.805742</v>
      </c>
      <c r="AM322" s="5">
        <f t="shared" si="102"/>
        <v>839</v>
      </c>
      <c r="AN322" s="56"/>
      <c r="AT322" s="56"/>
    </row>
    <row r="323" spans="1:46" x14ac:dyDescent="0.35">
      <c r="A323">
        <v>840000</v>
      </c>
      <c r="B323" s="59">
        <v>0.19343662</v>
      </c>
      <c r="C323" s="3">
        <f t="shared" si="109"/>
        <v>9.7222222222222224E-3</v>
      </c>
      <c r="D323" s="59">
        <v>1.9343661999999999</v>
      </c>
      <c r="E323" s="56" t="e">
        <f t="shared" ref="E323:E386" si="112">IF(D323=MIN($D$2:$D$412),D323,NA())</f>
        <v>#N/A</v>
      </c>
      <c r="F323" s="58" t="e">
        <f t="shared" ref="F323:F386" si="113">IF(D323=MAX($D$2:$D$412),D323,NA())</f>
        <v>#N/A</v>
      </c>
      <c r="G323" s="58" t="e">
        <f t="shared" si="108"/>
        <v>#N/A</v>
      </c>
      <c r="H323" s="58">
        <f t="shared" si="103"/>
        <v>1.9343661999999999</v>
      </c>
      <c r="I323" s="61" t="e">
        <v>#N/A</v>
      </c>
      <c r="J323" s="58" t="str">
        <f t="shared" ref="J323:J386" si="114">IF(D323=MIN($D:$D),D323,"0")</f>
        <v>0</v>
      </c>
      <c r="K323" s="58" t="str">
        <f t="shared" ref="K323:K386" si="115">IF(D323=MAX($D:$D),D323,"0")</f>
        <v>0</v>
      </c>
      <c r="L323" s="58" t="str">
        <f t="shared" si="104"/>
        <v>0</v>
      </c>
      <c r="M323" s="58">
        <f t="shared" si="107"/>
        <v>1.9343661999999999</v>
      </c>
      <c r="N323" s="61">
        <v>0</v>
      </c>
      <c r="O323" s="3"/>
      <c r="P323" s="3"/>
      <c r="AF323" s="3">
        <f t="shared" si="110"/>
        <v>9.7222222222222224E-3</v>
      </c>
      <c r="AG323" s="5">
        <f t="shared" si="111"/>
        <v>840000</v>
      </c>
      <c r="AH323" s="56">
        <f t="shared" si="105"/>
        <v>1.9343661999999999</v>
      </c>
      <c r="AI323" s="84">
        <f t="shared" si="106"/>
        <v>1.9343661999999999</v>
      </c>
      <c r="AJ323" s="84">
        <v>841</v>
      </c>
      <c r="AK323" t="str">
        <f t="shared" ref="AK323:AK386" si="116">_xlfn.CONCAT(AI323,", ",AJ323)</f>
        <v>1.9343662, 841</v>
      </c>
      <c r="AL323" s="60">
        <f t="shared" si="106"/>
        <v>1.9343661999999999</v>
      </c>
      <c r="AM323" s="5">
        <f t="shared" ref="AM323:AM386" si="117">$AG323/1000</f>
        <v>840</v>
      </c>
      <c r="AN323" s="56"/>
      <c r="AT323" s="56"/>
    </row>
    <row r="324" spans="1:46" x14ac:dyDescent="0.35">
      <c r="A324">
        <v>841000</v>
      </c>
      <c r="B324" s="59">
        <v>0.17830577</v>
      </c>
      <c r="C324" s="3">
        <f t="shared" si="109"/>
        <v>9.7337962962962977E-3</v>
      </c>
      <c r="D324" s="59">
        <v>1.7830577000000001</v>
      </c>
      <c r="E324" s="56" t="e">
        <f t="shared" si="112"/>
        <v>#N/A</v>
      </c>
      <c r="F324" s="58" t="e">
        <f t="shared" si="113"/>
        <v>#N/A</v>
      </c>
      <c r="G324" s="58" t="e">
        <f t="shared" si="108"/>
        <v>#N/A</v>
      </c>
      <c r="H324" s="58" t="e">
        <f t="shared" si="103"/>
        <v>#N/A</v>
      </c>
      <c r="I324" s="61" t="e">
        <v>#N/A</v>
      </c>
      <c r="J324" s="58" t="str">
        <f t="shared" si="114"/>
        <v>0</v>
      </c>
      <c r="K324" s="58" t="str">
        <f t="shared" si="115"/>
        <v>0</v>
      </c>
      <c r="L324" s="58" t="str">
        <f t="shared" si="104"/>
        <v>0</v>
      </c>
      <c r="M324" s="58" t="str">
        <f t="shared" si="107"/>
        <v>0</v>
      </c>
      <c r="N324" s="61">
        <v>0</v>
      </c>
      <c r="O324" s="3"/>
      <c r="P324" s="3"/>
      <c r="AF324" s="3">
        <f t="shared" si="110"/>
        <v>9.7337962962962977E-3</v>
      </c>
      <c r="AG324" s="5">
        <f t="shared" si="111"/>
        <v>841000</v>
      </c>
      <c r="AH324" s="56">
        <f t="shared" si="105"/>
        <v>1.7830577000000001</v>
      </c>
      <c r="AI324" s="84">
        <f t="shared" si="106"/>
        <v>1.7830577000000001</v>
      </c>
      <c r="AJ324" s="84">
        <v>842</v>
      </c>
      <c r="AK324" t="str">
        <f t="shared" si="116"/>
        <v>1.7830577, 842</v>
      </c>
      <c r="AL324" s="60">
        <f t="shared" si="106"/>
        <v>1.7830577000000001</v>
      </c>
      <c r="AM324" s="5">
        <f t="shared" si="117"/>
        <v>841</v>
      </c>
      <c r="AN324" s="56"/>
      <c r="AT324" s="56"/>
    </row>
    <row r="325" spans="1:46" x14ac:dyDescent="0.35">
      <c r="A325">
        <v>842000</v>
      </c>
      <c r="B325" s="59">
        <v>0.13442391000000001</v>
      </c>
      <c r="C325" s="3">
        <f t="shared" si="109"/>
        <v>9.7453703703703695E-3</v>
      </c>
      <c r="D325" s="59">
        <v>1.3442391</v>
      </c>
      <c r="E325" s="56" t="e">
        <f t="shared" si="112"/>
        <v>#N/A</v>
      </c>
      <c r="F325" s="58" t="e">
        <f t="shared" si="113"/>
        <v>#N/A</v>
      </c>
      <c r="G325" s="58" t="e">
        <f t="shared" si="108"/>
        <v>#N/A</v>
      </c>
      <c r="H325" s="58" t="e">
        <f t="shared" si="103"/>
        <v>#N/A</v>
      </c>
      <c r="I325" s="61" t="e">
        <v>#N/A</v>
      </c>
      <c r="J325" s="58" t="str">
        <f t="shared" si="114"/>
        <v>0</v>
      </c>
      <c r="K325" s="58" t="str">
        <f t="shared" si="115"/>
        <v>0</v>
      </c>
      <c r="L325" s="58" t="str">
        <f t="shared" si="104"/>
        <v>0</v>
      </c>
      <c r="M325" s="58" t="str">
        <f t="shared" si="107"/>
        <v>0</v>
      </c>
      <c r="N325" s="61">
        <v>0</v>
      </c>
      <c r="O325" s="3"/>
      <c r="P325" s="3"/>
      <c r="AF325" s="3">
        <f t="shared" si="110"/>
        <v>9.7453703703703695E-3</v>
      </c>
      <c r="AG325" s="5">
        <f t="shared" si="111"/>
        <v>842000</v>
      </c>
      <c r="AH325" s="56">
        <f t="shared" si="105"/>
        <v>1.3442391</v>
      </c>
      <c r="AI325" s="84">
        <f t="shared" si="106"/>
        <v>1.3442391</v>
      </c>
      <c r="AJ325" s="84">
        <v>843</v>
      </c>
      <c r="AK325" t="str">
        <f t="shared" si="116"/>
        <v>1.3442391, 843</v>
      </c>
      <c r="AL325" s="60">
        <f t="shared" si="106"/>
        <v>1.3442391</v>
      </c>
      <c r="AM325" s="5">
        <f t="shared" si="117"/>
        <v>842</v>
      </c>
      <c r="AN325" s="56"/>
      <c r="AT325" s="56"/>
    </row>
    <row r="326" spans="1:46" x14ac:dyDescent="0.35">
      <c r="A326">
        <v>843000</v>
      </c>
      <c r="B326" s="59">
        <v>0.11021456</v>
      </c>
      <c r="C326" s="3">
        <f t="shared" si="109"/>
        <v>9.7569444444444448E-3</v>
      </c>
      <c r="D326" s="59">
        <v>1.1021456000000001</v>
      </c>
      <c r="E326" s="56" t="e">
        <f t="shared" si="112"/>
        <v>#N/A</v>
      </c>
      <c r="F326" s="58" t="e">
        <f t="shared" si="113"/>
        <v>#N/A</v>
      </c>
      <c r="G326" s="58" t="e">
        <f t="shared" si="108"/>
        <v>#N/A</v>
      </c>
      <c r="H326" s="58" t="e">
        <f t="shared" ref="H326:H389" si="118">IF(AND(D326&gt;=D323, D326&gt;=D324, D326&gt;=D325, D326&gt;=D327, D326&gt;=D328, D326&gt;=D329),D326,NA())</f>
        <v>#N/A</v>
      </c>
      <c r="I326" s="61" t="e">
        <v>#N/A</v>
      </c>
      <c r="J326" s="58" t="str">
        <f t="shared" si="114"/>
        <v>0</v>
      </c>
      <c r="K326" s="58" t="str">
        <f t="shared" si="115"/>
        <v>0</v>
      </c>
      <c r="L326" s="58" t="str">
        <f t="shared" ref="L326:L389" si="119">IF(AND(D326&lt;=D323, D326&lt;=D324, D326&lt;=D325, D326&lt;=D327, D326&lt;=D328, D326&lt;=D329),D326,"0")</f>
        <v>0</v>
      </c>
      <c r="M326" s="58" t="str">
        <f t="shared" si="107"/>
        <v>0</v>
      </c>
      <c r="N326" s="61">
        <v>0</v>
      </c>
      <c r="O326" s="3"/>
      <c r="P326" s="3"/>
      <c r="AF326" s="3">
        <f t="shared" si="110"/>
        <v>9.7569444444444448E-3</v>
      </c>
      <c r="AG326" s="5">
        <f t="shared" si="111"/>
        <v>843000</v>
      </c>
      <c r="AH326" s="56">
        <f t="shared" si="105"/>
        <v>1.1021456000000001</v>
      </c>
      <c r="AI326" s="84">
        <f t="shared" si="106"/>
        <v>1.1021456000000001</v>
      </c>
      <c r="AJ326" s="84">
        <v>844</v>
      </c>
      <c r="AK326" t="str">
        <f t="shared" si="116"/>
        <v>1.1021456, 844</v>
      </c>
      <c r="AL326" s="60">
        <f t="shared" si="106"/>
        <v>1.1021456000000001</v>
      </c>
      <c r="AM326" s="5">
        <f t="shared" si="117"/>
        <v>843</v>
      </c>
      <c r="AN326" s="56"/>
      <c r="AT326" s="56"/>
    </row>
    <row r="327" spans="1:46" x14ac:dyDescent="0.35">
      <c r="A327">
        <v>844000</v>
      </c>
      <c r="B327" s="59">
        <v>0.11475624</v>
      </c>
      <c r="C327" s="3">
        <f t="shared" si="109"/>
        <v>9.7685185185185184E-3</v>
      </c>
      <c r="D327" s="59">
        <v>1.1475624</v>
      </c>
      <c r="E327" s="56" t="e">
        <f t="shared" si="112"/>
        <v>#N/A</v>
      </c>
      <c r="F327" s="58" t="e">
        <f t="shared" si="113"/>
        <v>#N/A</v>
      </c>
      <c r="G327" s="58" t="e">
        <f t="shared" si="108"/>
        <v>#N/A</v>
      </c>
      <c r="H327" s="58" t="e">
        <f t="shared" si="118"/>
        <v>#N/A</v>
      </c>
      <c r="I327" s="61" t="e">
        <v>#N/A</v>
      </c>
      <c r="J327" s="58" t="str">
        <f t="shared" si="114"/>
        <v>0</v>
      </c>
      <c r="K327" s="58" t="str">
        <f t="shared" si="115"/>
        <v>0</v>
      </c>
      <c r="L327" s="58" t="str">
        <f t="shared" si="119"/>
        <v>0</v>
      </c>
      <c r="M327" s="58" t="str">
        <f t="shared" si="107"/>
        <v>0</v>
      </c>
      <c r="N327" s="61">
        <v>0</v>
      </c>
      <c r="O327" s="3"/>
      <c r="P327" s="3"/>
      <c r="AF327" s="3">
        <f t="shared" si="110"/>
        <v>9.7685185185185184E-3</v>
      </c>
      <c r="AG327" s="5">
        <f t="shared" si="111"/>
        <v>844000</v>
      </c>
      <c r="AH327" s="56">
        <f t="shared" ref="AH327:AH390" si="120">B327*10</f>
        <v>1.1475624</v>
      </c>
      <c r="AI327" s="84">
        <f t="shared" si="106"/>
        <v>1.1475624</v>
      </c>
      <c r="AJ327" s="84">
        <v>845</v>
      </c>
      <c r="AK327" t="str">
        <f t="shared" si="116"/>
        <v>1.1475624, 845</v>
      </c>
      <c r="AL327" s="60">
        <f t="shared" si="106"/>
        <v>1.1475624</v>
      </c>
      <c r="AM327" s="5">
        <f t="shared" si="117"/>
        <v>844</v>
      </c>
      <c r="AN327" s="56"/>
      <c r="AT327" s="56"/>
    </row>
    <row r="328" spans="1:46" x14ac:dyDescent="0.35">
      <c r="A328">
        <v>845000</v>
      </c>
      <c r="B328" s="59">
        <v>5.9527450000000003E-2</v>
      </c>
      <c r="C328" s="3">
        <f t="shared" si="109"/>
        <v>9.7800925925925937E-3</v>
      </c>
      <c r="D328" s="59">
        <v>0.59527450000000004</v>
      </c>
      <c r="E328" s="56" t="e">
        <f t="shared" si="112"/>
        <v>#N/A</v>
      </c>
      <c r="F328" s="58" t="e">
        <f t="shared" si="113"/>
        <v>#N/A</v>
      </c>
      <c r="G328" s="58" t="e">
        <f t="shared" si="108"/>
        <v>#N/A</v>
      </c>
      <c r="H328" s="58" t="e">
        <f t="shared" si="118"/>
        <v>#N/A</v>
      </c>
      <c r="I328" s="61" t="e">
        <v>#N/A</v>
      </c>
      <c r="J328" s="58" t="str">
        <f t="shared" si="114"/>
        <v>0</v>
      </c>
      <c r="K328" s="58" t="str">
        <f t="shared" si="115"/>
        <v>0</v>
      </c>
      <c r="L328" s="58" t="str">
        <f t="shared" si="119"/>
        <v>0</v>
      </c>
      <c r="M328" s="58" t="str">
        <f t="shared" si="107"/>
        <v>0</v>
      </c>
      <c r="N328" s="61">
        <v>0</v>
      </c>
      <c r="O328" s="3"/>
      <c r="P328" s="3"/>
      <c r="AF328" s="3">
        <f t="shared" si="110"/>
        <v>9.7800925925925937E-3</v>
      </c>
      <c r="AG328" s="5">
        <f t="shared" si="111"/>
        <v>845000</v>
      </c>
      <c r="AH328" s="56">
        <f t="shared" si="120"/>
        <v>0.59527450000000004</v>
      </c>
      <c r="AI328" s="84">
        <f t="shared" si="106"/>
        <v>0.59527450000000004</v>
      </c>
      <c r="AJ328" s="84">
        <v>846</v>
      </c>
      <c r="AK328" t="str">
        <f t="shared" si="116"/>
        <v>0.5952745, 846</v>
      </c>
      <c r="AL328" s="60">
        <f t="shared" si="106"/>
        <v>0.59527450000000004</v>
      </c>
      <c r="AM328" s="5">
        <f t="shared" si="117"/>
        <v>845</v>
      </c>
      <c r="AN328" s="56"/>
      <c r="AT328" s="56"/>
    </row>
    <row r="329" spans="1:46" x14ac:dyDescent="0.35">
      <c r="A329">
        <v>846000</v>
      </c>
      <c r="B329" s="59">
        <v>4.3636425999999999E-2</v>
      </c>
      <c r="C329" s="3">
        <f t="shared" si="109"/>
        <v>9.7916666666666673E-3</v>
      </c>
      <c r="D329" s="59">
        <v>0.43636426</v>
      </c>
      <c r="E329" s="56" t="e">
        <f t="shared" si="112"/>
        <v>#N/A</v>
      </c>
      <c r="F329" s="58" t="e">
        <f t="shared" si="113"/>
        <v>#N/A</v>
      </c>
      <c r="G329" s="58">
        <f t="shared" si="108"/>
        <v>0.43636426</v>
      </c>
      <c r="H329" s="58" t="e">
        <f t="shared" si="118"/>
        <v>#N/A</v>
      </c>
      <c r="I329" s="61" t="e">
        <v>#N/A</v>
      </c>
      <c r="J329" s="58" t="str">
        <f t="shared" si="114"/>
        <v>0</v>
      </c>
      <c r="K329" s="58" t="str">
        <f t="shared" si="115"/>
        <v>0</v>
      </c>
      <c r="L329" s="58">
        <f t="shared" si="119"/>
        <v>0.43636426</v>
      </c>
      <c r="M329" s="58" t="str">
        <f t="shared" si="107"/>
        <v>0</v>
      </c>
      <c r="N329" s="61">
        <v>0</v>
      </c>
      <c r="O329" s="3"/>
      <c r="P329" s="3"/>
      <c r="AF329" s="3">
        <f t="shared" si="110"/>
        <v>9.7916666666666673E-3</v>
      </c>
      <c r="AG329" s="5">
        <f t="shared" si="111"/>
        <v>846000</v>
      </c>
      <c r="AH329" s="56">
        <f t="shared" si="120"/>
        <v>0.43636426</v>
      </c>
      <c r="AI329" s="84">
        <f t="shared" si="106"/>
        <v>0.43636426</v>
      </c>
      <c r="AJ329" s="84">
        <v>847</v>
      </c>
      <c r="AK329" t="str">
        <f t="shared" si="116"/>
        <v>0.43636426, 847</v>
      </c>
      <c r="AL329" s="60">
        <f t="shared" si="106"/>
        <v>0.43636426</v>
      </c>
      <c r="AM329" s="5">
        <f t="shared" si="117"/>
        <v>846</v>
      </c>
      <c r="AN329" s="56"/>
      <c r="AT329" s="56"/>
    </row>
    <row r="330" spans="1:46" x14ac:dyDescent="0.35">
      <c r="A330">
        <v>847000</v>
      </c>
      <c r="B330" s="59">
        <v>6.1795860000000001E-2</v>
      </c>
      <c r="C330" s="3">
        <f t="shared" si="109"/>
        <v>9.8032407407407408E-3</v>
      </c>
      <c r="D330" s="59">
        <v>0.61795860000000002</v>
      </c>
      <c r="E330" s="56" t="e">
        <f t="shared" si="112"/>
        <v>#N/A</v>
      </c>
      <c r="F330" s="58" t="e">
        <f t="shared" si="113"/>
        <v>#N/A</v>
      </c>
      <c r="G330" s="58" t="e">
        <f t="shared" si="108"/>
        <v>#N/A</v>
      </c>
      <c r="H330" s="58" t="e">
        <f t="shared" si="118"/>
        <v>#N/A</v>
      </c>
      <c r="I330" s="61" t="e">
        <v>#N/A</v>
      </c>
      <c r="J330" s="58" t="str">
        <f t="shared" si="114"/>
        <v>0</v>
      </c>
      <c r="K330" s="58" t="str">
        <f t="shared" si="115"/>
        <v>0</v>
      </c>
      <c r="L330" s="58" t="str">
        <f t="shared" si="119"/>
        <v>0</v>
      </c>
      <c r="M330" s="58" t="str">
        <f t="shared" si="107"/>
        <v>0</v>
      </c>
      <c r="N330" s="61">
        <v>0</v>
      </c>
      <c r="O330" s="3"/>
      <c r="P330" s="3"/>
      <c r="AF330" s="3">
        <f t="shared" si="110"/>
        <v>9.8032407407407408E-3</v>
      </c>
      <c r="AG330" s="5">
        <f t="shared" si="111"/>
        <v>847000</v>
      </c>
      <c r="AH330" s="56">
        <f t="shared" si="120"/>
        <v>0.61795860000000002</v>
      </c>
      <c r="AI330" s="84">
        <f t="shared" si="106"/>
        <v>0.61795860000000002</v>
      </c>
      <c r="AJ330" s="84">
        <v>848</v>
      </c>
      <c r="AK330" t="str">
        <f t="shared" si="116"/>
        <v>0.6179586, 848</v>
      </c>
      <c r="AL330" s="60">
        <f t="shared" si="106"/>
        <v>0.61795860000000002</v>
      </c>
      <c r="AM330" s="5">
        <f t="shared" si="117"/>
        <v>847</v>
      </c>
      <c r="AN330" s="56"/>
      <c r="AT330" s="56"/>
    </row>
    <row r="331" spans="1:46" x14ac:dyDescent="0.35">
      <c r="A331">
        <v>848000</v>
      </c>
      <c r="B331" s="59">
        <v>5.7259030000000002E-2</v>
      </c>
      <c r="C331" s="3">
        <f t="shared" si="109"/>
        <v>9.8148148148148144E-3</v>
      </c>
      <c r="D331" s="59">
        <v>0.5725903</v>
      </c>
      <c r="E331" s="56" t="e">
        <f t="shared" si="112"/>
        <v>#N/A</v>
      </c>
      <c r="F331" s="58" t="e">
        <f t="shared" si="113"/>
        <v>#N/A</v>
      </c>
      <c r="G331" s="58" t="e">
        <f t="shared" si="108"/>
        <v>#N/A</v>
      </c>
      <c r="H331" s="58" t="e">
        <f t="shared" si="118"/>
        <v>#N/A</v>
      </c>
      <c r="I331" s="61" t="e">
        <v>#N/A</v>
      </c>
      <c r="J331" s="58" t="str">
        <f t="shared" si="114"/>
        <v>0</v>
      </c>
      <c r="K331" s="58" t="str">
        <f t="shared" si="115"/>
        <v>0</v>
      </c>
      <c r="L331" s="58" t="str">
        <f t="shared" si="119"/>
        <v>0</v>
      </c>
      <c r="M331" s="58" t="str">
        <f t="shared" si="107"/>
        <v>0</v>
      </c>
      <c r="N331" s="61">
        <v>0</v>
      </c>
      <c r="O331" s="3"/>
      <c r="P331" s="3"/>
      <c r="AF331" s="3">
        <f t="shared" si="110"/>
        <v>9.8148148148148144E-3</v>
      </c>
      <c r="AG331" s="5">
        <f t="shared" si="111"/>
        <v>848000</v>
      </c>
      <c r="AH331" s="56">
        <f t="shared" si="120"/>
        <v>0.5725903</v>
      </c>
      <c r="AI331" s="84">
        <f t="shared" si="106"/>
        <v>0.5725903</v>
      </c>
      <c r="AJ331" s="84">
        <v>849</v>
      </c>
      <c r="AK331" t="str">
        <f t="shared" si="116"/>
        <v>0.5725903, 849</v>
      </c>
      <c r="AL331" s="60">
        <f t="shared" si="106"/>
        <v>0.5725903</v>
      </c>
      <c r="AM331" s="5">
        <f t="shared" si="117"/>
        <v>848</v>
      </c>
      <c r="AN331" s="56"/>
      <c r="AT331" s="56"/>
    </row>
    <row r="332" spans="1:46" x14ac:dyDescent="0.35">
      <c r="A332">
        <v>849000</v>
      </c>
      <c r="B332" s="59">
        <v>6.4066700000000004E-2</v>
      </c>
      <c r="C332" s="3">
        <f t="shared" si="109"/>
        <v>9.8263888888888897E-3</v>
      </c>
      <c r="D332" s="59">
        <v>0.6406670000000001</v>
      </c>
      <c r="E332" s="56" t="e">
        <f t="shared" si="112"/>
        <v>#N/A</v>
      </c>
      <c r="F332" s="58" t="e">
        <f t="shared" si="113"/>
        <v>#N/A</v>
      </c>
      <c r="G332" s="58" t="e">
        <f t="shared" si="108"/>
        <v>#N/A</v>
      </c>
      <c r="H332" s="58" t="e">
        <f t="shared" si="118"/>
        <v>#N/A</v>
      </c>
      <c r="I332" s="61" t="e">
        <v>#N/A</v>
      </c>
      <c r="J332" s="58" t="str">
        <f t="shared" si="114"/>
        <v>0</v>
      </c>
      <c r="K332" s="58" t="str">
        <f t="shared" si="115"/>
        <v>0</v>
      </c>
      <c r="L332" s="58" t="str">
        <f t="shared" si="119"/>
        <v>0</v>
      </c>
      <c r="M332" s="58" t="str">
        <f t="shared" si="107"/>
        <v>0</v>
      </c>
      <c r="N332" s="61">
        <v>0</v>
      </c>
      <c r="O332" s="3"/>
      <c r="P332" s="3"/>
      <c r="AF332" s="3">
        <f t="shared" si="110"/>
        <v>9.8263888888888897E-3</v>
      </c>
      <c r="AG332" s="5">
        <f t="shared" si="111"/>
        <v>849000</v>
      </c>
      <c r="AH332" s="56">
        <f t="shared" si="120"/>
        <v>0.6406670000000001</v>
      </c>
      <c r="AI332" s="84">
        <f t="shared" si="106"/>
        <v>0.6406670000000001</v>
      </c>
      <c r="AJ332" s="84">
        <v>850</v>
      </c>
      <c r="AK332" t="str">
        <f t="shared" si="116"/>
        <v>0.640667, 850</v>
      </c>
      <c r="AL332" s="60">
        <f t="shared" si="106"/>
        <v>0.6406670000000001</v>
      </c>
      <c r="AM332" s="5">
        <f t="shared" si="117"/>
        <v>849</v>
      </c>
      <c r="AN332" s="56"/>
      <c r="AT332" s="56"/>
    </row>
    <row r="333" spans="1:46" x14ac:dyDescent="0.35">
      <c r="A333">
        <v>850000</v>
      </c>
      <c r="B333" s="59">
        <v>8.5249885999999997E-2</v>
      </c>
      <c r="C333" s="3">
        <f t="shared" si="109"/>
        <v>9.8379629629629633E-3</v>
      </c>
      <c r="D333" s="59">
        <v>0.85249885999999997</v>
      </c>
      <c r="E333" s="56" t="e">
        <f t="shared" si="112"/>
        <v>#N/A</v>
      </c>
      <c r="F333" s="58" t="e">
        <f t="shared" si="113"/>
        <v>#N/A</v>
      </c>
      <c r="G333" s="58" t="e">
        <f t="shared" si="108"/>
        <v>#N/A</v>
      </c>
      <c r="H333" s="58" t="e">
        <f t="shared" si="118"/>
        <v>#N/A</v>
      </c>
      <c r="I333" s="61" t="e">
        <v>#N/A</v>
      </c>
      <c r="J333" s="58" t="str">
        <f t="shared" si="114"/>
        <v>0</v>
      </c>
      <c r="K333" s="58" t="str">
        <f t="shared" si="115"/>
        <v>0</v>
      </c>
      <c r="L333" s="58" t="str">
        <f t="shared" si="119"/>
        <v>0</v>
      </c>
      <c r="M333" s="58" t="str">
        <f t="shared" si="107"/>
        <v>0</v>
      </c>
      <c r="N333" s="61">
        <v>0</v>
      </c>
      <c r="O333" s="3"/>
      <c r="P333" s="3"/>
      <c r="AF333" s="3">
        <f t="shared" si="110"/>
        <v>9.8379629629629633E-3</v>
      </c>
      <c r="AG333" s="5">
        <f t="shared" si="111"/>
        <v>850000</v>
      </c>
      <c r="AH333" s="56">
        <f t="shared" si="120"/>
        <v>0.85249885999999997</v>
      </c>
      <c r="AI333" s="84">
        <f t="shared" si="106"/>
        <v>0.85249885999999997</v>
      </c>
      <c r="AJ333" s="84">
        <v>851</v>
      </c>
      <c r="AK333" t="str">
        <f t="shared" si="116"/>
        <v>0.85249886, 851</v>
      </c>
      <c r="AL333" s="60">
        <f t="shared" si="106"/>
        <v>0.85249885999999997</v>
      </c>
      <c r="AM333" s="5">
        <f t="shared" si="117"/>
        <v>850</v>
      </c>
      <c r="AN333" s="56"/>
      <c r="AT333" s="56"/>
    </row>
    <row r="334" spans="1:46" x14ac:dyDescent="0.35">
      <c r="A334">
        <v>851000</v>
      </c>
      <c r="B334" s="59">
        <v>9.1302220000000003E-2</v>
      </c>
      <c r="C334" s="3">
        <f t="shared" si="109"/>
        <v>9.8495370370370369E-3</v>
      </c>
      <c r="D334" s="59">
        <v>0.91302220000000001</v>
      </c>
      <c r="E334" s="56" t="e">
        <f t="shared" si="112"/>
        <v>#N/A</v>
      </c>
      <c r="F334" s="58" t="e">
        <f t="shared" si="113"/>
        <v>#N/A</v>
      </c>
      <c r="G334" s="58" t="e">
        <f t="shared" si="108"/>
        <v>#N/A</v>
      </c>
      <c r="H334" s="58" t="e">
        <f t="shared" si="118"/>
        <v>#N/A</v>
      </c>
      <c r="I334" s="61" t="e">
        <v>#N/A</v>
      </c>
      <c r="J334" s="58" t="str">
        <f t="shared" si="114"/>
        <v>0</v>
      </c>
      <c r="K334" s="58" t="str">
        <f t="shared" si="115"/>
        <v>0</v>
      </c>
      <c r="L334" s="58" t="str">
        <f t="shared" si="119"/>
        <v>0</v>
      </c>
      <c r="M334" s="58" t="str">
        <f t="shared" si="107"/>
        <v>0</v>
      </c>
      <c r="N334" s="61">
        <v>0</v>
      </c>
      <c r="O334" s="3"/>
      <c r="P334" s="3"/>
      <c r="AF334" s="3">
        <f t="shared" si="110"/>
        <v>9.8495370370370369E-3</v>
      </c>
      <c r="AG334" s="5">
        <f t="shared" si="111"/>
        <v>851000</v>
      </c>
      <c r="AH334" s="56">
        <f t="shared" si="120"/>
        <v>0.91302220000000001</v>
      </c>
      <c r="AI334" s="84">
        <f t="shared" si="106"/>
        <v>0.91302220000000001</v>
      </c>
      <c r="AJ334" s="84">
        <v>852</v>
      </c>
      <c r="AK334" t="str">
        <f t="shared" si="116"/>
        <v>0.9130222, 852</v>
      </c>
      <c r="AL334" s="60">
        <f t="shared" si="106"/>
        <v>0.91302220000000001</v>
      </c>
      <c r="AM334" s="5">
        <f t="shared" si="117"/>
        <v>851</v>
      </c>
      <c r="AN334" s="56"/>
      <c r="AT334" s="56"/>
    </row>
    <row r="335" spans="1:46" x14ac:dyDescent="0.35">
      <c r="A335">
        <v>852000</v>
      </c>
      <c r="B335" s="59">
        <v>9.3573056000000002E-2</v>
      </c>
      <c r="C335" s="3">
        <f t="shared" si="109"/>
        <v>9.8611111111111104E-3</v>
      </c>
      <c r="D335" s="59">
        <v>0.93573055999999999</v>
      </c>
      <c r="E335" s="56" t="e">
        <f t="shared" si="112"/>
        <v>#N/A</v>
      </c>
      <c r="F335" s="58" t="e">
        <f t="shared" si="113"/>
        <v>#N/A</v>
      </c>
      <c r="G335" s="58" t="e">
        <f t="shared" si="108"/>
        <v>#N/A</v>
      </c>
      <c r="H335" s="58">
        <f t="shared" si="118"/>
        <v>0.93573055999999999</v>
      </c>
      <c r="I335" s="61" t="e">
        <v>#N/A</v>
      </c>
      <c r="J335" s="58" t="str">
        <f t="shared" si="114"/>
        <v>0</v>
      </c>
      <c r="K335" s="58" t="str">
        <f t="shared" si="115"/>
        <v>0</v>
      </c>
      <c r="L335" s="58" t="str">
        <f t="shared" si="119"/>
        <v>0</v>
      </c>
      <c r="M335" s="58">
        <f t="shared" si="107"/>
        <v>0.93573055999999999</v>
      </c>
      <c r="N335" s="61">
        <v>0</v>
      </c>
      <c r="O335" s="3"/>
      <c r="P335" s="3"/>
      <c r="AF335" s="3">
        <f t="shared" si="110"/>
        <v>9.8611111111111104E-3</v>
      </c>
      <c r="AG335" s="5">
        <f t="shared" si="111"/>
        <v>852000</v>
      </c>
      <c r="AH335" s="56">
        <f t="shared" si="120"/>
        <v>0.93573055999999999</v>
      </c>
      <c r="AI335" s="84">
        <f t="shared" si="106"/>
        <v>0.93573055999999999</v>
      </c>
      <c r="AJ335" s="84">
        <v>853</v>
      </c>
      <c r="AK335" t="str">
        <f t="shared" si="116"/>
        <v>0.93573056, 853</v>
      </c>
      <c r="AL335" s="60">
        <f t="shared" si="106"/>
        <v>0.93573055999999999</v>
      </c>
      <c r="AM335" s="5">
        <f t="shared" si="117"/>
        <v>852</v>
      </c>
      <c r="AN335" s="56"/>
      <c r="AT335" s="56"/>
    </row>
    <row r="336" spans="1:46" x14ac:dyDescent="0.35">
      <c r="A336">
        <v>853000</v>
      </c>
      <c r="B336" s="59">
        <v>7.1632124000000005E-2</v>
      </c>
      <c r="C336" s="3">
        <f t="shared" si="109"/>
        <v>9.8726851851851857E-3</v>
      </c>
      <c r="D336" s="59">
        <v>0.71632124000000008</v>
      </c>
      <c r="E336" s="56" t="e">
        <f t="shared" si="112"/>
        <v>#N/A</v>
      </c>
      <c r="F336" s="58" t="e">
        <f t="shared" si="113"/>
        <v>#N/A</v>
      </c>
      <c r="G336" s="58" t="e">
        <f t="shared" si="108"/>
        <v>#N/A</v>
      </c>
      <c r="H336" s="58" t="e">
        <f t="shared" si="118"/>
        <v>#N/A</v>
      </c>
      <c r="I336" s="61" t="e">
        <v>#N/A</v>
      </c>
      <c r="J336" s="58" t="str">
        <f t="shared" si="114"/>
        <v>0</v>
      </c>
      <c r="K336" s="58" t="str">
        <f t="shared" si="115"/>
        <v>0</v>
      </c>
      <c r="L336" s="58" t="str">
        <f t="shared" si="119"/>
        <v>0</v>
      </c>
      <c r="M336" s="58" t="str">
        <f t="shared" si="107"/>
        <v>0</v>
      </c>
      <c r="N336" s="61">
        <v>0</v>
      </c>
      <c r="O336" s="3"/>
      <c r="P336" s="3"/>
      <c r="AF336" s="3">
        <f t="shared" si="110"/>
        <v>9.8726851851851857E-3</v>
      </c>
      <c r="AG336" s="5">
        <f t="shared" si="111"/>
        <v>853000</v>
      </c>
      <c r="AH336" s="56">
        <f t="shared" si="120"/>
        <v>0.71632124000000008</v>
      </c>
      <c r="AI336" s="84">
        <f t="shared" si="106"/>
        <v>0.71632124000000008</v>
      </c>
      <c r="AJ336" s="84">
        <v>854</v>
      </c>
      <c r="AK336" t="str">
        <f t="shared" si="116"/>
        <v>0.71632124, 854</v>
      </c>
      <c r="AL336" s="60">
        <f t="shared" si="106"/>
        <v>0.71632124000000008</v>
      </c>
      <c r="AM336" s="5">
        <f t="shared" si="117"/>
        <v>853</v>
      </c>
      <c r="AN336" s="56"/>
      <c r="AT336" s="56"/>
    </row>
    <row r="337" spans="1:46" x14ac:dyDescent="0.35">
      <c r="A337">
        <v>854000</v>
      </c>
      <c r="B337" s="59">
        <v>6.4822030000000003E-2</v>
      </c>
      <c r="C337" s="3">
        <f t="shared" si="109"/>
        <v>9.8842592592592593E-3</v>
      </c>
      <c r="D337" s="59">
        <v>0.64822029999999997</v>
      </c>
      <c r="E337" s="56" t="e">
        <f t="shared" si="112"/>
        <v>#N/A</v>
      </c>
      <c r="F337" s="58" t="e">
        <f t="shared" si="113"/>
        <v>#N/A</v>
      </c>
      <c r="G337" s="58">
        <f t="shared" si="108"/>
        <v>0.64822029999999997</v>
      </c>
      <c r="H337" s="58" t="e">
        <f t="shared" si="118"/>
        <v>#N/A</v>
      </c>
      <c r="I337" s="61" t="e">
        <v>#N/A</v>
      </c>
      <c r="J337" s="58" t="str">
        <f t="shared" si="114"/>
        <v>0</v>
      </c>
      <c r="K337" s="58" t="str">
        <f t="shared" si="115"/>
        <v>0</v>
      </c>
      <c r="L337" s="58">
        <f t="shared" si="119"/>
        <v>0.64822029999999997</v>
      </c>
      <c r="M337" s="58" t="str">
        <f t="shared" si="107"/>
        <v>0</v>
      </c>
      <c r="N337" s="61">
        <v>0</v>
      </c>
      <c r="O337" s="3"/>
      <c r="P337" s="3"/>
      <c r="AF337" s="3">
        <f t="shared" si="110"/>
        <v>9.8842592592592593E-3</v>
      </c>
      <c r="AG337" s="5">
        <f t="shared" si="111"/>
        <v>854000</v>
      </c>
      <c r="AH337" s="56">
        <f t="shared" si="120"/>
        <v>0.64822029999999997</v>
      </c>
      <c r="AI337" s="84">
        <f t="shared" si="106"/>
        <v>0.64822029999999997</v>
      </c>
      <c r="AJ337" s="84">
        <v>855</v>
      </c>
      <c r="AK337" t="str">
        <f t="shared" si="116"/>
        <v>0.6482203, 855</v>
      </c>
      <c r="AL337" s="60">
        <f t="shared" si="106"/>
        <v>0.64822029999999997</v>
      </c>
      <c r="AM337" s="5">
        <f t="shared" si="117"/>
        <v>854</v>
      </c>
      <c r="AN337" s="56"/>
      <c r="AT337" s="56"/>
    </row>
    <row r="338" spans="1:46" x14ac:dyDescent="0.35">
      <c r="A338">
        <v>855000</v>
      </c>
      <c r="B338" s="59">
        <v>7.4658290000000002E-2</v>
      </c>
      <c r="C338" s="3">
        <f t="shared" si="109"/>
        <v>9.8958333333333329E-3</v>
      </c>
      <c r="D338" s="59">
        <v>0.74658290000000005</v>
      </c>
      <c r="E338" s="56" t="e">
        <f t="shared" si="112"/>
        <v>#N/A</v>
      </c>
      <c r="F338" s="58" t="e">
        <f t="shared" si="113"/>
        <v>#N/A</v>
      </c>
      <c r="G338" s="58" t="e">
        <f t="shared" si="108"/>
        <v>#N/A</v>
      </c>
      <c r="H338" s="58" t="e">
        <f t="shared" si="118"/>
        <v>#N/A</v>
      </c>
      <c r="I338" s="61" t="e">
        <v>#N/A</v>
      </c>
      <c r="J338" s="58" t="str">
        <f t="shared" si="114"/>
        <v>0</v>
      </c>
      <c r="K338" s="58" t="str">
        <f t="shared" si="115"/>
        <v>0</v>
      </c>
      <c r="L338" s="58" t="str">
        <f t="shared" si="119"/>
        <v>0</v>
      </c>
      <c r="M338" s="58" t="str">
        <f t="shared" si="107"/>
        <v>0</v>
      </c>
      <c r="N338" s="61">
        <v>0</v>
      </c>
      <c r="O338" s="3"/>
      <c r="P338" s="3"/>
      <c r="AF338" s="3">
        <f t="shared" si="110"/>
        <v>9.8958333333333329E-3</v>
      </c>
      <c r="AG338" s="5">
        <f t="shared" si="111"/>
        <v>855000</v>
      </c>
      <c r="AH338" s="56">
        <f t="shared" si="120"/>
        <v>0.74658290000000005</v>
      </c>
      <c r="AI338" s="84">
        <f t="shared" si="106"/>
        <v>0.74658290000000005</v>
      </c>
      <c r="AJ338" s="84">
        <v>856</v>
      </c>
      <c r="AK338" t="str">
        <f t="shared" si="116"/>
        <v>0.7465829, 856</v>
      </c>
      <c r="AL338" s="60">
        <f t="shared" si="106"/>
        <v>0.74658290000000005</v>
      </c>
      <c r="AM338" s="5">
        <f t="shared" si="117"/>
        <v>855</v>
      </c>
      <c r="AN338" s="56"/>
      <c r="AT338" s="56"/>
    </row>
    <row r="339" spans="1:46" x14ac:dyDescent="0.35">
      <c r="A339">
        <v>856000</v>
      </c>
      <c r="B339" s="59">
        <v>9.2057550000000002E-2</v>
      </c>
      <c r="C339" s="3">
        <f t="shared" si="109"/>
        <v>9.9074074074074082E-3</v>
      </c>
      <c r="D339" s="59">
        <v>0.92057549999999999</v>
      </c>
      <c r="E339" s="56" t="e">
        <f t="shared" si="112"/>
        <v>#N/A</v>
      </c>
      <c r="F339" s="58" t="e">
        <f t="shared" si="113"/>
        <v>#N/A</v>
      </c>
      <c r="G339" s="58" t="e">
        <f t="shared" si="108"/>
        <v>#N/A</v>
      </c>
      <c r="H339" s="58" t="e">
        <f t="shared" si="118"/>
        <v>#N/A</v>
      </c>
      <c r="I339" s="61" t="e">
        <v>#N/A</v>
      </c>
      <c r="J339" s="58" t="str">
        <f t="shared" si="114"/>
        <v>0</v>
      </c>
      <c r="K339" s="58" t="str">
        <f t="shared" si="115"/>
        <v>0</v>
      </c>
      <c r="L339" s="58" t="str">
        <f t="shared" si="119"/>
        <v>0</v>
      </c>
      <c r="M339" s="58" t="str">
        <f t="shared" si="107"/>
        <v>0</v>
      </c>
      <c r="N339" s="61">
        <v>0</v>
      </c>
      <c r="O339" s="3"/>
      <c r="P339" s="3"/>
      <c r="AF339" s="3">
        <f t="shared" si="110"/>
        <v>9.9074074074074082E-3</v>
      </c>
      <c r="AG339" s="5">
        <f t="shared" si="111"/>
        <v>856000</v>
      </c>
      <c r="AH339" s="56">
        <f t="shared" si="120"/>
        <v>0.92057549999999999</v>
      </c>
      <c r="AI339" s="84">
        <f t="shared" ref="AI339:AL402" si="121">$B339*10</f>
        <v>0.92057549999999999</v>
      </c>
      <c r="AJ339" s="84">
        <v>857</v>
      </c>
      <c r="AK339" t="str">
        <f t="shared" si="116"/>
        <v>0.9205755, 857</v>
      </c>
      <c r="AL339" s="60">
        <f t="shared" si="121"/>
        <v>0.92057549999999999</v>
      </c>
      <c r="AM339" s="5">
        <f t="shared" si="117"/>
        <v>856</v>
      </c>
      <c r="AN339" s="56"/>
      <c r="AT339" s="56"/>
    </row>
    <row r="340" spans="1:46" x14ac:dyDescent="0.35">
      <c r="A340">
        <v>857000</v>
      </c>
      <c r="B340" s="59">
        <v>0.1124854</v>
      </c>
      <c r="C340" s="3">
        <f t="shared" si="109"/>
        <v>9.9189814814814817E-3</v>
      </c>
      <c r="D340" s="59">
        <v>1.124854</v>
      </c>
      <c r="E340" s="56" t="e">
        <f t="shared" si="112"/>
        <v>#N/A</v>
      </c>
      <c r="F340" s="58" t="e">
        <f t="shared" si="113"/>
        <v>#N/A</v>
      </c>
      <c r="G340" s="58" t="e">
        <f t="shared" si="108"/>
        <v>#N/A</v>
      </c>
      <c r="H340" s="58" t="e">
        <f t="shared" si="118"/>
        <v>#N/A</v>
      </c>
      <c r="I340" s="61" t="e">
        <v>#N/A</v>
      </c>
      <c r="J340" s="58" t="str">
        <f t="shared" si="114"/>
        <v>0</v>
      </c>
      <c r="K340" s="58" t="str">
        <f t="shared" si="115"/>
        <v>0</v>
      </c>
      <c r="L340" s="58" t="str">
        <f t="shared" si="119"/>
        <v>0</v>
      </c>
      <c r="M340" s="58" t="str">
        <f t="shared" si="107"/>
        <v>0</v>
      </c>
      <c r="N340" s="61">
        <v>0</v>
      </c>
      <c r="O340" s="3"/>
      <c r="P340" s="3"/>
      <c r="AF340" s="3">
        <f t="shared" si="110"/>
        <v>9.9189814814814817E-3</v>
      </c>
      <c r="AG340" s="5">
        <f t="shared" si="111"/>
        <v>857000</v>
      </c>
      <c r="AH340" s="56">
        <f t="shared" si="120"/>
        <v>1.124854</v>
      </c>
      <c r="AI340" s="84">
        <f t="shared" si="121"/>
        <v>1.124854</v>
      </c>
      <c r="AJ340" s="84">
        <v>858</v>
      </c>
      <c r="AK340" t="str">
        <f t="shared" si="116"/>
        <v>1.124854, 858</v>
      </c>
      <c r="AL340" s="60">
        <f t="shared" si="121"/>
        <v>1.124854</v>
      </c>
      <c r="AM340" s="5">
        <f t="shared" si="117"/>
        <v>857</v>
      </c>
      <c r="AN340" s="56"/>
      <c r="AT340" s="56"/>
    </row>
    <row r="341" spans="1:46" x14ac:dyDescent="0.35">
      <c r="A341">
        <v>858000</v>
      </c>
      <c r="B341" s="59">
        <v>0.12988706999999999</v>
      </c>
      <c r="C341" s="3">
        <f t="shared" si="109"/>
        <v>9.9305555555555553E-3</v>
      </c>
      <c r="D341" s="59">
        <v>1.2988706999999999</v>
      </c>
      <c r="E341" s="56" t="e">
        <f t="shared" si="112"/>
        <v>#N/A</v>
      </c>
      <c r="F341" s="58" t="e">
        <f t="shared" si="113"/>
        <v>#N/A</v>
      </c>
      <c r="G341" s="58" t="e">
        <f t="shared" si="108"/>
        <v>#N/A</v>
      </c>
      <c r="H341" s="58" t="e">
        <f t="shared" si="118"/>
        <v>#N/A</v>
      </c>
      <c r="I341" s="61" t="e">
        <v>#N/A</v>
      </c>
      <c r="J341" s="58" t="str">
        <f t="shared" si="114"/>
        <v>0</v>
      </c>
      <c r="K341" s="58" t="str">
        <f t="shared" si="115"/>
        <v>0</v>
      </c>
      <c r="L341" s="58" t="str">
        <f t="shared" si="119"/>
        <v>0</v>
      </c>
      <c r="M341" s="58" t="str">
        <f t="shared" si="107"/>
        <v>0</v>
      </c>
      <c r="N341" s="61">
        <v>0</v>
      </c>
      <c r="O341" s="3"/>
      <c r="P341" s="3"/>
      <c r="AF341" s="3">
        <f t="shared" si="110"/>
        <v>9.9305555555555553E-3</v>
      </c>
      <c r="AG341" s="5">
        <f t="shared" si="111"/>
        <v>858000</v>
      </c>
      <c r="AH341" s="56">
        <f t="shared" si="120"/>
        <v>1.2988706999999999</v>
      </c>
      <c r="AI341" s="84">
        <f t="shared" si="121"/>
        <v>1.2988706999999999</v>
      </c>
      <c r="AJ341" s="84">
        <v>859</v>
      </c>
      <c r="AK341" t="str">
        <f t="shared" si="116"/>
        <v>1.2988707, 859</v>
      </c>
      <c r="AL341" s="60">
        <f t="shared" si="121"/>
        <v>1.2988706999999999</v>
      </c>
      <c r="AM341" s="5">
        <f t="shared" si="117"/>
        <v>858</v>
      </c>
      <c r="AN341" s="56"/>
      <c r="AT341" s="56"/>
    </row>
    <row r="342" spans="1:46" x14ac:dyDescent="0.35">
      <c r="A342">
        <v>859000</v>
      </c>
      <c r="B342" s="59">
        <v>0.14652858999999999</v>
      </c>
      <c r="C342" s="3">
        <f t="shared" si="109"/>
        <v>9.9421296296296289E-3</v>
      </c>
      <c r="D342" s="59">
        <v>1.4652858999999998</v>
      </c>
      <c r="E342" s="56" t="e">
        <f t="shared" si="112"/>
        <v>#N/A</v>
      </c>
      <c r="F342" s="58" t="e">
        <f t="shared" si="113"/>
        <v>#N/A</v>
      </c>
      <c r="G342" s="58" t="e">
        <f t="shared" si="108"/>
        <v>#N/A</v>
      </c>
      <c r="H342" s="58" t="e">
        <f t="shared" si="118"/>
        <v>#N/A</v>
      </c>
      <c r="I342" s="61" t="e">
        <v>#N/A</v>
      </c>
      <c r="J342" s="58" t="str">
        <f t="shared" si="114"/>
        <v>0</v>
      </c>
      <c r="K342" s="58" t="str">
        <f t="shared" si="115"/>
        <v>0</v>
      </c>
      <c r="L342" s="58" t="str">
        <f t="shared" si="119"/>
        <v>0</v>
      </c>
      <c r="M342" s="58" t="str">
        <f t="shared" si="107"/>
        <v>0</v>
      </c>
      <c r="N342" s="61">
        <v>0</v>
      </c>
      <c r="O342" s="3"/>
      <c r="P342" s="3"/>
      <c r="AF342" s="3">
        <f t="shared" si="110"/>
        <v>9.9421296296296289E-3</v>
      </c>
      <c r="AG342" s="5">
        <f t="shared" si="111"/>
        <v>859000</v>
      </c>
      <c r="AH342" s="56">
        <f t="shared" si="120"/>
        <v>1.4652858999999998</v>
      </c>
      <c r="AI342" s="84">
        <f t="shared" si="121"/>
        <v>1.4652858999999998</v>
      </c>
      <c r="AJ342" s="84">
        <v>860</v>
      </c>
      <c r="AK342" t="str">
        <f t="shared" si="116"/>
        <v>1.4652859, 860</v>
      </c>
      <c r="AL342" s="60">
        <f t="shared" si="121"/>
        <v>1.4652858999999998</v>
      </c>
      <c r="AM342" s="5">
        <f t="shared" si="117"/>
        <v>859</v>
      </c>
      <c r="AN342" s="56"/>
      <c r="AT342" s="56"/>
    </row>
    <row r="343" spans="1:46" x14ac:dyDescent="0.35">
      <c r="A343">
        <v>860000</v>
      </c>
      <c r="B343" s="59">
        <v>0.15939101999999999</v>
      </c>
      <c r="C343" s="3">
        <f t="shared" si="109"/>
        <v>9.9537037037037042E-3</v>
      </c>
      <c r="D343" s="59">
        <v>1.5939101999999998</v>
      </c>
      <c r="E343" s="56" t="e">
        <f t="shared" si="112"/>
        <v>#N/A</v>
      </c>
      <c r="F343" s="58" t="e">
        <f t="shared" si="113"/>
        <v>#N/A</v>
      </c>
      <c r="G343" s="58" t="e">
        <f t="shared" si="108"/>
        <v>#N/A</v>
      </c>
      <c r="H343" s="58" t="e">
        <f t="shared" si="118"/>
        <v>#N/A</v>
      </c>
      <c r="I343" s="61" t="e">
        <v>#N/A</v>
      </c>
      <c r="J343" s="58" t="str">
        <f t="shared" si="114"/>
        <v>0</v>
      </c>
      <c r="K343" s="58" t="str">
        <f t="shared" si="115"/>
        <v>0</v>
      </c>
      <c r="L343" s="58" t="str">
        <f t="shared" si="119"/>
        <v>0</v>
      </c>
      <c r="M343" s="58" t="str">
        <f t="shared" si="107"/>
        <v>0</v>
      </c>
      <c r="N343" s="61">
        <v>0</v>
      </c>
      <c r="O343" s="3"/>
      <c r="P343" s="3"/>
      <c r="AF343" s="3">
        <f t="shared" si="110"/>
        <v>9.9537037037037042E-3</v>
      </c>
      <c r="AG343" s="5">
        <f t="shared" si="111"/>
        <v>860000</v>
      </c>
      <c r="AH343" s="56">
        <f t="shared" si="120"/>
        <v>1.5939101999999998</v>
      </c>
      <c r="AI343" s="84">
        <f t="shared" si="121"/>
        <v>1.5939101999999998</v>
      </c>
      <c r="AJ343" s="84">
        <v>861</v>
      </c>
      <c r="AK343" t="str">
        <f t="shared" si="116"/>
        <v>1.5939102, 861</v>
      </c>
      <c r="AL343" s="60">
        <f t="shared" si="121"/>
        <v>1.5939101999999998</v>
      </c>
      <c r="AM343" s="5">
        <f t="shared" si="117"/>
        <v>860</v>
      </c>
      <c r="AN343" s="56"/>
      <c r="AT343" s="56"/>
    </row>
    <row r="344" spans="1:46" x14ac:dyDescent="0.35">
      <c r="A344">
        <v>861000</v>
      </c>
      <c r="B344" s="59">
        <v>0.17149569000000001</v>
      </c>
      <c r="C344" s="3">
        <f t="shared" si="109"/>
        <v>9.9652777777777778E-3</v>
      </c>
      <c r="D344" s="59">
        <v>1.7149569</v>
      </c>
      <c r="E344" s="56" t="e">
        <f t="shared" si="112"/>
        <v>#N/A</v>
      </c>
      <c r="F344" s="58" t="e">
        <f t="shared" si="113"/>
        <v>#N/A</v>
      </c>
      <c r="G344" s="58" t="e">
        <f t="shared" si="108"/>
        <v>#N/A</v>
      </c>
      <c r="H344" s="58" t="e">
        <f t="shared" si="118"/>
        <v>#N/A</v>
      </c>
      <c r="I344" s="61" t="e">
        <v>#N/A</v>
      </c>
      <c r="J344" s="58" t="str">
        <f t="shared" si="114"/>
        <v>0</v>
      </c>
      <c r="K344" s="58" t="str">
        <f t="shared" si="115"/>
        <v>0</v>
      </c>
      <c r="L344" s="58" t="str">
        <f t="shared" si="119"/>
        <v>0</v>
      </c>
      <c r="M344" s="58" t="str">
        <f t="shared" si="107"/>
        <v>0</v>
      </c>
      <c r="N344" s="61">
        <v>0</v>
      </c>
      <c r="O344" s="3"/>
      <c r="P344" s="3"/>
      <c r="AF344" s="3">
        <f t="shared" si="110"/>
        <v>9.9652777777777778E-3</v>
      </c>
      <c r="AG344" s="5">
        <f t="shared" si="111"/>
        <v>861000</v>
      </c>
      <c r="AH344" s="56">
        <f t="shared" si="120"/>
        <v>1.7149569</v>
      </c>
      <c r="AI344" s="84">
        <f t="shared" si="121"/>
        <v>1.7149569</v>
      </c>
      <c r="AJ344" s="84">
        <v>862</v>
      </c>
      <c r="AK344" t="str">
        <f t="shared" si="116"/>
        <v>1.7149569, 862</v>
      </c>
      <c r="AL344" s="60">
        <f t="shared" si="121"/>
        <v>1.7149569</v>
      </c>
      <c r="AM344" s="5">
        <f t="shared" si="117"/>
        <v>861</v>
      </c>
      <c r="AN344" s="56"/>
      <c r="AT344" s="56"/>
    </row>
    <row r="345" spans="1:46" x14ac:dyDescent="0.35">
      <c r="A345">
        <v>862000</v>
      </c>
      <c r="B345" s="59">
        <v>0.18208727</v>
      </c>
      <c r="C345" s="3">
        <f t="shared" si="109"/>
        <v>9.9768518518518513E-3</v>
      </c>
      <c r="D345" s="59">
        <v>1.8208727</v>
      </c>
      <c r="E345" s="56" t="e">
        <f t="shared" si="112"/>
        <v>#N/A</v>
      </c>
      <c r="F345" s="58" t="e">
        <f t="shared" si="113"/>
        <v>#N/A</v>
      </c>
      <c r="G345" s="58" t="e">
        <f t="shared" si="108"/>
        <v>#N/A</v>
      </c>
      <c r="H345" s="58" t="e">
        <f t="shared" si="118"/>
        <v>#N/A</v>
      </c>
      <c r="I345" s="61" t="e">
        <v>#N/A</v>
      </c>
      <c r="J345" s="58" t="str">
        <f t="shared" si="114"/>
        <v>0</v>
      </c>
      <c r="K345" s="58" t="str">
        <f t="shared" si="115"/>
        <v>0</v>
      </c>
      <c r="L345" s="58" t="str">
        <f t="shared" si="119"/>
        <v>0</v>
      </c>
      <c r="M345" s="58" t="str">
        <f t="shared" si="107"/>
        <v>0</v>
      </c>
      <c r="N345" s="61">
        <v>0</v>
      </c>
      <c r="O345" s="3"/>
      <c r="P345" s="3"/>
      <c r="AF345" s="3">
        <f t="shared" si="110"/>
        <v>9.9768518518518513E-3</v>
      </c>
      <c r="AG345" s="5">
        <f t="shared" si="111"/>
        <v>862000</v>
      </c>
      <c r="AH345" s="56">
        <f t="shared" si="120"/>
        <v>1.8208727</v>
      </c>
      <c r="AI345" s="84">
        <f t="shared" si="121"/>
        <v>1.8208727</v>
      </c>
      <c r="AJ345" s="84">
        <v>863</v>
      </c>
      <c r="AK345" t="str">
        <f t="shared" si="116"/>
        <v>1.8208727, 863</v>
      </c>
      <c r="AL345" s="60">
        <f t="shared" si="121"/>
        <v>1.8208727</v>
      </c>
      <c r="AM345" s="5">
        <f t="shared" si="117"/>
        <v>862</v>
      </c>
      <c r="AN345" s="56"/>
      <c r="AT345" s="56"/>
    </row>
    <row r="346" spans="1:46" x14ac:dyDescent="0.35">
      <c r="A346">
        <v>863000</v>
      </c>
      <c r="B346" s="59">
        <v>0.18813962000000001</v>
      </c>
      <c r="C346" s="3">
        <f t="shared" si="109"/>
        <v>9.9884259259259249E-3</v>
      </c>
      <c r="D346" s="59">
        <v>1.8813962000000002</v>
      </c>
      <c r="E346" s="56" t="e">
        <f t="shared" si="112"/>
        <v>#N/A</v>
      </c>
      <c r="F346" s="58" t="e">
        <f t="shared" si="113"/>
        <v>#N/A</v>
      </c>
      <c r="G346" s="58" t="e">
        <f t="shared" si="108"/>
        <v>#N/A</v>
      </c>
      <c r="H346" s="58" t="e">
        <f t="shared" si="118"/>
        <v>#N/A</v>
      </c>
      <c r="I346" s="61" t="e">
        <v>#N/A</v>
      </c>
      <c r="J346" s="58" t="str">
        <f t="shared" si="114"/>
        <v>0</v>
      </c>
      <c r="K346" s="58" t="str">
        <f t="shared" si="115"/>
        <v>0</v>
      </c>
      <c r="L346" s="58" t="str">
        <f t="shared" si="119"/>
        <v>0</v>
      </c>
      <c r="M346" s="58" t="str">
        <f t="shared" si="107"/>
        <v>0</v>
      </c>
      <c r="N346" s="61">
        <v>0</v>
      </c>
      <c r="O346" s="3"/>
      <c r="P346" s="3"/>
      <c r="AF346" s="3">
        <f t="shared" si="110"/>
        <v>9.9884259259259249E-3</v>
      </c>
      <c r="AG346" s="5">
        <f t="shared" si="111"/>
        <v>863000</v>
      </c>
      <c r="AH346" s="56">
        <f t="shared" si="120"/>
        <v>1.8813962000000002</v>
      </c>
      <c r="AI346" s="84">
        <f t="shared" si="121"/>
        <v>1.8813962000000002</v>
      </c>
      <c r="AJ346" s="84">
        <v>864</v>
      </c>
      <c r="AK346" t="str">
        <f t="shared" si="116"/>
        <v>1.8813962, 864</v>
      </c>
      <c r="AL346" s="60">
        <f t="shared" si="121"/>
        <v>1.8813962000000002</v>
      </c>
      <c r="AM346" s="5">
        <f t="shared" si="117"/>
        <v>863</v>
      </c>
      <c r="AN346" s="56"/>
      <c r="AT346" s="56"/>
    </row>
    <row r="347" spans="1:46" x14ac:dyDescent="0.35">
      <c r="A347">
        <v>864000</v>
      </c>
      <c r="B347" s="59">
        <v>0.19494729</v>
      </c>
      <c r="C347" s="3">
        <f t="shared" si="109"/>
        <v>0.01</v>
      </c>
      <c r="D347" s="59">
        <v>1.9494729</v>
      </c>
      <c r="E347" s="56" t="e">
        <f t="shared" si="112"/>
        <v>#N/A</v>
      </c>
      <c r="F347" s="58" t="e">
        <f t="shared" si="113"/>
        <v>#N/A</v>
      </c>
      <c r="G347" s="58" t="e">
        <f t="shared" si="108"/>
        <v>#N/A</v>
      </c>
      <c r="H347" s="58" t="e">
        <f t="shared" si="118"/>
        <v>#N/A</v>
      </c>
      <c r="I347" s="61" t="e">
        <v>#N/A</v>
      </c>
      <c r="J347" s="58" t="str">
        <f t="shared" si="114"/>
        <v>0</v>
      </c>
      <c r="K347" s="58" t="str">
        <f t="shared" si="115"/>
        <v>0</v>
      </c>
      <c r="L347" s="58" t="str">
        <f t="shared" si="119"/>
        <v>0</v>
      </c>
      <c r="M347" s="58" t="str">
        <f t="shared" si="107"/>
        <v>0</v>
      </c>
      <c r="N347" s="61">
        <v>0</v>
      </c>
      <c r="O347" s="3"/>
      <c r="P347" s="3"/>
      <c r="AF347" s="3">
        <f t="shared" si="110"/>
        <v>0.01</v>
      </c>
      <c r="AG347" s="5">
        <f t="shared" si="111"/>
        <v>864000</v>
      </c>
      <c r="AH347" s="56">
        <f t="shared" si="120"/>
        <v>1.9494729</v>
      </c>
      <c r="AI347" s="84">
        <f t="shared" si="121"/>
        <v>1.9494729</v>
      </c>
      <c r="AJ347" s="84">
        <v>865</v>
      </c>
      <c r="AK347" t="str">
        <f t="shared" si="116"/>
        <v>1.9494729, 865</v>
      </c>
      <c r="AL347" s="60">
        <f t="shared" si="121"/>
        <v>1.9494729</v>
      </c>
      <c r="AM347" s="5">
        <f t="shared" si="117"/>
        <v>864</v>
      </c>
      <c r="AN347" s="56"/>
      <c r="AT347" s="56"/>
    </row>
    <row r="348" spans="1:46" x14ac:dyDescent="0.35">
      <c r="A348">
        <v>865000</v>
      </c>
      <c r="B348" s="59">
        <v>0.20856988000000001</v>
      </c>
      <c r="C348" s="3">
        <f t="shared" si="109"/>
        <v>1.0011574074074074E-2</v>
      </c>
      <c r="D348" s="59">
        <v>2.0856988000000003</v>
      </c>
      <c r="E348" s="56" t="e">
        <f t="shared" si="112"/>
        <v>#N/A</v>
      </c>
      <c r="F348" s="58" t="e">
        <f t="shared" si="113"/>
        <v>#N/A</v>
      </c>
      <c r="G348" s="58" t="e">
        <f t="shared" si="108"/>
        <v>#N/A</v>
      </c>
      <c r="H348" s="58" t="e">
        <f t="shared" si="118"/>
        <v>#N/A</v>
      </c>
      <c r="I348" s="61" t="e">
        <v>#N/A</v>
      </c>
      <c r="J348" s="58" t="str">
        <f t="shared" si="114"/>
        <v>0</v>
      </c>
      <c r="K348" s="58" t="str">
        <f t="shared" si="115"/>
        <v>0</v>
      </c>
      <c r="L348" s="58" t="str">
        <f t="shared" si="119"/>
        <v>0</v>
      </c>
      <c r="M348" s="58" t="str">
        <f t="shared" si="107"/>
        <v>0</v>
      </c>
      <c r="N348" s="61">
        <v>0</v>
      </c>
      <c r="O348" s="3"/>
      <c r="P348" s="3"/>
      <c r="AF348" s="3">
        <f t="shared" si="110"/>
        <v>1.0011574074074074E-2</v>
      </c>
      <c r="AG348" s="5">
        <f t="shared" si="111"/>
        <v>865000</v>
      </c>
      <c r="AH348" s="56">
        <f t="shared" si="120"/>
        <v>2.0856988000000003</v>
      </c>
      <c r="AI348" s="84">
        <f t="shared" si="121"/>
        <v>2.0856988000000003</v>
      </c>
      <c r="AJ348" s="84">
        <v>866</v>
      </c>
      <c r="AK348" t="str">
        <f t="shared" si="116"/>
        <v>2.0856988, 866</v>
      </c>
      <c r="AL348" s="60">
        <f t="shared" si="121"/>
        <v>2.0856988000000003</v>
      </c>
      <c r="AM348" s="5">
        <f t="shared" si="117"/>
        <v>865</v>
      </c>
      <c r="AN348" s="56"/>
      <c r="AT348" s="56"/>
    </row>
    <row r="349" spans="1:46" x14ac:dyDescent="0.35">
      <c r="A349">
        <v>866000</v>
      </c>
      <c r="B349" s="59">
        <v>0.21386448</v>
      </c>
      <c r="C349" s="3">
        <f t="shared" si="109"/>
        <v>1.0023148148148149E-2</v>
      </c>
      <c r="D349" s="59">
        <v>2.1386447999999998</v>
      </c>
      <c r="E349" s="56" t="e">
        <f t="shared" si="112"/>
        <v>#N/A</v>
      </c>
      <c r="F349" s="58" t="e">
        <f t="shared" si="113"/>
        <v>#N/A</v>
      </c>
      <c r="G349" s="58" t="e">
        <f t="shared" si="108"/>
        <v>#N/A</v>
      </c>
      <c r="H349" s="58">
        <f t="shared" si="118"/>
        <v>2.1386447999999998</v>
      </c>
      <c r="I349" s="61" t="e">
        <v>#N/A</v>
      </c>
      <c r="J349" s="58" t="str">
        <f t="shared" si="114"/>
        <v>0</v>
      </c>
      <c r="K349" s="58" t="str">
        <f t="shared" si="115"/>
        <v>0</v>
      </c>
      <c r="L349" s="58" t="str">
        <f t="shared" si="119"/>
        <v>0</v>
      </c>
      <c r="M349" s="58">
        <f t="shared" si="107"/>
        <v>2.1386447999999998</v>
      </c>
      <c r="N349" s="61">
        <v>0</v>
      </c>
      <c r="O349" s="3"/>
      <c r="P349" s="3"/>
      <c r="AF349" s="3">
        <f t="shared" si="110"/>
        <v>1.0023148148148149E-2</v>
      </c>
      <c r="AG349" s="5">
        <f t="shared" si="111"/>
        <v>866000</v>
      </c>
      <c r="AH349" s="56">
        <f t="shared" si="120"/>
        <v>2.1386447999999998</v>
      </c>
      <c r="AI349" s="84">
        <f t="shared" si="121"/>
        <v>2.1386447999999998</v>
      </c>
      <c r="AJ349" s="84">
        <v>867</v>
      </c>
      <c r="AK349" t="str">
        <f t="shared" si="116"/>
        <v>2.1386448, 867</v>
      </c>
      <c r="AL349" s="60">
        <f t="shared" si="121"/>
        <v>2.1386447999999998</v>
      </c>
      <c r="AM349" s="5">
        <f t="shared" si="117"/>
        <v>866</v>
      </c>
      <c r="AN349" s="56"/>
      <c r="AT349" s="56"/>
    </row>
    <row r="350" spans="1:46" x14ac:dyDescent="0.35">
      <c r="A350">
        <v>867000</v>
      </c>
      <c r="B350" s="59">
        <v>0.19721812</v>
      </c>
      <c r="C350" s="3">
        <f t="shared" si="109"/>
        <v>1.0034722222222221E-2</v>
      </c>
      <c r="D350" s="59">
        <v>1.9721812000000001</v>
      </c>
      <c r="E350" s="56" t="e">
        <f t="shared" si="112"/>
        <v>#N/A</v>
      </c>
      <c r="F350" s="58" t="e">
        <f t="shared" si="113"/>
        <v>#N/A</v>
      </c>
      <c r="G350" s="58" t="e">
        <f t="shared" si="108"/>
        <v>#N/A</v>
      </c>
      <c r="H350" s="58" t="e">
        <f t="shared" si="118"/>
        <v>#N/A</v>
      </c>
      <c r="I350" s="61" t="e">
        <v>#N/A</v>
      </c>
      <c r="J350" s="58" t="str">
        <f t="shared" si="114"/>
        <v>0</v>
      </c>
      <c r="K350" s="58" t="str">
        <f t="shared" si="115"/>
        <v>0</v>
      </c>
      <c r="L350" s="58" t="str">
        <f t="shared" si="119"/>
        <v>0</v>
      </c>
      <c r="M350" s="58" t="str">
        <f t="shared" si="107"/>
        <v>0</v>
      </c>
      <c r="N350" s="61">
        <v>0</v>
      </c>
      <c r="O350" s="3"/>
      <c r="P350" s="3"/>
      <c r="AF350" s="3">
        <f t="shared" si="110"/>
        <v>1.0034722222222221E-2</v>
      </c>
      <c r="AG350" s="5">
        <f t="shared" si="111"/>
        <v>867000</v>
      </c>
      <c r="AH350" s="56">
        <f t="shared" si="120"/>
        <v>1.9721812000000001</v>
      </c>
      <c r="AI350" s="84">
        <f t="shared" si="121"/>
        <v>1.9721812000000001</v>
      </c>
      <c r="AJ350" s="84">
        <v>868</v>
      </c>
      <c r="AK350" t="str">
        <f t="shared" si="116"/>
        <v>1.9721812, 868</v>
      </c>
      <c r="AL350" s="60">
        <f t="shared" si="121"/>
        <v>1.9721812000000001</v>
      </c>
      <c r="AM350" s="5">
        <f t="shared" si="117"/>
        <v>867</v>
      </c>
      <c r="AN350" s="56"/>
      <c r="AT350" s="56"/>
    </row>
    <row r="351" spans="1:46" x14ac:dyDescent="0.35">
      <c r="A351">
        <v>868000</v>
      </c>
      <c r="B351" s="59">
        <v>0.18813962000000001</v>
      </c>
      <c r="C351" s="3">
        <f t="shared" si="109"/>
        <v>1.0046296296296296E-2</v>
      </c>
      <c r="D351" s="59">
        <v>1.8813962000000002</v>
      </c>
      <c r="E351" s="56" t="e">
        <f t="shared" si="112"/>
        <v>#N/A</v>
      </c>
      <c r="F351" s="58" t="e">
        <f t="shared" si="113"/>
        <v>#N/A</v>
      </c>
      <c r="G351" s="58" t="e">
        <f t="shared" si="108"/>
        <v>#N/A</v>
      </c>
      <c r="H351" s="58" t="e">
        <f t="shared" si="118"/>
        <v>#N/A</v>
      </c>
      <c r="I351" s="61" t="e">
        <v>#N/A</v>
      </c>
      <c r="J351" s="58" t="str">
        <f t="shared" si="114"/>
        <v>0</v>
      </c>
      <c r="K351" s="58" t="str">
        <f t="shared" si="115"/>
        <v>0</v>
      </c>
      <c r="L351" s="58" t="str">
        <f t="shared" si="119"/>
        <v>0</v>
      </c>
      <c r="M351" s="58" t="str">
        <f t="shared" si="107"/>
        <v>0</v>
      </c>
      <c r="N351" s="61">
        <v>0</v>
      </c>
      <c r="O351" s="3"/>
      <c r="P351" s="3"/>
      <c r="AF351" s="3">
        <f t="shared" si="110"/>
        <v>1.0046296296296296E-2</v>
      </c>
      <c r="AG351" s="5">
        <f t="shared" si="111"/>
        <v>868000</v>
      </c>
      <c r="AH351" s="56">
        <f t="shared" si="120"/>
        <v>1.8813962000000002</v>
      </c>
      <c r="AI351" s="84">
        <f t="shared" si="121"/>
        <v>1.8813962000000002</v>
      </c>
      <c r="AJ351" s="84">
        <v>869</v>
      </c>
      <c r="AK351" t="str">
        <f t="shared" si="116"/>
        <v>1.8813962, 869</v>
      </c>
      <c r="AL351" s="60">
        <f t="shared" si="121"/>
        <v>1.8813962000000002</v>
      </c>
      <c r="AM351" s="5">
        <f t="shared" si="117"/>
        <v>868</v>
      </c>
      <c r="AN351" s="56"/>
      <c r="AT351" s="56"/>
    </row>
    <row r="352" spans="1:46" x14ac:dyDescent="0.35">
      <c r="A352">
        <v>869000</v>
      </c>
      <c r="B352" s="59">
        <v>0.18813962000000001</v>
      </c>
      <c r="C352" s="3">
        <f t="shared" si="109"/>
        <v>1.005787037037037E-2</v>
      </c>
      <c r="D352" s="59">
        <v>1.8813962000000002</v>
      </c>
      <c r="E352" s="56" t="e">
        <f t="shared" si="112"/>
        <v>#N/A</v>
      </c>
      <c r="F352" s="58" t="e">
        <f t="shared" si="113"/>
        <v>#N/A</v>
      </c>
      <c r="G352" s="58" t="e">
        <f t="shared" si="108"/>
        <v>#N/A</v>
      </c>
      <c r="H352" s="58" t="e">
        <f t="shared" si="118"/>
        <v>#N/A</v>
      </c>
      <c r="I352" s="61" t="e">
        <v>#N/A</v>
      </c>
      <c r="J352" s="58" t="str">
        <f t="shared" si="114"/>
        <v>0</v>
      </c>
      <c r="K352" s="58" t="str">
        <f t="shared" si="115"/>
        <v>0</v>
      </c>
      <c r="L352" s="58" t="str">
        <f t="shared" si="119"/>
        <v>0</v>
      </c>
      <c r="M352" s="58" t="str">
        <f t="shared" si="107"/>
        <v>0</v>
      </c>
      <c r="N352" s="61">
        <v>0</v>
      </c>
      <c r="O352" s="3"/>
      <c r="P352" s="3"/>
      <c r="AF352" s="3">
        <f t="shared" si="110"/>
        <v>1.005787037037037E-2</v>
      </c>
      <c r="AG352" s="5">
        <f t="shared" si="111"/>
        <v>869000</v>
      </c>
      <c r="AH352" s="56">
        <f t="shared" si="120"/>
        <v>1.8813962000000002</v>
      </c>
      <c r="AI352" s="84">
        <f t="shared" si="121"/>
        <v>1.8813962000000002</v>
      </c>
      <c r="AJ352" s="84">
        <v>870</v>
      </c>
      <c r="AK352" t="str">
        <f t="shared" si="116"/>
        <v>1.8813962, 870</v>
      </c>
      <c r="AL352" s="60">
        <f t="shared" si="121"/>
        <v>1.8813962000000002</v>
      </c>
      <c r="AM352" s="5">
        <f t="shared" si="117"/>
        <v>869</v>
      </c>
      <c r="AN352" s="56"/>
      <c r="AT352" s="56"/>
    </row>
    <row r="353" spans="1:46" x14ac:dyDescent="0.35">
      <c r="A353">
        <v>870000</v>
      </c>
      <c r="B353" s="59">
        <v>0.18662654000000001</v>
      </c>
      <c r="C353" s="3">
        <f t="shared" si="109"/>
        <v>1.0069444444444445E-2</v>
      </c>
      <c r="D353" s="59">
        <v>1.8662654000000001</v>
      </c>
      <c r="E353" s="56" t="e">
        <f t="shared" si="112"/>
        <v>#N/A</v>
      </c>
      <c r="F353" s="58" t="e">
        <f t="shared" si="113"/>
        <v>#N/A</v>
      </c>
      <c r="G353" s="58" t="e">
        <f t="shared" si="108"/>
        <v>#N/A</v>
      </c>
      <c r="H353" s="58" t="e">
        <f t="shared" si="118"/>
        <v>#N/A</v>
      </c>
      <c r="I353" s="61" t="e">
        <v>#N/A</v>
      </c>
      <c r="J353" s="58" t="str">
        <f t="shared" si="114"/>
        <v>0</v>
      </c>
      <c r="K353" s="58" t="str">
        <f t="shared" si="115"/>
        <v>0</v>
      </c>
      <c r="L353" s="58" t="str">
        <f t="shared" si="119"/>
        <v>0</v>
      </c>
      <c r="M353" s="58" t="str">
        <f t="shared" si="107"/>
        <v>0</v>
      </c>
      <c r="N353" s="61">
        <v>0</v>
      </c>
      <c r="O353" s="3"/>
      <c r="P353" s="3"/>
      <c r="AF353" s="3">
        <f t="shared" si="110"/>
        <v>1.0069444444444445E-2</v>
      </c>
      <c r="AG353" s="5">
        <f t="shared" si="111"/>
        <v>870000</v>
      </c>
      <c r="AH353" s="56">
        <f t="shared" si="120"/>
        <v>1.8662654000000001</v>
      </c>
      <c r="AI353" s="84">
        <f t="shared" si="121"/>
        <v>1.8662654000000001</v>
      </c>
      <c r="AJ353" s="84">
        <v>871</v>
      </c>
      <c r="AK353" t="str">
        <f t="shared" si="116"/>
        <v>1.8662654, 871</v>
      </c>
      <c r="AL353" s="60">
        <f t="shared" si="121"/>
        <v>1.8662654000000001</v>
      </c>
      <c r="AM353" s="5">
        <f t="shared" si="117"/>
        <v>870</v>
      </c>
      <c r="AN353" s="56"/>
      <c r="AT353" s="56"/>
    </row>
    <row r="354" spans="1:46" x14ac:dyDescent="0.35">
      <c r="A354">
        <v>871000</v>
      </c>
      <c r="B354" s="59">
        <v>0.17906111</v>
      </c>
      <c r="C354" s="3">
        <f t="shared" si="109"/>
        <v>1.0081018518518519E-2</v>
      </c>
      <c r="D354" s="59">
        <v>1.7906111</v>
      </c>
      <c r="E354" s="56" t="e">
        <f t="shared" si="112"/>
        <v>#N/A</v>
      </c>
      <c r="F354" s="58" t="e">
        <f t="shared" si="113"/>
        <v>#N/A</v>
      </c>
      <c r="G354" s="58">
        <f t="shared" si="108"/>
        <v>1.7906111</v>
      </c>
      <c r="H354" s="58" t="e">
        <f t="shared" si="118"/>
        <v>#N/A</v>
      </c>
      <c r="I354" s="61" t="e">
        <v>#N/A</v>
      </c>
      <c r="J354" s="58" t="str">
        <f t="shared" si="114"/>
        <v>0</v>
      </c>
      <c r="K354" s="58" t="str">
        <f t="shared" si="115"/>
        <v>0</v>
      </c>
      <c r="L354" s="58">
        <f t="shared" si="119"/>
        <v>1.7906111</v>
      </c>
      <c r="M354" s="58" t="str">
        <f t="shared" si="107"/>
        <v>0</v>
      </c>
      <c r="N354" s="61">
        <v>0</v>
      </c>
      <c r="O354" s="3"/>
      <c r="P354" s="3"/>
      <c r="AF354" s="3">
        <f t="shared" si="110"/>
        <v>1.0081018518518519E-2</v>
      </c>
      <c r="AG354" s="5">
        <f t="shared" si="111"/>
        <v>871000</v>
      </c>
      <c r="AH354" s="56">
        <f t="shared" si="120"/>
        <v>1.7906111</v>
      </c>
      <c r="AI354" s="84">
        <f t="shared" si="121"/>
        <v>1.7906111</v>
      </c>
      <c r="AJ354" s="84">
        <v>872</v>
      </c>
      <c r="AK354" t="str">
        <f t="shared" si="116"/>
        <v>1.7906111, 872</v>
      </c>
      <c r="AL354" s="60">
        <f t="shared" si="121"/>
        <v>1.7906111</v>
      </c>
      <c r="AM354" s="5">
        <f t="shared" si="117"/>
        <v>871</v>
      </c>
      <c r="AN354" s="56"/>
      <c r="AT354" s="56"/>
    </row>
    <row r="355" spans="1:46" x14ac:dyDescent="0.35">
      <c r="A355">
        <v>872000</v>
      </c>
      <c r="B355" s="59">
        <v>0.18057419999999999</v>
      </c>
      <c r="C355" s="3">
        <f t="shared" si="109"/>
        <v>1.0092592592592592E-2</v>
      </c>
      <c r="D355" s="59">
        <v>1.805742</v>
      </c>
      <c r="E355" s="56" t="e">
        <f t="shared" si="112"/>
        <v>#N/A</v>
      </c>
      <c r="F355" s="58" t="e">
        <f t="shared" si="113"/>
        <v>#N/A</v>
      </c>
      <c r="G355" s="58" t="e">
        <f t="shared" si="108"/>
        <v>#N/A</v>
      </c>
      <c r="H355" s="58" t="e">
        <f t="shared" si="118"/>
        <v>#N/A</v>
      </c>
      <c r="I355" s="61" t="e">
        <v>#N/A</v>
      </c>
      <c r="J355" s="58" t="str">
        <f t="shared" si="114"/>
        <v>0</v>
      </c>
      <c r="K355" s="58" t="str">
        <f t="shared" si="115"/>
        <v>0</v>
      </c>
      <c r="L355" s="58" t="str">
        <f t="shared" si="119"/>
        <v>0</v>
      </c>
      <c r="M355" s="58" t="str">
        <f t="shared" si="107"/>
        <v>0</v>
      </c>
      <c r="N355" s="61">
        <v>0</v>
      </c>
      <c r="O355" s="3"/>
      <c r="P355" s="3"/>
      <c r="AF355" s="3">
        <f t="shared" si="110"/>
        <v>1.0092592592592592E-2</v>
      </c>
      <c r="AG355" s="5">
        <f t="shared" si="111"/>
        <v>872000</v>
      </c>
      <c r="AH355" s="56">
        <f t="shared" si="120"/>
        <v>1.805742</v>
      </c>
      <c r="AI355" s="84">
        <f t="shared" si="121"/>
        <v>1.805742</v>
      </c>
      <c r="AJ355" s="84">
        <v>873</v>
      </c>
      <c r="AK355" t="str">
        <f t="shared" si="116"/>
        <v>1.805742, 873</v>
      </c>
      <c r="AL355" s="60">
        <f t="shared" si="121"/>
        <v>1.805742</v>
      </c>
      <c r="AM355" s="5">
        <f t="shared" si="117"/>
        <v>872</v>
      </c>
      <c r="AN355" s="56"/>
      <c r="AT355" s="56"/>
    </row>
    <row r="356" spans="1:46" x14ac:dyDescent="0.35">
      <c r="A356">
        <v>873000</v>
      </c>
      <c r="B356" s="59">
        <v>0.18057419999999999</v>
      </c>
      <c r="C356" s="3">
        <f t="shared" si="109"/>
        <v>1.0104166666666668E-2</v>
      </c>
      <c r="D356" s="59">
        <v>1.805742</v>
      </c>
      <c r="E356" s="56" t="e">
        <f t="shared" si="112"/>
        <v>#N/A</v>
      </c>
      <c r="F356" s="58" t="e">
        <f t="shared" si="113"/>
        <v>#N/A</v>
      </c>
      <c r="G356" s="58" t="e">
        <f t="shared" si="108"/>
        <v>#N/A</v>
      </c>
      <c r="H356" s="58" t="e">
        <f t="shared" si="118"/>
        <v>#N/A</v>
      </c>
      <c r="I356" s="61" t="e">
        <v>#N/A</v>
      </c>
      <c r="J356" s="58" t="str">
        <f t="shared" si="114"/>
        <v>0</v>
      </c>
      <c r="K356" s="58" t="str">
        <f t="shared" si="115"/>
        <v>0</v>
      </c>
      <c r="L356" s="58" t="str">
        <f t="shared" si="119"/>
        <v>0</v>
      </c>
      <c r="M356" s="58" t="str">
        <f t="shared" ref="M356:M419" si="122">IF(AND(D356&gt;=D353, D356&gt;=D354, D356&gt;=D355, D356&gt;=D357, D356&gt;=D358, D356&gt;=D359),D356,"0")</f>
        <v>0</v>
      </c>
      <c r="N356" s="61">
        <v>0</v>
      </c>
      <c r="O356" s="3"/>
      <c r="P356" s="3"/>
      <c r="AF356" s="3">
        <f t="shared" si="110"/>
        <v>1.0104166666666668E-2</v>
      </c>
      <c r="AG356" s="5">
        <f t="shared" si="111"/>
        <v>873000</v>
      </c>
      <c r="AH356" s="56">
        <f t="shared" si="120"/>
        <v>1.805742</v>
      </c>
      <c r="AI356" s="84">
        <f t="shared" si="121"/>
        <v>1.805742</v>
      </c>
      <c r="AJ356" s="84">
        <v>874</v>
      </c>
      <c r="AK356" t="str">
        <f t="shared" si="116"/>
        <v>1.805742, 874</v>
      </c>
      <c r="AL356" s="60">
        <f t="shared" si="121"/>
        <v>1.805742</v>
      </c>
      <c r="AM356" s="5">
        <f t="shared" si="117"/>
        <v>873</v>
      </c>
      <c r="AN356" s="56"/>
      <c r="AT356" s="56"/>
    </row>
    <row r="357" spans="1:46" x14ac:dyDescent="0.35">
      <c r="A357">
        <v>874000</v>
      </c>
      <c r="B357" s="59">
        <v>0.18133194999999999</v>
      </c>
      <c r="C357" s="3">
        <f t="shared" si="109"/>
        <v>1.0115740740740741E-2</v>
      </c>
      <c r="D357" s="59">
        <v>1.8133195</v>
      </c>
      <c r="E357" s="56" t="e">
        <f t="shared" si="112"/>
        <v>#N/A</v>
      </c>
      <c r="F357" s="58" t="e">
        <f t="shared" si="113"/>
        <v>#N/A</v>
      </c>
      <c r="G357" s="58" t="e">
        <f t="shared" si="108"/>
        <v>#N/A</v>
      </c>
      <c r="H357" s="58">
        <f t="shared" si="118"/>
        <v>1.8133195</v>
      </c>
      <c r="I357" s="61" t="e">
        <v>#N/A</v>
      </c>
      <c r="J357" s="58" t="str">
        <f t="shared" si="114"/>
        <v>0</v>
      </c>
      <c r="K357" s="58" t="str">
        <f t="shared" si="115"/>
        <v>0</v>
      </c>
      <c r="L357" s="58" t="str">
        <f t="shared" si="119"/>
        <v>0</v>
      </c>
      <c r="M357" s="58">
        <f t="shared" si="122"/>
        <v>1.8133195</v>
      </c>
      <c r="N357" s="61">
        <v>0</v>
      </c>
      <c r="O357" s="3"/>
      <c r="P357" s="3"/>
      <c r="AF357" s="3">
        <f t="shared" si="110"/>
        <v>1.0115740740740741E-2</v>
      </c>
      <c r="AG357" s="5">
        <f t="shared" si="111"/>
        <v>874000</v>
      </c>
      <c r="AH357" s="56">
        <f t="shared" si="120"/>
        <v>1.8133195</v>
      </c>
      <c r="AI357" s="84">
        <f t="shared" si="121"/>
        <v>1.8133195</v>
      </c>
      <c r="AJ357" s="84">
        <v>875</v>
      </c>
      <c r="AK357" t="str">
        <f t="shared" si="116"/>
        <v>1.8133195, 875</v>
      </c>
      <c r="AL357" s="60">
        <f t="shared" si="121"/>
        <v>1.8133195</v>
      </c>
      <c r="AM357" s="5">
        <f t="shared" si="117"/>
        <v>874</v>
      </c>
      <c r="AN357" s="56"/>
      <c r="AT357" s="56"/>
    </row>
    <row r="358" spans="1:46" x14ac:dyDescent="0.35">
      <c r="A358">
        <v>875000</v>
      </c>
      <c r="B358" s="59">
        <v>0.18057419999999999</v>
      </c>
      <c r="C358" s="3">
        <f t="shared" si="109"/>
        <v>1.0127314814814815E-2</v>
      </c>
      <c r="D358" s="59">
        <v>1.805742</v>
      </c>
      <c r="E358" s="56" t="e">
        <f t="shared" si="112"/>
        <v>#N/A</v>
      </c>
      <c r="F358" s="58" t="e">
        <f t="shared" si="113"/>
        <v>#N/A</v>
      </c>
      <c r="G358" s="58" t="e">
        <f t="shared" si="108"/>
        <v>#N/A</v>
      </c>
      <c r="H358" s="58" t="e">
        <f t="shared" si="118"/>
        <v>#N/A</v>
      </c>
      <c r="I358" s="61" t="e">
        <v>#N/A</v>
      </c>
      <c r="J358" s="58" t="str">
        <f t="shared" si="114"/>
        <v>0</v>
      </c>
      <c r="K358" s="58" t="str">
        <f t="shared" si="115"/>
        <v>0</v>
      </c>
      <c r="L358" s="58" t="str">
        <f t="shared" si="119"/>
        <v>0</v>
      </c>
      <c r="M358" s="58" t="str">
        <f t="shared" si="122"/>
        <v>0</v>
      </c>
      <c r="N358" s="61">
        <v>0</v>
      </c>
      <c r="O358" s="3"/>
      <c r="P358" s="3"/>
      <c r="AF358" s="3">
        <f t="shared" si="110"/>
        <v>1.0127314814814815E-2</v>
      </c>
      <c r="AG358" s="5">
        <f t="shared" si="111"/>
        <v>875000</v>
      </c>
      <c r="AH358" s="56">
        <f t="shared" si="120"/>
        <v>1.805742</v>
      </c>
      <c r="AI358" s="84">
        <f t="shared" si="121"/>
        <v>1.805742</v>
      </c>
      <c r="AJ358" s="84">
        <v>876</v>
      </c>
      <c r="AK358" t="str">
        <f t="shared" si="116"/>
        <v>1.805742, 876</v>
      </c>
      <c r="AL358" s="60">
        <f t="shared" si="121"/>
        <v>1.805742</v>
      </c>
      <c r="AM358" s="5">
        <f t="shared" si="117"/>
        <v>875</v>
      </c>
      <c r="AN358" s="56"/>
      <c r="AT358" s="56"/>
    </row>
    <row r="359" spans="1:46" x14ac:dyDescent="0.35">
      <c r="A359">
        <v>876000</v>
      </c>
      <c r="B359" s="59">
        <v>0.17679027</v>
      </c>
      <c r="C359" s="3">
        <f t="shared" si="109"/>
        <v>1.0138888888888888E-2</v>
      </c>
      <c r="D359" s="59">
        <v>1.7679027</v>
      </c>
      <c r="E359" s="56" t="e">
        <f t="shared" si="112"/>
        <v>#N/A</v>
      </c>
      <c r="F359" s="58" t="e">
        <f t="shared" si="113"/>
        <v>#N/A</v>
      </c>
      <c r="G359" s="58" t="e">
        <f t="shared" si="108"/>
        <v>#N/A</v>
      </c>
      <c r="H359" s="58" t="e">
        <f t="shared" si="118"/>
        <v>#N/A</v>
      </c>
      <c r="I359" s="61" t="e">
        <v>#N/A</v>
      </c>
      <c r="J359" s="58" t="str">
        <f t="shared" si="114"/>
        <v>0</v>
      </c>
      <c r="K359" s="58" t="str">
        <f t="shared" si="115"/>
        <v>0</v>
      </c>
      <c r="L359" s="58" t="str">
        <f t="shared" si="119"/>
        <v>0</v>
      </c>
      <c r="M359" s="58" t="str">
        <f t="shared" si="122"/>
        <v>0</v>
      </c>
      <c r="N359" s="61">
        <v>0</v>
      </c>
      <c r="O359" s="3"/>
      <c r="P359" s="3"/>
      <c r="AF359" s="3">
        <f t="shared" si="110"/>
        <v>1.0138888888888888E-2</v>
      </c>
      <c r="AG359" s="5">
        <f t="shared" si="111"/>
        <v>876000</v>
      </c>
      <c r="AH359" s="56">
        <f t="shared" si="120"/>
        <v>1.7679027</v>
      </c>
      <c r="AI359" s="84">
        <f t="shared" si="121"/>
        <v>1.7679027</v>
      </c>
      <c r="AJ359" s="84">
        <v>877</v>
      </c>
      <c r="AK359" t="str">
        <f t="shared" si="116"/>
        <v>1.7679027, 877</v>
      </c>
      <c r="AL359" s="60">
        <f t="shared" si="121"/>
        <v>1.7679027</v>
      </c>
      <c r="AM359" s="5">
        <f t="shared" si="117"/>
        <v>876</v>
      </c>
      <c r="AN359" s="56"/>
      <c r="AT359" s="56"/>
    </row>
    <row r="360" spans="1:46" x14ac:dyDescent="0.35">
      <c r="A360">
        <v>877000</v>
      </c>
      <c r="B360" s="59">
        <v>0.17376411</v>
      </c>
      <c r="C360" s="3">
        <f t="shared" si="109"/>
        <v>1.0150462962962964E-2</v>
      </c>
      <c r="D360" s="59">
        <v>1.7376411</v>
      </c>
      <c r="E360" s="56" t="e">
        <f t="shared" si="112"/>
        <v>#N/A</v>
      </c>
      <c r="F360" s="58" t="e">
        <f t="shared" si="113"/>
        <v>#N/A</v>
      </c>
      <c r="G360" s="58">
        <f t="shared" si="108"/>
        <v>1.7376411</v>
      </c>
      <c r="H360" s="58" t="e">
        <f t="shared" si="118"/>
        <v>#N/A</v>
      </c>
      <c r="I360" s="61" t="e">
        <v>#N/A</v>
      </c>
      <c r="J360" s="58" t="str">
        <f t="shared" si="114"/>
        <v>0</v>
      </c>
      <c r="K360" s="58" t="str">
        <f t="shared" si="115"/>
        <v>0</v>
      </c>
      <c r="L360" s="58">
        <f t="shared" si="119"/>
        <v>1.7376411</v>
      </c>
      <c r="M360" s="58" t="str">
        <f t="shared" si="122"/>
        <v>0</v>
      </c>
      <c r="N360" s="61">
        <v>0</v>
      </c>
      <c r="O360" s="3"/>
      <c r="P360" s="3"/>
      <c r="AF360" s="3">
        <f t="shared" si="110"/>
        <v>1.0150462962962964E-2</v>
      </c>
      <c r="AG360" s="5">
        <f t="shared" si="111"/>
        <v>877000</v>
      </c>
      <c r="AH360" s="56">
        <f t="shared" si="120"/>
        <v>1.7376411</v>
      </c>
      <c r="AI360" s="84">
        <f t="shared" si="121"/>
        <v>1.7376411</v>
      </c>
      <c r="AJ360" s="84">
        <v>878</v>
      </c>
      <c r="AK360" t="str">
        <f t="shared" si="116"/>
        <v>1.7376411, 878</v>
      </c>
      <c r="AL360" s="60">
        <f t="shared" si="121"/>
        <v>1.7376411</v>
      </c>
      <c r="AM360" s="5">
        <f t="shared" si="117"/>
        <v>877</v>
      </c>
      <c r="AN360" s="56"/>
      <c r="AT360" s="56"/>
    </row>
    <row r="361" spans="1:46" x14ac:dyDescent="0.35">
      <c r="A361">
        <v>878000</v>
      </c>
      <c r="B361" s="59">
        <v>0.19797345999999999</v>
      </c>
      <c r="C361" s="3">
        <f t="shared" si="109"/>
        <v>1.0162037037037037E-2</v>
      </c>
      <c r="D361" s="59">
        <v>1.9797346</v>
      </c>
      <c r="E361" s="56" t="e">
        <f t="shared" si="112"/>
        <v>#N/A</v>
      </c>
      <c r="F361" s="58" t="e">
        <f t="shared" si="113"/>
        <v>#N/A</v>
      </c>
      <c r="G361" s="58" t="e">
        <f t="shared" si="108"/>
        <v>#N/A</v>
      </c>
      <c r="H361" s="58" t="e">
        <f t="shared" si="118"/>
        <v>#N/A</v>
      </c>
      <c r="I361" s="61" t="e">
        <v>#N/A</v>
      </c>
      <c r="J361" s="58" t="str">
        <f t="shared" si="114"/>
        <v>0</v>
      </c>
      <c r="K361" s="58" t="str">
        <f t="shared" si="115"/>
        <v>0</v>
      </c>
      <c r="L361" s="58" t="str">
        <f t="shared" si="119"/>
        <v>0</v>
      </c>
      <c r="M361" s="58" t="str">
        <f t="shared" si="122"/>
        <v>0</v>
      </c>
      <c r="N361" s="61">
        <v>0</v>
      </c>
      <c r="O361" s="3"/>
      <c r="P361" s="3"/>
      <c r="AF361" s="3">
        <f t="shared" si="110"/>
        <v>1.0162037037037037E-2</v>
      </c>
      <c r="AG361" s="5">
        <f t="shared" si="111"/>
        <v>878000</v>
      </c>
      <c r="AH361" s="56">
        <f t="shared" si="120"/>
        <v>1.9797346</v>
      </c>
      <c r="AI361" s="84">
        <f t="shared" si="121"/>
        <v>1.9797346</v>
      </c>
      <c r="AJ361" s="84">
        <v>879</v>
      </c>
      <c r="AK361" t="str">
        <f t="shared" si="116"/>
        <v>1.9797346, 879</v>
      </c>
      <c r="AL361" s="60">
        <f t="shared" si="121"/>
        <v>1.9797346</v>
      </c>
      <c r="AM361" s="5">
        <f t="shared" si="117"/>
        <v>878</v>
      </c>
      <c r="AN361" s="56"/>
      <c r="AT361" s="56"/>
    </row>
    <row r="362" spans="1:46" x14ac:dyDescent="0.35">
      <c r="A362">
        <v>879000</v>
      </c>
      <c r="B362" s="59">
        <v>0.22142990000000001</v>
      </c>
      <c r="C362" s="3">
        <f t="shared" si="109"/>
        <v>1.0173611111111111E-2</v>
      </c>
      <c r="D362" s="59">
        <v>2.214299</v>
      </c>
      <c r="E362" s="56" t="e">
        <f t="shared" si="112"/>
        <v>#N/A</v>
      </c>
      <c r="F362" s="58" t="e">
        <f t="shared" si="113"/>
        <v>#N/A</v>
      </c>
      <c r="G362" s="58" t="e">
        <f t="shared" si="108"/>
        <v>#N/A</v>
      </c>
      <c r="H362" s="58" t="e">
        <f t="shared" si="118"/>
        <v>#N/A</v>
      </c>
      <c r="I362" s="61" t="e">
        <v>#N/A</v>
      </c>
      <c r="J362" s="58" t="str">
        <f t="shared" si="114"/>
        <v>0</v>
      </c>
      <c r="K362" s="58" t="str">
        <f t="shared" si="115"/>
        <v>0</v>
      </c>
      <c r="L362" s="58" t="str">
        <f t="shared" si="119"/>
        <v>0</v>
      </c>
      <c r="M362" s="58" t="str">
        <f t="shared" si="122"/>
        <v>0</v>
      </c>
      <c r="N362" s="61">
        <v>0</v>
      </c>
      <c r="O362" s="3"/>
      <c r="P362" s="3"/>
      <c r="AF362" s="3">
        <f t="shared" si="110"/>
        <v>1.0173611111111111E-2</v>
      </c>
      <c r="AG362" s="5">
        <f t="shared" si="111"/>
        <v>879000</v>
      </c>
      <c r="AH362" s="56">
        <f t="shared" si="120"/>
        <v>2.214299</v>
      </c>
      <c r="AI362" s="84">
        <f t="shared" si="121"/>
        <v>2.214299</v>
      </c>
      <c r="AJ362" s="84">
        <v>880</v>
      </c>
      <c r="AK362" t="str">
        <f t="shared" si="116"/>
        <v>2.214299, 880</v>
      </c>
      <c r="AL362" s="60">
        <f t="shared" si="121"/>
        <v>2.214299</v>
      </c>
      <c r="AM362" s="5">
        <f t="shared" si="117"/>
        <v>879</v>
      </c>
      <c r="AN362" s="56"/>
      <c r="AT362" s="56"/>
    </row>
    <row r="363" spans="1:46" x14ac:dyDescent="0.35">
      <c r="A363">
        <v>880000</v>
      </c>
      <c r="B363" s="59">
        <v>0.24185773999999999</v>
      </c>
      <c r="C363" s="3">
        <f t="shared" si="109"/>
        <v>1.0185185185185184E-2</v>
      </c>
      <c r="D363" s="59">
        <v>2.4185773999999998</v>
      </c>
      <c r="E363" s="56" t="e">
        <f t="shared" si="112"/>
        <v>#N/A</v>
      </c>
      <c r="F363" s="58" t="e">
        <f t="shared" si="113"/>
        <v>#N/A</v>
      </c>
      <c r="G363" s="58" t="e">
        <f t="shared" si="108"/>
        <v>#N/A</v>
      </c>
      <c r="H363" s="58" t="e">
        <f t="shared" si="118"/>
        <v>#N/A</v>
      </c>
      <c r="I363" s="61" t="e">
        <v>#N/A</v>
      </c>
      <c r="J363" s="58" t="str">
        <f t="shared" si="114"/>
        <v>0</v>
      </c>
      <c r="K363" s="58" t="str">
        <f t="shared" si="115"/>
        <v>0</v>
      </c>
      <c r="L363" s="58" t="str">
        <f t="shared" si="119"/>
        <v>0</v>
      </c>
      <c r="M363" s="58" t="str">
        <f t="shared" si="122"/>
        <v>0</v>
      </c>
      <c r="N363" s="61">
        <v>0</v>
      </c>
      <c r="O363" s="3"/>
      <c r="P363" s="3"/>
      <c r="AF363" s="3">
        <f t="shared" si="110"/>
        <v>1.0185185185185184E-2</v>
      </c>
      <c r="AG363" s="5">
        <f t="shared" si="111"/>
        <v>880000</v>
      </c>
      <c r="AH363" s="56">
        <f t="shared" si="120"/>
        <v>2.4185773999999998</v>
      </c>
      <c r="AI363" s="84">
        <f t="shared" si="121"/>
        <v>2.4185773999999998</v>
      </c>
      <c r="AJ363" s="84">
        <v>881</v>
      </c>
      <c r="AK363" t="str">
        <f t="shared" si="116"/>
        <v>2.4185774, 881</v>
      </c>
      <c r="AL363" s="60">
        <f t="shared" si="121"/>
        <v>2.4185773999999998</v>
      </c>
      <c r="AM363" s="5">
        <f t="shared" si="117"/>
        <v>880</v>
      </c>
      <c r="AN363" s="56"/>
      <c r="AT363" s="56"/>
    </row>
    <row r="364" spans="1:46" x14ac:dyDescent="0.35">
      <c r="A364">
        <v>881000</v>
      </c>
      <c r="B364" s="59">
        <v>0.25320463999999998</v>
      </c>
      <c r="C364" s="3">
        <f t="shared" si="109"/>
        <v>1.019675925925926E-2</v>
      </c>
      <c r="D364" s="59">
        <v>2.5320463999999996</v>
      </c>
      <c r="E364" s="56" t="e">
        <f t="shared" si="112"/>
        <v>#N/A</v>
      </c>
      <c r="F364" s="58" t="e">
        <f t="shared" si="113"/>
        <v>#N/A</v>
      </c>
      <c r="G364" s="58" t="e">
        <f t="shared" si="108"/>
        <v>#N/A</v>
      </c>
      <c r="H364" s="58">
        <f t="shared" si="118"/>
        <v>2.5320463999999996</v>
      </c>
      <c r="I364" s="61" t="e">
        <v>#N/A</v>
      </c>
      <c r="J364" s="58" t="str">
        <f t="shared" si="114"/>
        <v>0</v>
      </c>
      <c r="K364" s="58" t="str">
        <f t="shared" si="115"/>
        <v>0</v>
      </c>
      <c r="L364" s="58" t="str">
        <f t="shared" si="119"/>
        <v>0</v>
      </c>
      <c r="M364" s="58">
        <f t="shared" si="122"/>
        <v>2.5320463999999996</v>
      </c>
      <c r="N364" s="61">
        <v>0</v>
      </c>
      <c r="O364" s="3"/>
      <c r="P364" s="3"/>
      <c r="AF364" s="3">
        <f t="shared" si="110"/>
        <v>1.019675925925926E-2</v>
      </c>
      <c r="AG364" s="5">
        <f t="shared" si="111"/>
        <v>881000</v>
      </c>
      <c r="AH364" s="56">
        <f t="shared" si="120"/>
        <v>2.5320463999999996</v>
      </c>
      <c r="AI364" s="84">
        <f t="shared" si="121"/>
        <v>2.5320463999999996</v>
      </c>
      <c r="AJ364" s="84">
        <v>882</v>
      </c>
      <c r="AK364" t="str">
        <f t="shared" si="116"/>
        <v>2.5320464, 882</v>
      </c>
      <c r="AL364" s="60">
        <f t="shared" si="121"/>
        <v>2.5320463999999996</v>
      </c>
      <c r="AM364" s="5">
        <f t="shared" si="117"/>
        <v>881</v>
      </c>
      <c r="AN364" s="56"/>
      <c r="AT364" s="56"/>
    </row>
    <row r="365" spans="1:46" x14ac:dyDescent="0.35">
      <c r="A365">
        <v>882000</v>
      </c>
      <c r="B365" s="59">
        <v>0.24261308000000001</v>
      </c>
      <c r="C365" s="3">
        <f t="shared" si="109"/>
        <v>1.0208333333333333E-2</v>
      </c>
      <c r="D365" s="59">
        <v>2.4261308000000001</v>
      </c>
      <c r="E365" s="56" t="e">
        <f t="shared" si="112"/>
        <v>#N/A</v>
      </c>
      <c r="F365" s="58" t="e">
        <f t="shared" si="113"/>
        <v>#N/A</v>
      </c>
      <c r="G365" s="58" t="e">
        <f t="shared" si="108"/>
        <v>#N/A</v>
      </c>
      <c r="H365" s="58" t="e">
        <f t="shared" si="118"/>
        <v>#N/A</v>
      </c>
      <c r="I365" s="61" t="e">
        <v>#N/A</v>
      </c>
      <c r="J365" s="58" t="str">
        <f t="shared" si="114"/>
        <v>0</v>
      </c>
      <c r="K365" s="58" t="str">
        <f t="shared" si="115"/>
        <v>0</v>
      </c>
      <c r="L365" s="58" t="str">
        <f t="shared" si="119"/>
        <v>0</v>
      </c>
      <c r="M365" s="58" t="str">
        <f t="shared" si="122"/>
        <v>0</v>
      </c>
      <c r="N365" s="61">
        <v>0</v>
      </c>
      <c r="O365" s="3"/>
      <c r="P365" s="3"/>
      <c r="AF365" s="3">
        <f t="shared" si="110"/>
        <v>1.0208333333333333E-2</v>
      </c>
      <c r="AG365" s="5">
        <f t="shared" si="111"/>
        <v>882000</v>
      </c>
      <c r="AH365" s="56">
        <f t="shared" si="120"/>
        <v>2.4261308000000001</v>
      </c>
      <c r="AI365" s="84">
        <f t="shared" si="121"/>
        <v>2.4261308000000001</v>
      </c>
      <c r="AJ365" s="84">
        <v>883</v>
      </c>
      <c r="AK365" t="str">
        <f t="shared" si="116"/>
        <v>2.4261308, 883</v>
      </c>
      <c r="AL365" s="60">
        <f t="shared" si="121"/>
        <v>2.4261308000000001</v>
      </c>
      <c r="AM365" s="5">
        <f t="shared" si="117"/>
        <v>882</v>
      </c>
      <c r="AN365" s="56"/>
      <c r="AT365" s="56"/>
    </row>
    <row r="366" spans="1:46" x14ac:dyDescent="0.35">
      <c r="A366">
        <v>883000</v>
      </c>
      <c r="B366" s="59">
        <v>0.17452186</v>
      </c>
      <c r="C366" s="3">
        <f t="shared" si="109"/>
        <v>1.0219907407407407E-2</v>
      </c>
      <c r="D366" s="59">
        <v>1.7452186000000001</v>
      </c>
      <c r="E366" s="56" t="e">
        <f t="shared" si="112"/>
        <v>#N/A</v>
      </c>
      <c r="F366" s="58" t="e">
        <f t="shared" si="113"/>
        <v>#N/A</v>
      </c>
      <c r="G366" s="58" t="e">
        <f t="shared" si="108"/>
        <v>#N/A</v>
      </c>
      <c r="H366" s="58" t="e">
        <f t="shared" si="118"/>
        <v>#N/A</v>
      </c>
      <c r="I366" s="61" t="e">
        <v>#N/A</v>
      </c>
      <c r="J366" s="58" t="str">
        <f t="shared" si="114"/>
        <v>0</v>
      </c>
      <c r="K366" s="58" t="str">
        <f t="shared" si="115"/>
        <v>0</v>
      </c>
      <c r="L366" s="58" t="str">
        <f t="shared" si="119"/>
        <v>0</v>
      </c>
      <c r="M366" s="58" t="str">
        <f t="shared" si="122"/>
        <v>0</v>
      </c>
      <c r="N366" s="61">
        <v>0</v>
      </c>
      <c r="O366" s="3"/>
      <c r="P366" s="3"/>
      <c r="AF366" s="3">
        <f t="shared" si="110"/>
        <v>1.0219907407407407E-2</v>
      </c>
      <c r="AG366" s="5">
        <f t="shared" si="111"/>
        <v>883000</v>
      </c>
      <c r="AH366" s="56">
        <f t="shared" si="120"/>
        <v>1.7452186000000001</v>
      </c>
      <c r="AI366" s="84">
        <f t="shared" si="121"/>
        <v>1.7452186000000001</v>
      </c>
      <c r="AJ366" s="84">
        <v>884</v>
      </c>
      <c r="AK366" t="str">
        <f t="shared" si="116"/>
        <v>1.7452186, 884</v>
      </c>
      <c r="AL366" s="60">
        <f t="shared" si="121"/>
        <v>1.7452186000000001</v>
      </c>
      <c r="AM366" s="5">
        <f t="shared" si="117"/>
        <v>883</v>
      </c>
      <c r="AN366" s="56"/>
      <c r="AT366" s="56"/>
    </row>
    <row r="367" spans="1:46" x14ac:dyDescent="0.35">
      <c r="A367">
        <v>884000</v>
      </c>
      <c r="B367" s="59">
        <v>0.15107027000000001</v>
      </c>
      <c r="C367" s="3">
        <f t="shared" si="109"/>
        <v>1.023148148148148E-2</v>
      </c>
      <c r="D367" s="59">
        <v>1.5107027</v>
      </c>
      <c r="E367" s="56" t="e">
        <f t="shared" si="112"/>
        <v>#N/A</v>
      </c>
      <c r="F367" s="58" t="e">
        <f t="shared" si="113"/>
        <v>#N/A</v>
      </c>
      <c r="G367" s="58">
        <f t="shared" si="108"/>
        <v>1.5107027</v>
      </c>
      <c r="H367" s="58" t="e">
        <f t="shared" si="118"/>
        <v>#N/A</v>
      </c>
      <c r="I367" s="61" t="e">
        <v>#N/A</v>
      </c>
      <c r="J367" s="58" t="str">
        <f t="shared" si="114"/>
        <v>0</v>
      </c>
      <c r="K367" s="58" t="str">
        <f t="shared" si="115"/>
        <v>0</v>
      </c>
      <c r="L367" s="58">
        <f t="shared" si="119"/>
        <v>1.5107027</v>
      </c>
      <c r="M367" s="58" t="str">
        <f t="shared" si="122"/>
        <v>0</v>
      </c>
      <c r="N367" s="61">
        <v>0</v>
      </c>
      <c r="O367" s="3"/>
      <c r="P367" s="3"/>
      <c r="AF367" s="3">
        <f t="shared" si="110"/>
        <v>1.023148148148148E-2</v>
      </c>
      <c r="AG367" s="5">
        <f t="shared" si="111"/>
        <v>884000</v>
      </c>
      <c r="AH367" s="56">
        <f t="shared" si="120"/>
        <v>1.5107027</v>
      </c>
      <c r="AI367" s="84">
        <f t="shared" si="121"/>
        <v>1.5107027</v>
      </c>
      <c r="AJ367" s="84">
        <v>885</v>
      </c>
      <c r="AK367" t="str">
        <f t="shared" si="116"/>
        <v>1.5107027, 885</v>
      </c>
      <c r="AL367" s="60">
        <f t="shared" si="121"/>
        <v>1.5107027</v>
      </c>
      <c r="AM367" s="5">
        <f t="shared" si="117"/>
        <v>884</v>
      </c>
      <c r="AN367" s="56"/>
      <c r="AT367" s="56"/>
    </row>
    <row r="368" spans="1:46" x14ac:dyDescent="0.35">
      <c r="A368">
        <v>885000</v>
      </c>
      <c r="B368" s="59">
        <v>0.15560709</v>
      </c>
      <c r="C368" s="3">
        <f t="shared" si="109"/>
        <v>1.0243055555555556E-2</v>
      </c>
      <c r="D368" s="59">
        <v>1.5560708999999999</v>
      </c>
      <c r="E368" s="56" t="e">
        <f t="shared" si="112"/>
        <v>#N/A</v>
      </c>
      <c r="F368" s="58" t="e">
        <f t="shared" si="113"/>
        <v>#N/A</v>
      </c>
      <c r="G368" s="58" t="e">
        <f t="shared" si="108"/>
        <v>#N/A</v>
      </c>
      <c r="H368" s="58" t="e">
        <f t="shared" si="118"/>
        <v>#N/A</v>
      </c>
      <c r="I368" s="61" t="e">
        <v>#N/A</v>
      </c>
      <c r="J368" s="58" t="str">
        <f t="shared" si="114"/>
        <v>0</v>
      </c>
      <c r="K368" s="58" t="str">
        <f t="shared" si="115"/>
        <v>0</v>
      </c>
      <c r="L368" s="58" t="str">
        <f t="shared" si="119"/>
        <v>0</v>
      </c>
      <c r="M368" s="58" t="str">
        <f t="shared" si="122"/>
        <v>0</v>
      </c>
      <c r="N368" s="61">
        <v>0</v>
      </c>
      <c r="O368" s="3"/>
      <c r="P368" s="3"/>
      <c r="AF368" s="3">
        <f t="shared" si="110"/>
        <v>1.0243055555555556E-2</v>
      </c>
      <c r="AG368" s="5">
        <f t="shared" si="111"/>
        <v>885000</v>
      </c>
      <c r="AH368" s="56">
        <f t="shared" si="120"/>
        <v>1.5560708999999999</v>
      </c>
      <c r="AI368" s="84">
        <f t="shared" si="121"/>
        <v>1.5560708999999999</v>
      </c>
      <c r="AJ368" s="84">
        <v>886</v>
      </c>
      <c r="AK368" t="str">
        <f t="shared" si="116"/>
        <v>1.5560709, 886</v>
      </c>
      <c r="AL368" s="60">
        <f t="shared" si="121"/>
        <v>1.5560708999999999</v>
      </c>
      <c r="AM368" s="5">
        <f t="shared" si="117"/>
        <v>885</v>
      </c>
      <c r="AN368" s="56"/>
      <c r="AT368" s="56"/>
    </row>
    <row r="369" spans="1:46" x14ac:dyDescent="0.35">
      <c r="A369">
        <v>886000</v>
      </c>
      <c r="B369" s="59">
        <v>0.15560709</v>
      </c>
      <c r="C369" s="3">
        <f t="shared" si="109"/>
        <v>1.0254629629629631E-2</v>
      </c>
      <c r="D369" s="59">
        <v>1.5560708999999999</v>
      </c>
      <c r="E369" s="56" t="e">
        <f t="shared" si="112"/>
        <v>#N/A</v>
      </c>
      <c r="F369" s="58" t="e">
        <f t="shared" si="113"/>
        <v>#N/A</v>
      </c>
      <c r="G369" s="58" t="e">
        <f t="shared" si="108"/>
        <v>#N/A</v>
      </c>
      <c r="H369" s="58" t="e">
        <f t="shared" si="118"/>
        <v>#N/A</v>
      </c>
      <c r="I369" s="61" t="e">
        <v>#N/A</v>
      </c>
      <c r="J369" s="58" t="str">
        <f t="shared" si="114"/>
        <v>0</v>
      </c>
      <c r="K369" s="58" t="str">
        <f t="shared" si="115"/>
        <v>0</v>
      </c>
      <c r="L369" s="58" t="str">
        <f t="shared" si="119"/>
        <v>0</v>
      </c>
      <c r="M369" s="58" t="str">
        <f t="shared" si="122"/>
        <v>0</v>
      </c>
      <c r="N369" s="61">
        <v>0</v>
      </c>
      <c r="O369" s="3"/>
      <c r="P369" s="3"/>
      <c r="AF369" s="3">
        <f t="shared" si="110"/>
        <v>1.0254629629629631E-2</v>
      </c>
      <c r="AG369" s="5">
        <f t="shared" si="111"/>
        <v>886000</v>
      </c>
      <c r="AH369" s="56">
        <f t="shared" si="120"/>
        <v>1.5560708999999999</v>
      </c>
      <c r="AI369" s="84">
        <f t="shared" si="121"/>
        <v>1.5560708999999999</v>
      </c>
      <c r="AJ369" s="84">
        <v>887</v>
      </c>
      <c r="AK369" t="str">
        <f t="shared" si="116"/>
        <v>1.5560709, 887</v>
      </c>
      <c r="AL369" s="60">
        <f t="shared" si="121"/>
        <v>1.5560708999999999</v>
      </c>
      <c r="AM369" s="5">
        <f t="shared" si="117"/>
        <v>886</v>
      </c>
      <c r="AN369" s="56"/>
      <c r="AT369" s="56"/>
    </row>
    <row r="370" spans="1:46" x14ac:dyDescent="0.35">
      <c r="A370">
        <v>887000</v>
      </c>
      <c r="B370" s="59">
        <v>0.15560709</v>
      </c>
      <c r="C370" s="3">
        <f t="shared" si="109"/>
        <v>1.0266203703703704E-2</v>
      </c>
      <c r="D370" s="59">
        <v>1.5560708999999999</v>
      </c>
      <c r="E370" s="56" t="e">
        <f t="shared" si="112"/>
        <v>#N/A</v>
      </c>
      <c r="F370" s="58" t="e">
        <f t="shared" si="113"/>
        <v>#N/A</v>
      </c>
      <c r="G370" s="58" t="e">
        <f t="shared" si="108"/>
        <v>#N/A</v>
      </c>
      <c r="H370" s="58">
        <f t="shared" si="118"/>
        <v>1.5560708999999999</v>
      </c>
      <c r="I370" s="61" t="e">
        <v>#N/A</v>
      </c>
      <c r="J370" s="58" t="str">
        <f t="shared" si="114"/>
        <v>0</v>
      </c>
      <c r="K370" s="58" t="str">
        <f t="shared" si="115"/>
        <v>0</v>
      </c>
      <c r="L370" s="58" t="str">
        <f t="shared" si="119"/>
        <v>0</v>
      </c>
      <c r="M370" s="58">
        <f t="shared" si="122"/>
        <v>1.5560708999999999</v>
      </c>
      <c r="N370" s="61">
        <v>0</v>
      </c>
      <c r="O370" s="3"/>
      <c r="P370" s="3"/>
      <c r="AF370" s="3">
        <f t="shared" si="110"/>
        <v>1.0266203703703704E-2</v>
      </c>
      <c r="AG370" s="5">
        <f t="shared" si="111"/>
        <v>887000</v>
      </c>
      <c r="AH370" s="56">
        <f t="shared" si="120"/>
        <v>1.5560708999999999</v>
      </c>
      <c r="AI370" s="84">
        <f t="shared" si="121"/>
        <v>1.5560708999999999</v>
      </c>
      <c r="AJ370" s="84">
        <v>888</v>
      </c>
      <c r="AK370" t="str">
        <f t="shared" si="116"/>
        <v>1.5560709, 888</v>
      </c>
      <c r="AL370" s="60">
        <f t="shared" si="121"/>
        <v>1.5560708999999999</v>
      </c>
      <c r="AM370" s="5">
        <f t="shared" si="117"/>
        <v>887</v>
      </c>
      <c r="AN370" s="56"/>
      <c r="AT370" s="56"/>
    </row>
    <row r="371" spans="1:46" x14ac:dyDescent="0.35">
      <c r="A371">
        <v>888000</v>
      </c>
      <c r="B371" s="59">
        <v>0.15258092000000001</v>
      </c>
      <c r="C371" s="3">
        <f t="shared" si="109"/>
        <v>1.0277777777777778E-2</v>
      </c>
      <c r="D371" s="59">
        <v>1.5258092000000001</v>
      </c>
      <c r="E371" s="56" t="e">
        <f t="shared" si="112"/>
        <v>#N/A</v>
      </c>
      <c r="F371" s="58" t="e">
        <f t="shared" si="113"/>
        <v>#N/A</v>
      </c>
      <c r="G371" s="58" t="e">
        <f t="shared" si="108"/>
        <v>#N/A</v>
      </c>
      <c r="H371" s="58" t="e">
        <f t="shared" si="118"/>
        <v>#N/A</v>
      </c>
      <c r="I371" s="61" t="e">
        <v>#N/A</v>
      </c>
      <c r="J371" s="58" t="str">
        <f t="shared" si="114"/>
        <v>0</v>
      </c>
      <c r="K371" s="58" t="str">
        <f t="shared" si="115"/>
        <v>0</v>
      </c>
      <c r="L371" s="58" t="str">
        <f t="shared" si="119"/>
        <v>0</v>
      </c>
      <c r="M371" s="58" t="str">
        <f t="shared" si="122"/>
        <v>0</v>
      </c>
      <c r="N371" s="61">
        <v>0</v>
      </c>
      <c r="O371" s="3"/>
      <c r="P371" s="3"/>
      <c r="AF371" s="3">
        <f t="shared" si="110"/>
        <v>1.0277777777777778E-2</v>
      </c>
      <c r="AG371" s="5">
        <f t="shared" si="111"/>
        <v>888000</v>
      </c>
      <c r="AH371" s="56">
        <f t="shared" si="120"/>
        <v>1.5258092000000001</v>
      </c>
      <c r="AI371" s="84">
        <f t="shared" si="121"/>
        <v>1.5258092000000001</v>
      </c>
      <c r="AJ371" s="84">
        <v>889</v>
      </c>
      <c r="AK371" t="str">
        <f t="shared" si="116"/>
        <v>1.5258092, 889</v>
      </c>
      <c r="AL371" s="60">
        <f t="shared" si="121"/>
        <v>1.5258092000000001</v>
      </c>
      <c r="AM371" s="5">
        <f t="shared" si="117"/>
        <v>888</v>
      </c>
      <c r="AN371" s="56"/>
      <c r="AT371" s="56"/>
    </row>
    <row r="372" spans="1:46" x14ac:dyDescent="0.35">
      <c r="A372">
        <v>889000</v>
      </c>
      <c r="B372" s="59">
        <v>0.14879941999999999</v>
      </c>
      <c r="C372" s="3">
        <f t="shared" si="109"/>
        <v>1.0289351851851852E-2</v>
      </c>
      <c r="D372" s="59">
        <v>1.4879941999999999</v>
      </c>
      <c r="E372" s="56" t="e">
        <f t="shared" si="112"/>
        <v>#N/A</v>
      </c>
      <c r="F372" s="58" t="e">
        <f t="shared" si="113"/>
        <v>#N/A</v>
      </c>
      <c r="G372" s="58" t="e">
        <f t="shared" si="108"/>
        <v>#N/A</v>
      </c>
      <c r="H372" s="58" t="e">
        <f t="shared" si="118"/>
        <v>#N/A</v>
      </c>
      <c r="I372" s="61" t="e">
        <v>#N/A</v>
      </c>
      <c r="J372" s="58" t="str">
        <f t="shared" si="114"/>
        <v>0</v>
      </c>
      <c r="K372" s="58" t="str">
        <f t="shared" si="115"/>
        <v>0</v>
      </c>
      <c r="L372" s="58" t="str">
        <f t="shared" si="119"/>
        <v>0</v>
      </c>
      <c r="M372" s="58" t="str">
        <f t="shared" si="122"/>
        <v>0</v>
      </c>
      <c r="N372" s="61">
        <v>0</v>
      </c>
      <c r="O372" s="3"/>
      <c r="P372" s="3"/>
      <c r="AF372" s="3">
        <f t="shared" si="110"/>
        <v>1.0289351851851852E-2</v>
      </c>
      <c r="AG372" s="5">
        <f t="shared" si="111"/>
        <v>889000</v>
      </c>
      <c r="AH372" s="56">
        <f t="shared" si="120"/>
        <v>1.4879941999999999</v>
      </c>
      <c r="AI372" s="84">
        <f t="shared" si="121"/>
        <v>1.4879941999999999</v>
      </c>
      <c r="AJ372" s="84">
        <v>890</v>
      </c>
      <c r="AK372" t="str">
        <f t="shared" si="116"/>
        <v>1.4879942, 890</v>
      </c>
      <c r="AL372" s="60">
        <f t="shared" si="121"/>
        <v>1.4879941999999999</v>
      </c>
      <c r="AM372" s="5">
        <f t="shared" si="117"/>
        <v>889</v>
      </c>
      <c r="AN372" s="56"/>
      <c r="AT372" s="56"/>
    </row>
    <row r="373" spans="1:46" x14ac:dyDescent="0.35">
      <c r="A373">
        <v>890000</v>
      </c>
      <c r="B373" s="59">
        <v>0.14728633999999999</v>
      </c>
      <c r="C373" s="3">
        <f t="shared" si="109"/>
        <v>1.0300925925925927E-2</v>
      </c>
      <c r="D373" s="59">
        <v>1.4728633999999998</v>
      </c>
      <c r="E373" s="56" t="e">
        <f t="shared" si="112"/>
        <v>#N/A</v>
      </c>
      <c r="F373" s="58" t="e">
        <f t="shared" si="113"/>
        <v>#N/A</v>
      </c>
      <c r="G373" s="58">
        <f t="shared" si="108"/>
        <v>1.4728633999999998</v>
      </c>
      <c r="H373" s="58" t="e">
        <f t="shared" si="118"/>
        <v>#N/A</v>
      </c>
      <c r="I373" s="61" t="e">
        <v>#N/A</v>
      </c>
      <c r="J373" s="58" t="str">
        <f t="shared" si="114"/>
        <v>0</v>
      </c>
      <c r="K373" s="58" t="str">
        <f t="shared" si="115"/>
        <v>0</v>
      </c>
      <c r="L373" s="58">
        <f t="shared" si="119"/>
        <v>1.4728633999999998</v>
      </c>
      <c r="M373" s="58" t="str">
        <f t="shared" si="122"/>
        <v>0</v>
      </c>
      <c r="N373" s="61">
        <v>0</v>
      </c>
      <c r="O373" s="3"/>
      <c r="P373" s="3"/>
      <c r="AF373" s="3">
        <f t="shared" si="110"/>
        <v>1.0300925925925927E-2</v>
      </c>
      <c r="AG373" s="5">
        <f t="shared" si="111"/>
        <v>890000</v>
      </c>
      <c r="AH373" s="56">
        <f t="shared" si="120"/>
        <v>1.4728633999999998</v>
      </c>
      <c r="AI373" s="84">
        <f t="shared" si="121"/>
        <v>1.4728633999999998</v>
      </c>
      <c r="AJ373" s="84">
        <v>891</v>
      </c>
      <c r="AK373" t="str">
        <f t="shared" si="116"/>
        <v>1.4728634, 891</v>
      </c>
      <c r="AL373" s="60">
        <f t="shared" si="121"/>
        <v>1.4728633999999998</v>
      </c>
      <c r="AM373" s="5">
        <f t="shared" si="117"/>
        <v>890</v>
      </c>
      <c r="AN373" s="56"/>
      <c r="AT373" s="56"/>
    </row>
    <row r="374" spans="1:46" x14ac:dyDescent="0.35">
      <c r="A374">
        <v>891000</v>
      </c>
      <c r="B374" s="59">
        <v>0.15939101999999999</v>
      </c>
      <c r="C374" s="3">
        <f t="shared" si="109"/>
        <v>1.03125E-2</v>
      </c>
      <c r="D374" s="59">
        <v>1.5939101999999998</v>
      </c>
      <c r="E374" s="56" t="e">
        <f t="shared" si="112"/>
        <v>#N/A</v>
      </c>
      <c r="F374" s="58" t="e">
        <f t="shared" si="113"/>
        <v>#N/A</v>
      </c>
      <c r="G374" s="58" t="e">
        <f t="shared" ref="G374:G437" si="123">IF(AND(D374&lt;=D371, D374&lt;=D372, D374&lt;=D373, D374&lt;=D375, D374&lt;=D376, D374&lt;=D377),D374,NA())</f>
        <v>#N/A</v>
      </c>
      <c r="H374" s="58" t="e">
        <f t="shared" si="118"/>
        <v>#N/A</v>
      </c>
      <c r="I374" s="61" t="e">
        <v>#N/A</v>
      </c>
      <c r="J374" s="58" t="str">
        <f t="shared" si="114"/>
        <v>0</v>
      </c>
      <c r="K374" s="58" t="str">
        <f t="shared" si="115"/>
        <v>0</v>
      </c>
      <c r="L374" s="58" t="str">
        <f t="shared" si="119"/>
        <v>0</v>
      </c>
      <c r="M374" s="58" t="str">
        <f t="shared" si="122"/>
        <v>0</v>
      </c>
      <c r="N374" s="61">
        <v>0</v>
      </c>
      <c r="O374" s="3"/>
      <c r="P374" s="3"/>
      <c r="AF374" s="3">
        <f t="shared" si="110"/>
        <v>1.03125E-2</v>
      </c>
      <c r="AG374" s="5">
        <f t="shared" si="111"/>
        <v>891000</v>
      </c>
      <c r="AH374" s="56">
        <f t="shared" si="120"/>
        <v>1.5939101999999998</v>
      </c>
      <c r="AI374" s="84">
        <f t="shared" si="121"/>
        <v>1.5939101999999998</v>
      </c>
      <c r="AJ374" s="84">
        <v>892</v>
      </c>
      <c r="AK374" t="str">
        <f t="shared" si="116"/>
        <v>1.5939102, 892</v>
      </c>
      <c r="AL374" s="60">
        <f t="shared" si="121"/>
        <v>1.5939101999999998</v>
      </c>
      <c r="AM374" s="5">
        <f t="shared" si="117"/>
        <v>891</v>
      </c>
      <c r="AN374" s="56"/>
      <c r="AT374" s="56"/>
    </row>
    <row r="375" spans="1:46" x14ac:dyDescent="0.35">
      <c r="A375">
        <v>892000</v>
      </c>
      <c r="B375" s="59">
        <v>0.15939101999999999</v>
      </c>
      <c r="C375" s="3">
        <f t="shared" si="109"/>
        <v>1.0324074074074074E-2</v>
      </c>
      <c r="D375" s="59">
        <v>1.5939101999999998</v>
      </c>
      <c r="E375" s="56" t="e">
        <f t="shared" si="112"/>
        <v>#N/A</v>
      </c>
      <c r="F375" s="58" t="e">
        <f t="shared" si="113"/>
        <v>#N/A</v>
      </c>
      <c r="G375" s="58" t="e">
        <f t="shared" si="123"/>
        <v>#N/A</v>
      </c>
      <c r="H375" s="58" t="e">
        <f t="shared" si="118"/>
        <v>#N/A</v>
      </c>
      <c r="I375" s="61" t="e">
        <v>#N/A</v>
      </c>
      <c r="J375" s="58" t="str">
        <f t="shared" si="114"/>
        <v>0</v>
      </c>
      <c r="K375" s="58" t="str">
        <f t="shared" si="115"/>
        <v>0</v>
      </c>
      <c r="L375" s="58" t="str">
        <f t="shared" si="119"/>
        <v>0</v>
      </c>
      <c r="M375" s="58" t="str">
        <f t="shared" si="122"/>
        <v>0</v>
      </c>
      <c r="N375" s="61">
        <v>0</v>
      </c>
      <c r="O375" s="3"/>
      <c r="P375" s="3"/>
      <c r="AF375" s="3">
        <f t="shared" si="110"/>
        <v>1.0324074074074074E-2</v>
      </c>
      <c r="AG375" s="5">
        <f t="shared" si="111"/>
        <v>892000</v>
      </c>
      <c r="AH375" s="56">
        <f t="shared" si="120"/>
        <v>1.5939101999999998</v>
      </c>
      <c r="AI375" s="84">
        <f t="shared" si="121"/>
        <v>1.5939101999999998</v>
      </c>
      <c r="AJ375" s="84">
        <v>893</v>
      </c>
      <c r="AK375" t="str">
        <f t="shared" si="116"/>
        <v>1.5939102, 893</v>
      </c>
      <c r="AL375" s="60">
        <f t="shared" si="121"/>
        <v>1.5939101999999998</v>
      </c>
      <c r="AM375" s="5">
        <f t="shared" si="117"/>
        <v>892</v>
      </c>
      <c r="AN375" s="56"/>
      <c r="AT375" s="56"/>
    </row>
    <row r="376" spans="1:46" x14ac:dyDescent="0.35">
      <c r="A376">
        <v>893000</v>
      </c>
      <c r="B376" s="59">
        <v>0.15863326</v>
      </c>
      <c r="C376" s="3">
        <f t="shared" si="109"/>
        <v>1.0335648148148148E-2</v>
      </c>
      <c r="D376" s="59">
        <v>1.5863326</v>
      </c>
      <c r="E376" s="56" t="e">
        <f t="shared" si="112"/>
        <v>#N/A</v>
      </c>
      <c r="F376" s="58" t="e">
        <f t="shared" si="113"/>
        <v>#N/A</v>
      </c>
      <c r="G376" s="58" t="e">
        <f t="shared" si="123"/>
        <v>#N/A</v>
      </c>
      <c r="H376" s="58" t="e">
        <f t="shared" si="118"/>
        <v>#N/A</v>
      </c>
      <c r="I376" s="61" t="e">
        <v>#N/A</v>
      </c>
      <c r="J376" s="58" t="str">
        <f t="shared" si="114"/>
        <v>0</v>
      </c>
      <c r="K376" s="58" t="str">
        <f t="shared" si="115"/>
        <v>0</v>
      </c>
      <c r="L376" s="58" t="str">
        <f t="shared" si="119"/>
        <v>0</v>
      </c>
      <c r="M376" s="58" t="str">
        <f t="shared" si="122"/>
        <v>0</v>
      </c>
      <c r="N376" s="61">
        <v>0</v>
      </c>
      <c r="O376" s="3"/>
      <c r="P376" s="3"/>
      <c r="AF376" s="3">
        <f t="shared" si="110"/>
        <v>1.0335648148148148E-2</v>
      </c>
      <c r="AG376" s="5">
        <f t="shared" si="111"/>
        <v>893000</v>
      </c>
      <c r="AH376" s="56">
        <f t="shared" si="120"/>
        <v>1.5863326</v>
      </c>
      <c r="AI376" s="84">
        <f t="shared" si="121"/>
        <v>1.5863326</v>
      </c>
      <c r="AJ376" s="84">
        <v>894</v>
      </c>
      <c r="AK376" t="str">
        <f t="shared" si="116"/>
        <v>1.5863326, 894</v>
      </c>
      <c r="AL376" s="60">
        <f t="shared" si="121"/>
        <v>1.5863326</v>
      </c>
      <c r="AM376" s="5">
        <f t="shared" si="117"/>
        <v>893</v>
      </c>
      <c r="AN376" s="56"/>
      <c r="AT376" s="56"/>
    </row>
    <row r="377" spans="1:46" x14ac:dyDescent="0.35">
      <c r="A377">
        <v>894000</v>
      </c>
      <c r="B377" s="59">
        <v>0.18738429000000001</v>
      </c>
      <c r="C377" s="3">
        <f t="shared" si="109"/>
        <v>1.0347222222222223E-2</v>
      </c>
      <c r="D377" s="59">
        <v>1.8738429000000001</v>
      </c>
      <c r="E377" s="56" t="e">
        <f t="shared" si="112"/>
        <v>#N/A</v>
      </c>
      <c r="F377" s="58" t="e">
        <f t="shared" si="113"/>
        <v>#N/A</v>
      </c>
      <c r="G377" s="58" t="e">
        <f t="shared" si="123"/>
        <v>#N/A</v>
      </c>
      <c r="H377" s="58" t="e">
        <f t="shared" si="118"/>
        <v>#N/A</v>
      </c>
      <c r="I377" s="61" t="e">
        <v>#N/A</v>
      </c>
      <c r="J377" s="58" t="str">
        <f t="shared" si="114"/>
        <v>0</v>
      </c>
      <c r="K377" s="58" t="str">
        <f t="shared" si="115"/>
        <v>0</v>
      </c>
      <c r="L377" s="58" t="str">
        <f t="shared" si="119"/>
        <v>0</v>
      </c>
      <c r="M377" s="58" t="str">
        <f t="shared" si="122"/>
        <v>0</v>
      </c>
      <c r="N377" s="61">
        <v>0</v>
      </c>
      <c r="O377" s="3"/>
      <c r="P377" s="3"/>
      <c r="AF377" s="3">
        <f t="shared" si="110"/>
        <v>1.0347222222222223E-2</v>
      </c>
      <c r="AG377" s="5">
        <f t="shared" si="111"/>
        <v>894000</v>
      </c>
      <c r="AH377" s="56">
        <f t="shared" si="120"/>
        <v>1.8738429000000001</v>
      </c>
      <c r="AI377" s="84">
        <f t="shared" si="121"/>
        <v>1.8738429000000001</v>
      </c>
      <c r="AJ377" s="84">
        <v>895</v>
      </c>
      <c r="AK377" t="str">
        <f t="shared" si="116"/>
        <v>1.8738429, 895</v>
      </c>
      <c r="AL377" s="60">
        <f t="shared" si="121"/>
        <v>1.8738429000000001</v>
      </c>
      <c r="AM377" s="5">
        <f t="shared" si="117"/>
        <v>894</v>
      </c>
      <c r="AN377" s="56"/>
      <c r="AT377" s="56"/>
    </row>
    <row r="378" spans="1:46" x14ac:dyDescent="0.35">
      <c r="A378">
        <v>895000</v>
      </c>
      <c r="B378" s="59">
        <v>0.17906111</v>
      </c>
      <c r="C378" s="3">
        <f t="shared" si="109"/>
        <v>1.0358796296296297E-2</v>
      </c>
      <c r="D378" s="59">
        <v>1.7906111</v>
      </c>
      <c r="E378" s="56" t="e">
        <f t="shared" si="112"/>
        <v>#N/A</v>
      </c>
      <c r="F378" s="58" t="e">
        <f t="shared" si="113"/>
        <v>#N/A</v>
      </c>
      <c r="G378" s="58" t="e">
        <f t="shared" si="123"/>
        <v>#N/A</v>
      </c>
      <c r="H378" s="58" t="e">
        <f t="shared" si="118"/>
        <v>#N/A</v>
      </c>
      <c r="I378" s="61" t="e">
        <v>#N/A</v>
      </c>
      <c r="J378" s="58" t="str">
        <f t="shared" si="114"/>
        <v>0</v>
      </c>
      <c r="K378" s="58" t="str">
        <f t="shared" si="115"/>
        <v>0</v>
      </c>
      <c r="L378" s="58" t="str">
        <f t="shared" si="119"/>
        <v>0</v>
      </c>
      <c r="M378" s="58" t="str">
        <f t="shared" si="122"/>
        <v>0</v>
      </c>
      <c r="N378" s="61">
        <v>0</v>
      </c>
      <c r="O378" s="3"/>
      <c r="P378" s="3"/>
      <c r="AF378" s="3">
        <f t="shared" si="110"/>
        <v>1.0358796296296297E-2</v>
      </c>
      <c r="AG378" s="5">
        <f t="shared" si="111"/>
        <v>895000</v>
      </c>
      <c r="AH378" s="56">
        <f t="shared" si="120"/>
        <v>1.7906111</v>
      </c>
      <c r="AI378" s="84">
        <f t="shared" si="121"/>
        <v>1.7906111</v>
      </c>
      <c r="AJ378" s="84">
        <v>896</v>
      </c>
      <c r="AK378" t="str">
        <f t="shared" si="116"/>
        <v>1.7906111, 896</v>
      </c>
      <c r="AL378" s="60">
        <f t="shared" si="121"/>
        <v>1.7906111</v>
      </c>
      <c r="AM378" s="5">
        <f t="shared" si="117"/>
        <v>895</v>
      </c>
      <c r="AN378" s="56"/>
      <c r="AT378" s="56"/>
    </row>
    <row r="379" spans="1:46" x14ac:dyDescent="0.35">
      <c r="A379">
        <v>896000</v>
      </c>
      <c r="B379" s="59">
        <v>0.17981643999999999</v>
      </c>
      <c r="C379" s="3">
        <f t="shared" si="109"/>
        <v>1.037037037037037E-2</v>
      </c>
      <c r="D379" s="59">
        <v>1.7981643999999999</v>
      </c>
      <c r="E379" s="56" t="e">
        <f t="shared" si="112"/>
        <v>#N/A</v>
      </c>
      <c r="F379" s="58" t="e">
        <f t="shared" si="113"/>
        <v>#N/A</v>
      </c>
      <c r="G379" s="58" t="e">
        <f t="shared" si="123"/>
        <v>#N/A</v>
      </c>
      <c r="H379" s="58" t="e">
        <f t="shared" si="118"/>
        <v>#N/A</v>
      </c>
      <c r="I379" s="61" t="e">
        <v>#N/A</v>
      </c>
      <c r="J379" s="58" t="str">
        <f t="shared" si="114"/>
        <v>0</v>
      </c>
      <c r="K379" s="58" t="str">
        <f t="shared" si="115"/>
        <v>0</v>
      </c>
      <c r="L379" s="58" t="str">
        <f t="shared" si="119"/>
        <v>0</v>
      </c>
      <c r="M379" s="58" t="str">
        <f t="shared" si="122"/>
        <v>0</v>
      </c>
      <c r="N379" s="61">
        <v>0</v>
      </c>
      <c r="O379" s="3"/>
      <c r="P379" s="3"/>
      <c r="AF379" s="3">
        <f t="shared" si="110"/>
        <v>1.037037037037037E-2</v>
      </c>
      <c r="AG379" s="5">
        <f t="shared" si="111"/>
        <v>896000</v>
      </c>
      <c r="AH379" s="56">
        <f t="shared" si="120"/>
        <v>1.7981643999999999</v>
      </c>
      <c r="AI379" s="84">
        <f t="shared" si="121"/>
        <v>1.7981643999999999</v>
      </c>
      <c r="AJ379" s="84">
        <v>897</v>
      </c>
      <c r="AK379" t="str">
        <f t="shared" si="116"/>
        <v>1.7981644, 897</v>
      </c>
      <c r="AL379" s="60">
        <f t="shared" si="121"/>
        <v>1.7981643999999999</v>
      </c>
      <c r="AM379" s="5">
        <f t="shared" si="117"/>
        <v>896</v>
      </c>
      <c r="AN379" s="56"/>
      <c r="AT379" s="56"/>
    </row>
    <row r="380" spans="1:46" x14ac:dyDescent="0.35">
      <c r="A380">
        <v>897000</v>
      </c>
      <c r="B380" s="59">
        <v>0.20856988000000001</v>
      </c>
      <c r="C380" s="3">
        <f t="shared" si="109"/>
        <v>1.0381944444444444E-2</v>
      </c>
      <c r="D380" s="59">
        <v>2.0856988000000003</v>
      </c>
      <c r="E380" s="56" t="e">
        <f t="shared" si="112"/>
        <v>#N/A</v>
      </c>
      <c r="F380" s="58" t="e">
        <f t="shared" si="113"/>
        <v>#N/A</v>
      </c>
      <c r="G380" s="58" t="e">
        <f t="shared" si="123"/>
        <v>#N/A</v>
      </c>
      <c r="H380" s="58" t="e">
        <f t="shared" si="118"/>
        <v>#N/A</v>
      </c>
      <c r="I380" s="61" t="e">
        <v>#N/A</v>
      </c>
      <c r="J380" s="58" t="str">
        <f t="shared" si="114"/>
        <v>0</v>
      </c>
      <c r="K380" s="58" t="str">
        <f t="shared" si="115"/>
        <v>0</v>
      </c>
      <c r="L380" s="58" t="str">
        <f t="shared" si="119"/>
        <v>0</v>
      </c>
      <c r="M380" s="58" t="str">
        <f t="shared" si="122"/>
        <v>0</v>
      </c>
      <c r="N380" s="61">
        <v>0</v>
      </c>
      <c r="O380" s="3"/>
      <c r="P380" s="3"/>
      <c r="AF380" s="3">
        <f t="shared" si="110"/>
        <v>1.0381944444444444E-2</v>
      </c>
      <c r="AG380" s="5">
        <f t="shared" si="111"/>
        <v>897000</v>
      </c>
      <c r="AH380" s="56">
        <f t="shared" si="120"/>
        <v>2.0856988000000003</v>
      </c>
      <c r="AI380" s="84">
        <f t="shared" si="121"/>
        <v>2.0856988000000003</v>
      </c>
      <c r="AJ380" s="84">
        <v>898</v>
      </c>
      <c r="AK380" t="str">
        <f t="shared" si="116"/>
        <v>2.0856988, 898</v>
      </c>
      <c r="AL380" s="60">
        <f t="shared" si="121"/>
        <v>2.0856988000000003</v>
      </c>
      <c r="AM380" s="5">
        <f t="shared" si="117"/>
        <v>897</v>
      </c>
      <c r="AN380" s="56"/>
      <c r="AT380" s="56"/>
    </row>
    <row r="381" spans="1:46" x14ac:dyDescent="0.35">
      <c r="A381">
        <v>898000</v>
      </c>
      <c r="B381" s="59">
        <v>0.21386448</v>
      </c>
      <c r="C381" s="3">
        <f t="shared" si="109"/>
        <v>1.0393518518518519E-2</v>
      </c>
      <c r="D381" s="59">
        <v>2.1386447999999998</v>
      </c>
      <c r="E381" s="56" t="e">
        <f t="shared" si="112"/>
        <v>#N/A</v>
      </c>
      <c r="F381" s="58" t="e">
        <f t="shared" si="113"/>
        <v>#N/A</v>
      </c>
      <c r="G381" s="58" t="e">
        <f t="shared" si="123"/>
        <v>#N/A</v>
      </c>
      <c r="H381" s="58" t="e">
        <f t="shared" si="118"/>
        <v>#N/A</v>
      </c>
      <c r="I381" s="61" t="e">
        <v>#N/A</v>
      </c>
      <c r="J381" s="58" t="str">
        <f t="shared" si="114"/>
        <v>0</v>
      </c>
      <c r="K381" s="58" t="str">
        <f t="shared" si="115"/>
        <v>0</v>
      </c>
      <c r="L381" s="58" t="str">
        <f t="shared" si="119"/>
        <v>0</v>
      </c>
      <c r="M381" s="58" t="str">
        <f t="shared" si="122"/>
        <v>0</v>
      </c>
      <c r="N381" s="61">
        <v>0</v>
      </c>
      <c r="O381" s="3"/>
      <c r="P381" s="3"/>
      <c r="AF381" s="3">
        <f t="shared" si="110"/>
        <v>1.0393518518518519E-2</v>
      </c>
      <c r="AG381" s="5">
        <f t="shared" si="111"/>
        <v>898000</v>
      </c>
      <c r="AH381" s="56">
        <f t="shared" si="120"/>
        <v>2.1386447999999998</v>
      </c>
      <c r="AI381" s="84">
        <f t="shared" si="121"/>
        <v>2.1386447999999998</v>
      </c>
      <c r="AJ381" s="84">
        <v>899</v>
      </c>
      <c r="AK381" t="str">
        <f t="shared" si="116"/>
        <v>2.1386448, 899</v>
      </c>
      <c r="AL381" s="60">
        <f t="shared" si="121"/>
        <v>2.1386447999999998</v>
      </c>
      <c r="AM381" s="5">
        <f t="shared" si="117"/>
        <v>898</v>
      </c>
      <c r="AN381" s="56"/>
      <c r="AT381" s="56"/>
    </row>
    <row r="382" spans="1:46" x14ac:dyDescent="0.35">
      <c r="A382">
        <v>899000</v>
      </c>
      <c r="B382" s="59">
        <v>0.2199168</v>
      </c>
      <c r="C382" s="3">
        <f t="shared" si="109"/>
        <v>1.0405092592592593E-2</v>
      </c>
      <c r="D382" s="59">
        <v>2.1991679999999998</v>
      </c>
      <c r="E382" s="56" t="e">
        <f t="shared" si="112"/>
        <v>#N/A</v>
      </c>
      <c r="F382" s="58" t="e">
        <f t="shared" si="113"/>
        <v>#N/A</v>
      </c>
      <c r="G382" s="58" t="e">
        <f t="shared" si="123"/>
        <v>#N/A</v>
      </c>
      <c r="H382" s="58">
        <f t="shared" si="118"/>
        <v>2.1991679999999998</v>
      </c>
      <c r="I382" s="61" t="e">
        <v>#N/A</v>
      </c>
      <c r="J382" s="58" t="str">
        <f t="shared" si="114"/>
        <v>0</v>
      </c>
      <c r="K382" s="58" t="str">
        <f t="shared" si="115"/>
        <v>0</v>
      </c>
      <c r="L382" s="58" t="str">
        <f t="shared" si="119"/>
        <v>0</v>
      </c>
      <c r="M382" s="58">
        <f t="shared" si="122"/>
        <v>2.1991679999999998</v>
      </c>
      <c r="N382" s="61">
        <v>0</v>
      </c>
      <c r="O382" s="3"/>
      <c r="P382" s="3"/>
      <c r="AF382" s="3">
        <f t="shared" si="110"/>
        <v>1.0405092592592593E-2</v>
      </c>
      <c r="AG382" s="5">
        <f t="shared" si="111"/>
        <v>899000</v>
      </c>
      <c r="AH382" s="56">
        <f t="shared" si="120"/>
        <v>2.1991679999999998</v>
      </c>
      <c r="AI382" s="84">
        <f t="shared" si="121"/>
        <v>2.1991679999999998</v>
      </c>
      <c r="AJ382" s="84">
        <v>900</v>
      </c>
      <c r="AK382" t="str">
        <f t="shared" si="116"/>
        <v>2.199168, 900</v>
      </c>
      <c r="AL382" s="60">
        <f t="shared" si="121"/>
        <v>2.1991679999999998</v>
      </c>
      <c r="AM382" s="5">
        <f t="shared" si="117"/>
        <v>899</v>
      </c>
      <c r="AN382" s="56"/>
      <c r="AT382" s="56"/>
    </row>
    <row r="383" spans="1:46" x14ac:dyDescent="0.35">
      <c r="A383">
        <v>900000</v>
      </c>
      <c r="B383" s="59">
        <v>0.20705196000000001</v>
      </c>
      <c r="C383" s="3">
        <f t="shared" si="109"/>
        <v>1.0416666666666666E-2</v>
      </c>
      <c r="D383" s="59">
        <v>2.0705195999999999</v>
      </c>
      <c r="E383" s="56" t="e">
        <f t="shared" si="112"/>
        <v>#N/A</v>
      </c>
      <c r="F383" s="58" t="e">
        <f t="shared" si="113"/>
        <v>#N/A</v>
      </c>
      <c r="G383" s="58" t="e">
        <f t="shared" si="123"/>
        <v>#N/A</v>
      </c>
      <c r="H383" s="58" t="e">
        <f t="shared" si="118"/>
        <v>#N/A</v>
      </c>
      <c r="I383" s="61" t="e">
        <v>#N/A</v>
      </c>
      <c r="J383" s="58" t="str">
        <f t="shared" si="114"/>
        <v>0</v>
      </c>
      <c r="K383" s="58" t="str">
        <f t="shared" si="115"/>
        <v>0</v>
      </c>
      <c r="L383" s="58" t="str">
        <f t="shared" si="119"/>
        <v>0</v>
      </c>
      <c r="M383" s="58" t="str">
        <f t="shared" si="122"/>
        <v>0</v>
      </c>
      <c r="N383" s="61">
        <v>0</v>
      </c>
      <c r="O383" s="3"/>
      <c r="P383" s="3"/>
      <c r="AF383" s="3">
        <f t="shared" si="110"/>
        <v>1.0416666666666666E-2</v>
      </c>
      <c r="AG383" s="5">
        <f t="shared" si="111"/>
        <v>900000</v>
      </c>
      <c r="AH383" s="56">
        <f t="shared" si="120"/>
        <v>2.0705195999999999</v>
      </c>
      <c r="AI383" s="84">
        <f t="shared" si="121"/>
        <v>2.0705195999999999</v>
      </c>
      <c r="AJ383" s="84">
        <v>901</v>
      </c>
      <c r="AK383" t="str">
        <f t="shared" si="116"/>
        <v>2.0705196, 901</v>
      </c>
      <c r="AL383" s="60">
        <f t="shared" si="121"/>
        <v>2.0705195999999999</v>
      </c>
      <c r="AM383" s="5">
        <f t="shared" si="117"/>
        <v>900</v>
      </c>
      <c r="AN383" s="56"/>
      <c r="AT383" s="56"/>
    </row>
    <row r="384" spans="1:46" x14ac:dyDescent="0.35">
      <c r="A384">
        <v>901000</v>
      </c>
      <c r="B384" s="59">
        <v>0.20478353999999999</v>
      </c>
      <c r="C384" s="3">
        <f t="shared" si="109"/>
        <v>1.0428240740740741E-2</v>
      </c>
      <c r="D384" s="59">
        <v>2.0478353999999999</v>
      </c>
      <c r="E384" s="56" t="e">
        <f t="shared" si="112"/>
        <v>#N/A</v>
      </c>
      <c r="F384" s="58" t="e">
        <f t="shared" si="113"/>
        <v>#N/A</v>
      </c>
      <c r="G384" s="58" t="e">
        <f t="shared" si="123"/>
        <v>#N/A</v>
      </c>
      <c r="H384" s="58" t="e">
        <f t="shared" si="118"/>
        <v>#N/A</v>
      </c>
      <c r="I384" s="61" t="e">
        <v>#N/A</v>
      </c>
      <c r="J384" s="58" t="str">
        <f t="shared" si="114"/>
        <v>0</v>
      </c>
      <c r="K384" s="58" t="str">
        <f t="shared" si="115"/>
        <v>0</v>
      </c>
      <c r="L384" s="58" t="str">
        <f t="shared" si="119"/>
        <v>0</v>
      </c>
      <c r="M384" s="58" t="str">
        <f t="shared" si="122"/>
        <v>0</v>
      </c>
      <c r="N384" s="61">
        <v>0</v>
      </c>
      <c r="O384" s="3"/>
      <c r="P384" s="3"/>
      <c r="AF384" s="3">
        <f t="shared" si="110"/>
        <v>1.0428240740740741E-2</v>
      </c>
      <c r="AG384" s="5">
        <f t="shared" si="111"/>
        <v>901000</v>
      </c>
      <c r="AH384" s="56">
        <f t="shared" si="120"/>
        <v>2.0478353999999999</v>
      </c>
      <c r="AI384" s="84">
        <f t="shared" si="121"/>
        <v>2.0478353999999999</v>
      </c>
      <c r="AJ384" s="84">
        <v>902</v>
      </c>
      <c r="AK384" t="str">
        <f t="shared" si="116"/>
        <v>2.0478354, 902</v>
      </c>
      <c r="AL384" s="60">
        <f t="shared" si="121"/>
        <v>2.0478353999999999</v>
      </c>
      <c r="AM384" s="5">
        <f t="shared" si="117"/>
        <v>901</v>
      </c>
      <c r="AN384" s="56"/>
      <c r="AT384" s="56"/>
    </row>
    <row r="385" spans="1:46" x14ac:dyDescent="0.35">
      <c r="A385">
        <v>902000</v>
      </c>
      <c r="B385" s="59">
        <v>0.21310672</v>
      </c>
      <c r="C385" s="3">
        <f t="shared" si="109"/>
        <v>1.0439814814814815E-2</v>
      </c>
      <c r="D385" s="59">
        <v>2.1310671999999999</v>
      </c>
      <c r="E385" s="56" t="e">
        <f t="shared" si="112"/>
        <v>#N/A</v>
      </c>
      <c r="F385" s="58" t="e">
        <f t="shared" si="113"/>
        <v>#N/A</v>
      </c>
      <c r="G385" s="58" t="e">
        <f t="shared" si="123"/>
        <v>#N/A</v>
      </c>
      <c r="H385" s="58" t="e">
        <f t="shared" si="118"/>
        <v>#N/A</v>
      </c>
      <c r="I385" s="61" t="e">
        <v>#N/A</v>
      </c>
      <c r="J385" s="58" t="str">
        <f t="shared" si="114"/>
        <v>0</v>
      </c>
      <c r="K385" s="58" t="str">
        <f t="shared" si="115"/>
        <v>0</v>
      </c>
      <c r="L385" s="58" t="str">
        <f t="shared" si="119"/>
        <v>0</v>
      </c>
      <c r="M385" s="58" t="str">
        <f t="shared" si="122"/>
        <v>0</v>
      </c>
      <c r="N385" s="61">
        <v>0</v>
      </c>
      <c r="O385" s="3"/>
      <c r="P385" s="3"/>
      <c r="AF385" s="3">
        <f t="shared" si="110"/>
        <v>1.0439814814814815E-2</v>
      </c>
      <c r="AG385" s="5">
        <f t="shared" si="111"/>
        <v>902000</v>
      </c>
      <c r="AH385" s="56">
        <f t="shared" si="120"/>
        <v>2.1310671999999999</v>
      </c>
      <c r="AI385" s="84">
        <f t="shared" si="121"/>
        <v>2.1310671999999999</v>
      </c>
      <c r="AJ385" s="84">
        <v>903</v>
      </c>
      <c r="AK385" t="str">
        <f t="shared" si="116"/>
        <v>2.1310672, 903</v>
      </c>
      <c r="AL385" s="60">
        <f t="shared" si="121"/>
        <v>2.1310671999999999</v>
      </c>
      <c r="AM385" s="5">
        <f t="shared" si="117"/>
        <v>902</v>
      </c>
      <c r="AN385" s="56"/>
      <c r="AT385" s="56"/>
    </row>
    <row r="386" spans="1:46" x14ac:dyDescent="0.35">
      <c r="A386">
        <v>903000</v>
      </c>
      <c r="B386" s="59">
        <v>0.21008055</v>
      </c>
      <c r="C386" s="3">
        <f t="shared" ref="C386:C449" si="124">A386/60000/1440</f>
        <v>1.0451388888888889E-2</v>
      </c>
      <c r="D386" s="59">
        <v>2.1008054999999999</v>
      </c>
      <c r="E386" s="56" t="e">
        <f t="shared" si="112"/>
        <v>#N/A</v>
      </c>
      <c r="F386" s="58" t="e">
        <f t="shared" si="113"/>
        <v>#N/A</v>
      </c>
      <c r="G386" s="58" t="e">
        <f t="shared" si="123"/>
        <v>#N/A</v>
      </c>
      <c r="H386" s="58" t="e">
        <f t="shared" si="118"/>
        <v>#N/A</v>
      </c>
      <c r="I386" s="61" t="e">
        <v>#N/A</v>
      </c>
      <c r="J386" s="58" t="str">
        <f t="shared" si="114"/>
        <v>0</v>
      </c>
      <c r="K386" s="58" t="str">
        <f t="shared" si="115"/>
        <v>0</v>
      </c>
      <c r="L386" s="58" t="str">
        <f t="shared" si="119"/>
        <v>0</v>
      </c>
      <c r="M386" s="58" t="str">
        <f t="shared" si="122"/>
        <v>0</v>
      </c>
      <c r="N386" s="61" t="str">
        <v>21 Ultrasound left knee</v>
      </c>
      <c r="O386" s="3"/>
      <c r="P386" s="3"/>
      <c r="AF386" s="3">
        <f t="shared" ref="AF386:AF449" si="125">A386/60000/1440</f>
        <v>1.0451388888888889E-2</v>
      </c>
      <c r="AG386" s="5">
        <f t="shared" ref="AG386:AG449" si="126">A386</f>
        <v>903000</v>
      </c>
      <c r="AH386" s="56">
        <f t="shared" si="120"/>
        <v>2.1008054999999999</v>
      </c>
      <c r="AI386" s="84">
        <f t="shared" si="121"/>
        <v>2.1008054999999999</v>
      </c>
      <c r="AJ386" s="84">
        <v>904</v>
      </c>
      <c r="AK386" t="str">
        <f t="shared" si="116"/>
        <v>2.1008055, 904</v>
      </c>
      <c r="AL386" s="60">
        <f t="shared" si="121"/>
        <v>2.1008054999999999</v>
      </c>
      <c r="AM386" s="5">
        <f t="shared" si="117"/>
        <v>903</v>
      </c>
      <c r="AN386" s="56"/>
      <c r="AT386" s="56"/>
    </row>
    <row r="387" spans="1:46" x14ac:dyDescent="0.35">
      <c r="A387">
        <v>904000</v>
      </c>
      <c r="B387" s="59">
        <v>0.20175736999999999</v>
      </c>
      <c r="C387" s="3">
        <f t="shared" si="124"/>
        <v>1.0462962962962962E-2</v>
      </c>
      <c r="D387" s="59">
        <v>2.0175736999999998</v>
      </c>
      <c r="E387" s="56" t="e">
        <f t="shared" ref="E387:E450" si="127">IF(D387=MIN($D$2:$D$412),D387,NA())</f>
        <v>#N/A</v>
      </c>
      <c r="F387" s="58" t="e">
        <f t="shared" ref="F387:F450" si="128">IF(D387=MAX($D$2:$D$412),D387,NA())</f>
        <v>#N/A</v>
      </c>
      <c r="G387" s="58" t="e">
        <f t="shared" si="123"/>
        <v>#N/A</v>
      </c>
      <c r="H387" s="58" t="e">
        <f t="shared" si="118"/>
        <v>#N/A</v>
      </c>
      <c r="I387" s="61" t="e">
        <v>#N/A</v>
      </c>
      <c r="J387" s="58" t="str">
        <f t="shared" ref="J387:J450" si="129">IF(D387=MIN($D:$D),D387,"0")</f>
        <v>0</v>
      </c>
      <c r="K387" s="58" t="str">
        <f t="shared" ref="K387:K450" si="130">IF(D387=MAX($D:$D),D387,"0")</f>
        <v>0</v>
      </c>
      <c r="L387" s="58" t="str">
        <f t="shared" si="119"/>
        <v>0</v>
      </c>
      <c r="M387" s="58" t="str">
        <f t="shared" si="122"/>
        <v>0</v>
      </c>
      <c r="N387" s="61">
        <v>0</v>
      </c>
      <c r="O387" s="3"/>
      <c r="P387" s="3"/>
      <c r="AF387" s="3">
        <f t="shared" si="125"/>
        <v>1.0462962962962962E-2</v>
      </c>
      <c r="AG387" s="5">
        <f t="shared" si="126"/>
        <v>904000</v>
      </c>
      <c r="AH387" s="56">
        <f t="shared" si="120"/>
        <v>2.0175736999999998</v>
      </c>
      <c r="AI387" s="84">
        <f t="shared" si="121"/>
        <v>2.0175736999999998</v>
      </c>
      <c r="AJ387" s="84">
        <v>905</v>
      </c>
      <c r="AK387" t="str">
        <f t="shared" ref="AK387:AK450" si="131">_xlfn.CONCAT(AI387,", ",AJ387)</f>
        <v>2.0175737, 905</v>
      </c>
      <c r="AL387" s="60">
        <f t="shared" si="121"/>
        <v>2.0175736999999998</v>
      </c>
      <c r="AM387" s="5">
        <f t="shared" ref="AM387:AM450" si="132">$AG387/1000</f>
        <v>904</v>
      </c>
      <c r="AN387" s="56"/>
      <c r="AT387" s="56"/>
    </row>
    <row r="388" spans="1:46" x14ac:dyDescent="0.35">
      <c r="A388">
        <v>905000</v>
      </c>
      <c r="B388" s="59">
        <v>0.19873120999999999</v>
      </c>
      <c r="C388" s="3">
        <f t="shared" si="124"/>
        <v>1.0474537037037037E-2</v>
      </c>
      <c r="D388" s="59">
        <v>1.9873121</v>
      </c>
      <c r="E388" s="56" t="e">
        <f t="shared" si="127"/>
        <v>#N/A</v>
      </c>
      <c r="F388" s="58" t="e">
        <f t="shared" si="128"/>
        <v>#N/A</v>
      </c>
      <c r="G388" s="58" t="e">
        <f t="shared" si="123"/>
        <v>#N/A</v>
      </c>
      <c r="H388" s="58" t="e">
        <f t="shared" si="118"/>
        <v>#N/A</v>
      </c>
      <c r="I388" s="61" t="e">
        <v>#N/A</v>
      </c>
      <c r="J388" s="58" t="str">
        <f t="shared" si="129"/>
        <v>0</v>
      </c>
      <c r="K388" s="58" t="str">
        <f t="shared" si="130"/>
        <v>0</v>
      </c>
      <c r="L388" s="58" t="str">
        <f t="shared" si="119"/>
        <v>0</v>
      </c>
      <c r="M388" s="58" t="str">
        <f t="shared" si="122"/>
        <v>0</v>
      </c>
      <c r="N388" s="61">
        <v>0</v>
      </c>
      <c r="O388" s="3"/>
      <c r="P388" s="3"/>
      <c r="AF388" s="3">
        <f t="shared" si="125"/>
        <v>1.0474537037037037E-2</v>
      </c>
      <c r="AG388" s="5">
        <f t="shared" si="126"/>
        <v>905000</v>
      </c>
      <c r="AH388" s="56">
        <f t="shared" si="120"/>
        <v>1.9873121</v>
      </c>
      <c r="AI388" s="84">
        <f t="shared" si="121"/>
        <v>1.9873121</v>
      </c>
      <c r="AJ388" s="84">
        <v>906</v>
      </c>
      <c r="AK388" t="str">
        <f t="shared" si="131"/>
        <v>1.9873121, 906</v>
      </c>
      <c r="AL388" s="60">
        <f t="shared" si="121"/>
        <v>1.9873121</v>
      </c>
      <c r="AM388" s="5">
        <f t="shared" si="132"/>
        <v>905</v>
      </c>
      <c r="AN388" s="56"/>
      <c r="AT388" s="56"/>
    </row>
    <row r="389" spans="1:46" x14ac:dyDescent="0.35">
      <c r="A389">
        <v>906000</v>
      </c>
      <c r="B389" s="59">
        <v>0.18889494000000001</v>
      </c>
      <c r="C389" s="3">
        <f t="shared" si="124"/>
        <v>1.0486111111111111E-2</v>
      </c>
      <c r="D389" s="59">
        <v>1.8889494</v>
      </c>
      <c r="E389" s="56" t="e">
        <f t="shared" si="127"/>
        <v>#N/A</v>
      </c>
      <c r="F389" s="58" t="e">
        <f t="shared" si="128"/>
        <v>#N/A</v>
      </c>
      <c r="G389" s="58" t="e">
        <f t="shared" si="123"/>
        <v>#N/A</v>
      </c>
      <c r="H389" s="58" t="e">
        <f t="shared" si="118"/>
        <v>#N/A</v>
      </c>
      <c r="I389" s="61" t="e">
        <v>#N/A</v>
      </c>
      <c r="J389" s="58" t="str">
        <f t="shared" si="129"/>
        <v>0</v>
      </c>
      <c r="K389" s="58" t="str">
        <f t="shared" si="130"/>
        <v>0</v>
      </c>
      <c r="L389" s="58" t="str">
        <f t="shared" si="119"/>
        <v>0</v>
      </c>
      <c r="M389" s="58" t="str">
        <f t="shared" si="122"/>
        <v>0</v>
      </c>
      <c r="N389" s="61">
        <v>0</v>
      </c>
      <c r="O389" s="3"/>
      <c r="P389" s="3"/>
      <c r="AF389" s="3">
        <f t="shared" si="125"/>
        <v>1.0486111111111111E-2</v>
      </c>
      <c r="AG389" s="5">
        <f t="shared" si="126"/>
        <v>906000</v>
      </c>
      <c r="AH389" s="56">
        <f t="shared" si="120"/>
        <v>1.8889494</v>
      </c>
      <c r="AI389" s="84">
        <f t="shared" si="121"/>
        <v>1.8889494</v>
      </c>
      <c r="AJ389" s="84">
        <v>907</v>
      </c>
      <c r="AK389" t="str">
        <f t="shared" si="131"/>
        <v>1.8889494, 907</v>
      </c>
      <c r="AL389" s="60">
        <f t="shared" si="121"/>
        <v>1.8889494</v>
      </c>
      <c r="AM389" s="5">
        <f t="shared" si="132"/>
        <v>906</v>
      </c>
      <c r="AN389" s="56"/>
      <c r="AT389" s="56"/>
    </row>
    <row r="390" spans="1:46" x14ac:dyDescent="0.35">
      <c r="A390">
        <v>907000</v>
      </c>
      <c r="B390" s="59">
        <v>0.17376411</v>
      </c>
      <c r="C390" s="3">
        <f t="shared" si="124"/>
        <v>1.0497685185185186E-2</v>
      </c>
      <c r="D390" s="59">
        <v>1.7376411</v>
      </c>
      <c r="E390" s="56" t="e">
        <f t="shared" si="127"/>
        <v>#N/A</v>
      </c>
      <c r="F390" s="58" t="e">
        <f t="shared" si="128"/>
        <v>#N/A</v>
      </c>
      <c r="G390" s="58" t="e">
        <f t="shared" si="123"/>
        <v>#N/A</v>
      </c>
      <c r="H390" s="58" t="e">
        <f t="shared" ref="H390:H453" si="133">IF(AND(D390&gt;=D387, D390&gt;=D388, D390&gt;=D389, D390&gt;=D391, D390&gt;=D392, D390&gt;=D393),D390,NA())</f>
        <v>#N/A</v>
      </c>
      <c r="I390" s="61" t="e">
        <v>#N/A</v>
      </c>
      <c r="J390" s="58" t="str">
        <f t="shared" si="129"/>
        <v>0</v>
      </c>
      <c r="K390" s="58" t="str">
        <f t="shared" si="130"/>
        <v>0</v>
      </c>
      <c r="L390" s="58" t="str">
        <f t="shared" ref="L390:L453" si="134">IF(AND(D390&lt;=D387, D390&lt;=D388, D390&lt;=D389, D390&lt;=D391, D390&lt;=D392, D390&lt;=D393),D390,"0")</f>
        <v>0</v>
      </c>
      <c r="M390" s="58" t="str">
        <f t="shared" si="122"/>
        <v>0</v>
      </c>
      <c r="N390" s="61">
        <v>0</v>
      </c>
      <c r="O390" s="3"/>
      <c r="P390" s="3"/>
      <c r="AF390" s="3">
        <f t="shared" si="125"/>
        <v>1.0497685185185186E-2</v>
      </c>
      <c r="AG390" s="5">
        <f t="shared" si="126"/>
        <v>907000</v>
      </c>
      <c r="AH390" s="56">
        <f t="shared" si="120"/>
        <v>1.7376411</v>
      </c>
      <c r="AI390" s="84">
        <f t="shared" si="121"/>
        <v>1.7376411</v>
      </c>
      <c r="AJ390" s="84">
        <v>908</v>
      </c>
      <c r="AK390" t="str">
        <f t="shared" si="131"/>
        <v>1.7376411, 908</v>
      </c>
      <c r="AL390" s="60">
        <f t="shared" si="121"/>
        <v>1.7376411</v>
      </c>
      <c r="AM390" s="5">
        <f t="shared" si="132"/>
        <v>907</v>
      </c>
      <c r="AN390" s="56"/>
      <c r="AT390" s="56"/>
    </row>
    <row r="391" spans="1:46" x14ac:dyDescent="0.35">
      <c r="A391">
        <v>908000</v>
      </c>
      <c r="B391" s="59">
        <v>0.17225344000000001</v>
      </c>
      <c r="C391" s="3">
        <f t="shared" si="124"/>
        <v>1.0509259259259258E-2</v>
      </c>
      <c r="D391" s="59">
        <v>1.7225344</v>
      </c>
      <c r="E391" s="56" t="e">
        <f t="shared" si="127"/>
        <v>#N/A</v>
      </c>
      <c r="F391" s="58" t="e">
        <f t="shared" si="128"/>
        <v>#N/A</v>
      </c>
      <c r="G391" s="58" t="e">
        <f t="shared" si="123"/>
        <v>#N/A</v>
      </c>
      <c r="H391" s="58" t="e">
        <f t="shared" si="133"/>
        <v>#N/A</v>
      </c>
      <c r="I391" s="61" t="e">
        <v>#N/A</v>
      </c>
      <c r="J391" s="58" t="str">
        <f t="shared" si="129"/>
        <v>0</v>
      </c>
      <c r="K391" s="58" t="str">
        <f t="shared" si="130"/>
        <v>0</v>
      </c>
      <c r="L391" s="58" t="str">
        <f t="shared" si="134"/>
        <v>0</v>
      </c>
      <c r="M391" s="58" t="str">
        <f t="shared" si="122"/>
        <v>0</v>
      </c>
      <c r="N391" s="61">
        <v>0</v>
      </c>
      <c r="O391" s="3"/>
      <c r="P391" s="3"/>
      <c r="AF391" s="3">
        <f t="shared" si="125"/>
        <v>1.0509259259259258E-2</v>
      </c>
      <c r="AG391" s="5">
        <f t="shared" si="126"/>
        <v>908000</v>
      </c>
      <c r="AH391" s="56">
        <f t="shared" ref="AH391:AH454" si="135">B391*10</f>
        <v>1.7225344</v>
      </c>
      <c r="AI391" s="84">
        <f t="shared" si="121"/>
        <v>1.7225344</v>
      </c>
      <c r="AJ391" s="84">
        <v>909</v>
      </c>
      <c r="AK391" t="str">
        <f t="shared" si="131"/>
        <v>1.7225344, 909</v>
      </c>
      <c r="AL391" s="60">
        <f t="shared" si="121"/>
        <v>1.7225344</v>
      </c>
      <c r="AM391" s="5">
        <f t="shared" si="132"/>
        <v>908</v>
      </c>
      <c r="AN391" s="56"/>
      <c r="AT391" s="56"/>
    </row>
    <row r="392" spans="1:46" x14ac:dyDescent="0.35">
      <c r="A392">
        <v>909000</v>
      </c>
      <c r="B392" s="59">
        <v>0.16846952000000001</v>
      </c>
      <c r="C392" s="3">
        <f t="shared" si="124"/>
        <v>1.0520833333333333E-2</v>
      </c>
      <c r="D392" s="59">
        <v>1.6846952000000002</v>
      </c>
      <c r="E392" s="56" t="e">
        <f t="shared" si="127"/>
        <v>#N/A</v>
      </c>
      <c r="F392" s="58" t="e">
        <f t="shared" si="128"/>
        <v>#N/A</v>
      </c>
      <c r="G392" s="58" t="e">
        <f t="shared" si="123"/>
        <v>#N/A</v>
      </c>
      <c r="H392" s="58" t="e">
        <f t="shared" si="133"/>
        <v>#N/A</v>
      </c>
      <c r="I392" s="61" t="e">
        <v>#N/A</v>
      </c>
      <c r="J392" s="58" t="str">
        <f t="shared" si="129"/>
        <v>0</v>
      </c>
      <c r="K392" s="58" t="str">
        <f t="shared" si="130"/>
        <v>0</v>
      </c>
      <c r="L392" s="58" t="str">
        <f t="shared" si="134"/>
        <v>0</v>
      </c>
      <c r="M392" s="58" t="str">
        <f t="shared" si="122"/>
        <v>0</v>
      </c>
      <c r="N392" s="61">
        <v>0</v>
      </c>
      <c r="O392" s="3"/>
      <c r="P392" s="3"/>
      <c r="AF392" s="3">
        <f t="shared" si="125"/>
        <v>1.0520833333333333E-2</v>
      </c>
      <c r="AG392" s="5">
        <f t="shared" si="126"/>
        <v>909000</v>
      </c>
      <c r="AH392" s="56">
        <f t="shared" si="135"/>
        <v>1.6846952000000002</v>
      </c>
      <c r="AI392" s="84">
        <f t="shared" si="121"/>
        <v>1.6846952000000002</v>
      </c>
      <c r="AJ392" s="84">
        <v>910</v>
      </c>
      <c r="AK392" t="str">
        <f t="shared" si="131"/>
        <v>1.6846952, 910</v>
      </c>
      <c r="AL392" s="60">
        <f t="shared" si="121"/>
        <v>1.6846952000000002</v>
      </c>
      <c r="AM392" s="5">
        <f t="shared" si="132"/>
        <v>909</v>
      </c>
      <c r="AN392" s="56"/>
      <c r="AT392" s="56"/>
    </row>
    <row r="393" spans="1:46" x14ac:dyDescent="0.35">
      <c r="A393">
        <v>910000</v>
      </c>
      <c r="B393" s="59">
        <v>0.15560709</v>
      </c>
      <c r="C393" s="3">
        <f t="shared" si="124"/>
        <v>1.0532407407407407E-2</v>
      </c>
      <c r="D393" s="59">
        <v>1.5560708999999999</v>
      </c>
      <c r="E393" s="56" t="e">
        <f t="shared" si="127"/>
        <v>#N/A</v>
      </c>
      <c r="F393" s="58" t="e">
        <f t="shared" si="128"/>
        <v>#N/A</v>
      </c>
      <c r="G393" s="58" t="e">
        <f t="shared" si="123"/>
        <v>#N/A</v>
      </c>
      <c r="H393" s="58" t="e">
        <f t="shared" si="133"/>
        <v>#N/A</v>
      </c>
      <c r="I393" s="61" t="e">
        <v>#N/A</v>
      </c>
      <c r="J393" s="58" t="str">
        <f t="shared" si="129"/>
        <v>0</v>
      </c>
      <c r="K393" s="58" t="str">
        <f t="shared" si="130"/>
        <v>0</v>
      </c>
      <c r="L393" s="58" t="str">
        <f t="shared" si="134"/>
        <v>0</v>
      </c>
      <c r="M393" s="58" t="str">
        <f t="shared" si="122"/>
        <v>0</v>
      </c>
      <c r="N393" s="61">
        <v>0</v>
      </c>
      <c r="O393" s="3"/>
      <c r="P393" s="3"/>
      <c r="AF393" s="3">
        <f t="shared" si="125"/>
        <v>1.0532407407407407E-2</v>
      </c>
      <c r="AG393" s="5">
        <f t="shared" si="126"/>
        <v>910000</v>
      </c>
      <c r="AH393" s="56">
        <f t="shared" si="135"/>
        <v>1.5560708999999999</v>
      </c>
      <c r="AI393" s="84">
        <f t="shared" si="121"/>
        <v>1.5560708999999999</v>
      </c>
      <c r="AJ393" s="84">
        <v>911</v>
      </c>
      <c r="AK393" t="str">
        <f t="shared" si="131"/>
        <v>1.5560709, 911</v>
      </c>
      <c r="AL393" s="60">
        <f t="shared" si="121"/>
        <v>1.5560708999999999</v>
      </c>
      <c r="AM393" s="5">
        <f t="shared" si="132"/>
        <v>910</v>
      </c>
      <c r="AN393" s="56"/>
      <c r="AT393" s="56"/>
    </row>
    <row r="394" spans="1:46" x14ac:dyDescent="0.35">
      <c r="A394">
        <v>911000</v>
      </c>
      <c r="B394" s="59">
        <v>0.13215550000000001</v>
      </c>
      <c r="C394" s="3">
        <f t="shared" si="124"/>
        <v>1.0543981481481482E-2</v>
      </c>
      <c r="D394" s="59">
        <v>1.321555</v>
      </c>
      <c r="E394" s="56" t="e">
        <f t="shared" si="127"/>
        <v>#N/A</v>
      </c>
      <c r="F394" s="58" t="e">
        <f t="shared" si="128"/>
        <v>#N/A</v>
      </c>
      <c r="G394" s="58" t="e">
        <f t="shared" si="123"/>
        <v>#N/A</v>
      </c>
      <c r="H394" s="58" t="e">
        <f t="shared" si="133"/>
        <v>#N/A</v>
      </c>
      <c r="I394" s="61" t="e">
        <v>#N/A</v>
      </c>
      <c r="J394" s="58" t="str">
        <f t="shared" si="129"/>
        <v>0</v>
      </c>
      <c r="K394" s="58" t="str">
        <f t="shared" si="130"/>
        <v>0</v>
      </c>
      <c r="L394" s="58" t="str">
        <f t="shared" si="134"/>
        <v>0</v>
      </c>
      <c r="M394" s="58" t="str">
        <f t="shared" si="122"/>
        <v>0</v>
      </c>
      <c r="N394" s="61">
        <v>0</v>
      </c>
      <c r="O394" s="3"/>
      <c r="P394" s="3"/>
      <c r="AF394" s="3">
        <f t="shared" si="125"/>
        <v>1.0543981481481482E-2</v>
      </c>
      <c r="AG394" s="5">
        <f t="shared" si="126"/>
        <v>911000</v>
      </c>
      <c r="AH394" s="56">
        <f t="shared" si="135"/>
        <v>1.321555</v>
      </c>
      <c r="AI394" s="84">
        <f t="shared" si="121"/>
        <v>1.321555</v>
      </c>
      <c r="AJ394" s="84">
        <v>912</v>
      </c>
      <c r="AK394" t="str">
        <f t="shared" si="131"/>
        <v>1.321555, 912</v>
      </c>
      <c r="AL394" s="60">
        <f t="shared" si="121"/>
        <v>1.321555</v>
      </c>
      <c r="AM394" s="5">
        <f t="shared" si="132"/>
        <v>911</v>
      </c>
      <c r="AN394" s="56"/>
      <c r="AT394" s="56"/>
    </row>
    <row r="395" spans="1:46" x14ac:dyDescent="0.35">
      <c r="A395">
        <v>912000</v>
      </c>
      <c r="B395" s="59">
        <v>0.13366856999999999</v>
      </c>
      <c r="C395" s="3">
        <f t="shared" si="124"/>
        <v>1.0555555555555556E-2</v>
      </c>
      <c r="D395" s="59">
        <v>1.3366856999999999</v>
      </c>
      <c r="E395" s="56" t="e">
        <f t="shared" si="127"/>
        <v>#N/A</v>
      </c>
      <c r="F395" s="58" t="e">
        <f t="shared" si="128"/>
        <v>#N/A</v>
      </c>
      <c r="G395" s="58" t="e">
        <f t="shared" si="123"/>
        <v>#N/A</v>
      </c>
      <c r="H395" s="58" t="e">
        <f t="shared" si="133"/>
        <v>#N/A</v>
      </c>
      <c r="I395" s="61" t="e">
        <v>#N/A</v>
      </c>
      <c r="J395" s="58" t="str">
        <f t="shared" si="129"/>
        <v>0</v>
      </c>
      <c r="K395" s="58" t="str">
        <f t="shared" si="130"/>
        <v>0</v>
      </c>
      <c r="L395" s="58" t="str">
        <f t="shared" si="134"/>
        <v>0</v>
      </c>
      <c r="M395" s="58" t="str">
        <f t="shared" si="122"/>
        <v>0</v>
      </c>
      <c r="N395" s="61">
        <v>0</v>
      </c>
      <c r="O395" s="3"/>
      <c r="P395" s="3"/>
      <c r="AF395" s="3">
        <f t="shared" si="125"/>
        <v>1.0555555555555556E-2</v>
      </c>
      <c r="AG395" s="5">
        <f t="shared" si="126"/>
        <v>912000</v>
      </c>
      <c r="AH395" s="56">
        <f t="shared" si="135"/>
        <v>1.3366856999999999</v>
      </c>
      <c r="AI395" s="84">
        <f t="shared" si="121"/>
        <v>1.3366856999999999</v>
      </c>
      <c r="AJ395" s="84">
        <v>913</v>
      </c>
      <c r="AK395" t="str">
        <f t="shared" si="131"/>
        <v>1.3366857, 913</v>
      </c>
      <c r="AL395" s="60">
        <f t="shared" si="121"/>
        <v>1.3366856999999999</v>
      </c>
      <c r="AM395" s="5">
        <f t="shared" si="132"/>
        <v>912</v>
      </c>
      <c r="AN395" s="56"/>
      <c r="AT395" s="56"/>
    </row>
    <row r="396" spans="1:46" x14ac:dyDescent="0.35">
      <c r="A396">
        <v>913000</v>
      </c>
      <c r="B396" s="59">
        <v>0.12988706999999999</v>
      </c>
      <c r="C396" s="3">
        <f t="shared" si="124"/>
        <v>1.0567129629629629E-2</v>
      </c>
      <c r="D396" s="59">
        <v>1.2988706999999999</v>
      </c>
      <c r="E396" s="56" t="e">
        <f t="shared" si="127"/>
        <v>#N/A</v>
      </c>
      <c r="F396" s="58" t="e">
        <f t="shared" si="128"/>
        <v>#N/A</v>
      </c>
      <c r="G396" s="58" t="e">
        <f t="shared" si="123"/>
        <v>#N/A</v>
      </c>
      <c r="H396" s="58" t="e">
        <f t="shared" si="133"/>
        <v>#N/A</v>
      </c>
      <c r="I396" s="61" t="e">
        <v>#N/A</v>
      </c>
      <c r="J396" s="58" t="str">
        <f t="shared" si="129"/>
        <v>0</v>
      </c>
      <c r="K396" s="58" t="str">
        <f t="shared" si="130"/>
        <v>0</v>
      </c>
      <c r="L396" s="58" t="str">
        <f t="shared" si="134"/>
        <v>0</v>
      </c>
      <c r="M396" s="58" t="str">
        <f t="shared" si="122"/>
        <v>0</v>
      </c>
      <c r="N396" s="61">
        <v>0</v>
      </c>
      <c r="O396" s="3"/>
      <c r="P396" s="3"/>
      <c r="AF396" s="3">
        <f t="shared" si="125"/>
        <v>1.0567129629629629E-2</v>
      </c>
      <c r="AG396" s="5">
        <f t="shared" si="126"/>
        <v>913000</v>
      </c>
      <c r="AH396" s="56">
        <f t="shared" si="135"/>
        <v>1.2988706999999999</v>
      </c>
      <c r="AI396" s="84">
        <f t="shared" si="121"/>
        <v>1.2988706999999999</v>
      </c>
      <c r="AJ396" s="84">
        <v>914</v>
      </c>
      <c r="AK396" t="str">
        <f t="shared" si="131"/>
        <v>1.2988707, 914</v>
      </c>
      <c r="AL396" s="60">
        <f t="shared" si="121"/>
        <v>1.2988706999999999</v>
      </c>
      <c r="AM396" s="5">
        <f t="shared" si="132"/>
        <v>913</v>
      </c>
      <c r="AN396" s="56"/>
      <c r="AT396" s="56"/>
    </row>
    <row r="397" spans="1:46" x14ac:dyDescent="0.35">
      <c r="A397">
        <v>914000</v>
      </c>
      <c r="B397" s="59">
        <v>0.12080858</v>
      </c>
      <c r="C397" s="3">
        <f t="shared" si="124"/>
        <v>1.0578703703703703E-2</v>
      </c>
      <c r="D397" s="59">
        <v>1.2080858000000001</v>
      </c>
      <c r="E397" s="56" t="e">
        <f t="shared" si="127"/>
        <v>#N/A</v>
      </c>
      <c r="F397" s="58" t="e">
        <f t="shared" si="128"/>
        <v>#N/A</v>
      </c>
      <c r="G397" s="58" t="e">
        <f t="shared" si="123"/>
        <v>#N/A</v>
      </c>
      <c r="H397" s="58" t="e">
        <f t="shared" si="133"/>
        <v>#N/A</v>
      </c>
      <c r="I397" s="61" t="e">
        <v>#N/A</v>
      </c>
      <c r="J397" s="58" t="str">
        <f t="shared" si="129"/>
        <v>0</v>
      </c>
      <c r="K397" s="58" t="str">
        <f t="shared" si="130"/>
        <v>0</v>
      </c>
      <c r="L397" s="58" t="str">
        <f t="shared" si="134"/>
        <v>0</v>
      </c>
      <c r="M397" s="58" t="str">
        <f t="shared" si="122"/>
        <v>0</v>
      </c>
      <c r="N397" s="61">
        <v>0</v>
      </c>
      <c r="O397" s="3"/>
      <c r="P397" s="3"/>
      <c r="AF397" s="3">
        <f t="shared" si="125"/>
        <v>1.0578703703703703E-2</v>
      </c>
      <c r="AG397" s="5">
        <f t="shared" si="126"/>
        <v>914000</v>
      </c>
      <c r="AH397" s="56">
        <f t="shared" si="135"/>
        <v>1.2080858000000001</v>
      </c>
      <c r="AI397" s="84">
        <f t="shared" si="121"/>
        <v>1.2080858000000001</v>
      </c>
      <c r="AJ397" s="84">
        <v>915</v>
      </c>
      <c r="AK397" t="str">
        <f t="shared" si="131"/>
        <v>1.2080858, 915</v>
      </c>
      <c r="AL397" s="60">
        <f t="shared" si="121"/>
        <v>1.2080858000000001</v>
      </c>
      <c r="AM397" s="5">
        <f t="shared" si="132"/>
        <v>914</v>
      </c>
      <c r="AN397" s="56"/>
      <c r="AT397" s="56"/>
    </row>
    <row r="398" spans="1:46" x14ac:dyDescent="0.35">
      <c r="A398">
        <v>915000</v>
      </c>
      <c r="B398" s="59">
        <v>0.12686091999999999</v>
      </c>
      <c r="C398" s="3">
        <f t="shared" si="124"/>
        <v>1.0590277777777778E-2</v>
      </c>
      <c r="D398" s="59">
        <v>1.2686091999999998</v>
      </c>
      <c r="E398" s="56" t="e">
        <f t="shared" si="127"/>
        <v>#N/A</v>
      </c>
      <c r="F398" s="58" t="e">
        <f t="shared" si="128"/>
        <v>#N/A</v>
      </c>
      <c r="G398" s="58" t="e">
        <f t="shared" si="123"/>
        <v>#N/A</v>
      </c>
      <c r="H398" s="58" t="e">
        <f t="shared" si="133"/>
        <v>#N/A</v>
      </c>
      <c r="I398" s="61" t="e">
        <v>#N/A</v>
      </c>
      <c r="J398" s="58" t="str">
        <f t="shared" si="129"/>
        <v>0</v>
      </c>
      <c r="K398" s="58" t="str">
        <f t="shared" si="130"/>
        <v>0</v>
      </c>
      <c r="L398" s="58" t="str">
        <f t="shared" si="134"/>
        <v>0</v>
      </c>
      <c r="M398" s="58" t="str">
        <f t="shared" si="122"/>
        <v>0</v>
      </c>
      <c r="N398" s="61">
        <v>0</v>
      </c>
      <c r="O398" s="3"/>
      <c r="P398" s="3"/>
      <c r="AF398" s="3">
        <f t="shared" si="125"/>
        <v>1.0590277777777778E-2</v>
      </c>
      <c r="AG398" s="5">
        <f t="shared" si="126"/>
        <v>915000</v>
      </c>
      <c r="AH398" s="56">
        <f t="shared" si="135"/>
        <v>1.2686091999999998</v>
      </c>
      <c r="AI398" s="84">
        <f t="shared" si="121"/>
        <v>1.2686091999999998</v>
      </c>
      <c r="AJ398" s="84">
        <v>916</v>
      </c>
      <c r="AK398" t="str">
        <f t="shared" si="131"/>
        <v>1.2686092, 916</v>
      </c>
      <c r="AL398" s="60">
        <f t="shared" si="121"/>
        <v>1.2686091999999998</v>
      </c>
      <c r="AM398" s="5">
        <f t="shared" si="132"/>
        <v>915</v>
      </c>
      <c r="AN398" s="56"/>
      <c r="AT398" s="56"/>
    </row>
    <row r="399" spans="1:46" x14ac:dyDescent="0.35">
      <c r="A399">
        <v>916000</v>
      </c>
      <c r="B399" s="59">
        <v>0.121563904</v>
      </c>
      <c r="C399" s="3">
        <f t="shared" si="124"/>
        <v>1.0601851851851852E-2</v>
      </c>
      <c r="D399" s="59">
        <v>1.2156390400000001</v>
      </c>
      <c r="E399" s="56" t="e">
        <f t="shared" si="127"/>
        <v>#N/A</v>
      </c>
      <c r="F399" s="58" t="e">
        <f t="shared" si="128"/>
        <v>#N/A</v>
      </c>
      <c r="G399" s="58" t="e">
        <f t="shared" si="123"/>
        <v>#N/A</v>
      </c>
      <c r="H399" s="58" t="e">
        <f t="shared" si="133"/>
        <v>#N/A</v>
      </c>
      <c r="I399" s="61" t="e">
        <v>#N/A</v>
      </c>
      <c r="J399" s="58" t="str">
        <f t="shared" si="129"/>
        <v>0</v>
      </c>
      <c r="K399" s="58" t="str">
        <f t="shared" si="130"/>
        <v>0</v>
      </c>
      <c r="L399" s="58" t="str">
        <f t="shared" si="134"/>
        <v>0</v>
      </c>
      <c r="M399" s="58" t="str">
        <f t="shared" si="122"/>
        <v>0</v>
      </c>
      <c r="N399" s="61">
        <v>0</v>
      </c>
      <c r="O399" s="3"/>
      <c r="P399" s="3"/>
      <c r="AF399" s="3">
        <f t="shared" si="125"/>
        <v>1.0601851851851852E-2</v>
      </c>
      <c r="AG399" s="5">
        <f t="shared" si="126"/>
        <v>916000</v>
      </c>
      <c r="AH399" s="56">
        <f t="shared" si="135"/>
        <v>1.2156390400000001</v>
      </c>
      <c r="AI399" s="84">
        <f t="shared" si="121"/>
        <v>1.2156390400000001</v>
      </c>
      <c r="AJ399" s="84">
        <v>917</v>
      </c>
      <c r="AK399" t="str">
        <f t="shared" si="131"/>
        <v>1.21563904, 917</v>
      </c>
      <c r="AL399" s="60">
        <f t="shared" si="121"/>
        <v>1.2156390400000001</v>
      </c>
      <c r="AM399" s="5">
        <f t="shared" si="132"/>
        <v>916</v>
      </c>
      <c r="AN399" s="56"/>
      <c r="AT399" s="56"/>
    </row>
    <row r="400" spans="1:46" x14ac:dyDescent="0.35">
      <c r="A400">
        <v>917000</v>
      </c>
      <c r="B400" s="59">
        <v>0.11551156999999999</v>
      </c>
      <c r="C400" s="3">
        <f t="shared" si="124"/>
        <v>1.0613425925925925E-2</v>
      </c>
      <c r="D400" s="59">
        <v>1.1551156999999999</v>
      </c>
      <c r="E400" s="56" t="e">
        <f t="shared" si="127"/>
        <v>#N/A</v>
      </c>
      <c r="F400" s="58" t="e">
        <f t="shared" si="128"/>
        <v>#N/A</v>
      </c>
      <c r="G400" s="58">
        <f t="shared" si="123"/>
        <v>1.1551156999999999</v>
      </c>
      <c r="H400" s="58" t="e">
        <f t="shared" si="133"/>
        <v>#N/A</v>
      </c>
      <c r="I400" s="61" t="e">
        <v>#N/A</v>
      </c>
      <c r="J400" s="58" t="str">
        <f t="shared" si="129"/>
        <v>0</v>
      </c>
      <c r="K400" s="58" t="str">
        <f t="shared" si="130"/>
        <v>0</v>
      </c>
      <c r="L400" s="58">
        <f t="shared" si="134"/>
        <v>1.1551156999999999</v>
      </c>
      <c r="M400" s="58" t="str">
        <f t="shared" si="122"/>
        <v>0</v>
      </c>
      <c r="N400" s="61">
        <v>0</v>
      </c>
      <c r="O400" s="3"/>
      <c r="P400" s="3"/>
      <c r="AF400" s="3">
        <f t="shared" si="125"/>
        <v>1.0613425925925925E-2</v>
      </c>
      <c r="AG400" s="5">
        <f t="shared" si="126"/>
        <v>917000</v>
      </c>
      <c r="AH400" s="56">
        <f t="shared" si="135"/>
        <v>1.1551156999999999</v>
      </c>
      <c r="AI400" s="84">
        <f t="shared" si="121"/>
        <v>1.1551156999999999</v>
      </c>
      <c r="AJ400" s="84">
        <v>918</v>
      </c>
      <c r="AK400" t="str">
        <f t="shared" si="131"/>
        <v>1.1551157, 918</v>
      </c>
      <c r="AL400" s="60">
        <f t="shared" si="121"/>
        <v>1.1551156999999999</v>
      </c>
      <c r="AM400" s="5">
        <f t="shared" si="132"/>
        <v>917</v>
      </c>
      <c r="AN400" s="56"/>
      <c r="AT400" s="56"/>
    </row>
    <row r="401" spans="1:46" x14ac:dyDescent="0.35">
      <c r="A401">
        <v>918000</v>
      </c>
      <c r="B401" s="59">
        <v>0.11778241</v>
      </c>
      <c r="C401" s="3">
        <f t="shared" si="124"/>
        <v>1.0625000000000001E-2</v>
      </c>
      <c r="D401" s="59">
        <v>1.1778241</v>
      </c>
      <c r="E401" s="56" t="e">
        <f t="shared" si="127"/>
        <v>#N/A</v>
      </c>
      <c r="F401" s="58" t="e">
        <f t="shared" si="128"/>
        <v>#N/A</v>
      </c>
      <c r="G401" s="58" t="e">
        <f t="shared" si="123"/>
        <v>#N/A</v>
      </c>
      <c r="H401" s="58" t="e">
        <f t="shared" si="133"/>
        <v>#N/A</v>
      </c>
      <c r="I401" s="61" t="e">
        <v>#N/A</v>
      </c>
      <c r="J401" s="58" t="str">
        <f t="shared" si="129"/>
        <v>0</v>
      </c>
      <c r="K401" s="58" t="str">
        <f t="shared" si="130"/>
        <v>0</v>
      </c>
      <c r="L401" s="58" t="str">
        <f t="shared" si="134"/>
        <v>0</v>
      </c>
      <c r="M401" s="58" t="str">
        <f t="shared" si="122"/>
        <v>0</v>
      </c>
      <c r="N401" s="61">
        <v>0</v>
      </c>
      <c r="O401" s="3"/>
      <c r="P401" s="3"/>
      <c r="AF401" s="3">
        <f t="shared" si="125"/>
        <v>1.0625000000000001E-2</v>
      </c>
      <c r="AG401" s="5">
        <f t="shared" si="126"/>
        <v>918000</v>
      </c>
      <c r="AH401" s="56">
        <f t="shared" si="135"/>
        <v>1.1778241</v>
      </c>
      <c r="AI401" s="84">
        <f t="shared" si="121"/>
        <v>1.1778241</v>
      </c>
      <c r="AJ401" s="84">
        <v>919</v>
      </c>
      <c r="AK401" t="str">
        <f t="shared" si="131"/>
        <v>1.1778241, 919</v>
      </c>
      <c r="AL401" s="60">
        <f t="shared" si="121"/>
        <v>1.1778241</v>
      </c>
      <c r="AM401" s="5">
        <f t="shared" si="132"/>
        <v>918</v>
      </c>
      <c r="AN401" s="56"/>
      <c r="AT401" s="56"/>
    </row>
    <row r="402" spans="1:46" x14ac:dyDescent="0.35">
      <c r="A402">
        <v>919000</v>
      </c>
      <c r="B402" s="59">
        <v>0.12610315999999999</v>
      </c>
      <c r="C402" s="3">
        <f t="shared" si="124"/>
        <v>1.0636574074074074E-2</v>
      </c>
      <c r="D402" s="59">
        <v>1.2610315999999999</v>
      </c>
      <c r="E402" s="56" t="e">
        <f t="shared" si="127"/>
        <v>#N/A</v>
      </c>
      <c r="F402" s="58" t="e">
        <f t="shared" si="128"/>
        <v>#N/A</v>
      </c>
      <c r="G402" s="58" t="e">
        <f t="shared" si="123"/>
        <v>#N/A</v>
      </c>
      <c r="H402" s="58" t="e">
        <f t="shared" si="133"/>
        <v>#N/A</v>
      </c>
      <c r="I402" s="61" t="e">
        <v>#N/A</v>
      </c>
      <c r="J402" s="58" t="str">
        <f t="shared" si="129"/>
        <v>0</v>
      </c>
      <c r="K402" s="58" t="str">
        <f t="shared" si="130"/>
        <v>0</v>
      </c>
      <c r="L402" s="58" t="str">
        <f t="shared" si="134"/>
        <v>0</v>
      </c>
      <c r="M402" s="58" t="str">
        <f t="shared" si="122"/>
        <v>0</v>
      </c>
      <c r="N402" s="61">
        <v>0</v>
      </c>
      <c r="O402" s="3"/>
      <c r="P402" s="3"/>
      <c r="AF402" s="3">
        <f t="shared" si="125"/>
        <v>1.0636574074074074E-2</v>
      </c>
      <c r="AG402" s="5">
        <f t="shared" si="126"/>
        <v>919000</v>
      </c>
      <c r="AH402" s="56">
        <f t="shared" si="135"/>
        <v>1.2610315999999999</v>
      </c>
      <c r="AI402" s="84">
        <f t="shared" si="121"/>
        <v>1.2610315999999999</v>
      </c>
      <c r="AJ402" s="84">
        <v>920</v>
      </c>
      <c r="AK402" t="str">
        <f t="shared" si="131"/>
        <v>1.2610316, 920</v>
      </c>
      <c r="AL402" s="60">
        <f t="shared" si="121"/>
        <v>1.2610315999999999</v>
      </c>
      <c r="AM402" s="5">
        <f t="shared" si="132"/>
        <v>919</v>
      </c>
      <c r="AN402" s="56"/>
      <c r="AT402" s="56"/>
    </row>
    <row r="403" spans="1:46" x14ac:dyDescent="0.35">
      <c r="A403">
        <v>920000</v>
      </c>
      <c r="B403" s="59">
        <v>0.13593942000000001</v>
      </c>
      <c r="C403" s="3">
        <f t="shared" si="124"/>
        <v>1.0648148148148148E-2</v>
      </c>
      <c r="D403" s="59">
        <v>1.3593942000000001</v>
      </c>
      <c r="E403" s="56" t="e">
        <f t="shared" si="127"/>
        <v>#N/A</v>
      </c>
      <c r="F403" s="58" t="e">
        <f t="shared" si="128"/>
        <v>#N/A</v>
      </c>
      <c r="G403" s="58" t="e">
        <f t="shared" si="123"/>
        <v>#N/A</v>
      </c>
      <c r="H403" s="58" t="e">
        <f t="shared" si="133"/>
        <v>#N/A</v>
      </c>
      <c r="I403" s="61" t="e">
        <v>#N/A</v>
      </c>
      <c r="J403" s="58" t="str">
        <f t="shared" si="129"/>
        <v>0</v>
      </c>
      <c r="K403" s="58" t="str">
        <f t="shared" si="130"/>
        <v>0</v>
      </c>
      <c r="L403" s="58" t="str">
        <f t="shared" si="134"/>
        <v>0</v>
      </c>
      <c r="M403" s="58" t="str">
        <f t="shared" si="122"/>
        <v>0</v>
      </c>
      <c r="N403" s="61">
        <v>0</v>
      </c>
      <c r="O403" s="3"/>
      <c r="P403" s="3"/>
      <c r="AF403" s="3">
        <f t="shared" si="125"/>
        <v>1.0648148148148148E-2</v>
      </c>
      <c r="AG403" s="5">
        <f t="shared" si="126"/>
        <v>920000</v>
      </c>
      <c r="AH403" s="56">
        <f t="shared" si="135"/>
        <v>1.3593942000000001</v>
      </c>
      <c r="AI403" s="84">
        <f t="shared" ref="AI403:AL466" si="136">$B403*10</f>
        <v>1.3593942000000001</v>
      </c>
      <c r="AJ403" s="84">
        <v>921</v>
      </c>
      <c r="AK403" t="str">
        <f t="shared" si="131"/>
        <v>1.3593942, 921</v>
      </c>
      <c r="AL403" s="60">
        <f t="shared" si="136"/>
        <v>1.3593942000000001</v>
      </c>
      <c r="AM403" s="5">
        <f t="shared" si="132"/>
        <v>920</v>
      </c>
      <c r="AN403" s="56"/>
      <c r="AT403" s="56"/>
    </row>
    <row r="404" spans="1:46" x14ac:dyDescent="0.35">
      <c r="A404">
        <v>921000</v>
      </c>
      <c r="B404" s="59">
        <v>0.13745008</v>
      </c>
      <c r="C404" s="3">
        <f t="shared" si="124"/>
        <v>1.0659722222222221E-2</v>
      </c>
      <c r="D404" s="59">
        <v>1.3745008000000001</v>
      </c>
      <c r="E404" s="56" t="e">
        <f t="shared" si="127"/>
        <v>#N/A</v>
      </c>
      <c r="F404" s="58" t="e">
        <f t="shared" si="128"/>
        <v>#N/A</v>
      </c>
      <c r="G404" s="58" t="e">
        <f t="shared" si="123"/>
        <v>#N/A</v>
      </c>
      <c r="H404" s="58" t="e">
        <f t="shared" si="133"/>
        <v>#N/A</v>
      </c>
      <c r="I404" s="61" t="e">
        <v>#N/A</v>
      </c>
      <c r="J404" s="58" t="str">
        <f t="shared" si="129"/>
        <v>0</v>
      </c>
      <c r="K404" s="58" t="str">
        <f t="shared" si="130"/>
        <v>0</v>
      </c>
      <c r="L404" s="58" t="str">
        <f t="shared" si="134"/>
        <v>0</v>
      </c>
      <c r="M404" s="58" t="str">
        <f t="shared" si="122"/>
        <v>0</v>
      </c>
      <c r="N404" s="61">
        <v>0</v>
      </c>
      <c r="O404" s="3"/>
      <c r="P404" s="3"/>
      <c r="AF404" s="3">
        <f t="shared" si="125"/>
        <v>1.0659722222222221E-2</v>
      </c>
      <c r="AG404" s="5">
        <f t="shared" si="126"/>
        <v>921000</v>
      </c>
      <c r="AH404" s="56">
        <f t="shared" si="135"/>
        <v>1.3745008000000001</v>
      </c>
      <c r="AI404" s="84">
        <f t="shared" si="136"/>
        <v>1.3745008000000001</v>
      </c>
      <c r="AJ404" s="84">
        <v>922</v>
      </c>
      <c r="AK404" t="str">
        <f t="shared" si="131"/>
        <v>1.3745008, 922</v>
      </c>
      <c r="AL404" s="60">
        <f t="shared" si="136"/>
        <v>1.3745008000000001</v>
      </c>
      <c r="AM404" s="5">
        <f t="shared" si="132"/>
        <v>921</v>
      </c>
      <c r="AN404" s="56"/>
      <c r="AT404" s="56"/>
    </row>
    <row r="405" spans="1:46" x14ac:dyDescent="0.35">
      <c r="A405">
        <v>922000</v>
      </c>
      <c r="B405" s="59">
        <v>0.13366856999999999</v>
      </c>
      <c r="C405" s="3">
        <f t="shared" si="124"/>
        <v>1.0671296296296297E-2</v>
      </c>
      <c r="D405" s="59">
        <v>1.3366856999999999</v>
      </c>
      <c r="E405" s="56" t="e">
        <f t="shared" si="127"/>
        <v>#N/A</v>
      </c>
      <c r="F405" s="58" t="e">
        <f t="shared" si="128"/>
        <v>#N/A</v>
      </c>
      <c r="G405" s="58" t="e">
        <f t="shared" si="123"/>
        <v>#N/A</v>
      </c>
      <c r="H405" s="58" t="e">
        <f t="shared" si="133"/>
        <v>#N/A</v>
      </c>
      <c r="I405" s="61" t="e">
        <v>#N/A</v>
      </c>
      <c r="J405" s="58" t="str">
        <f t="shared" si="129"/>
        <v>0</v>
      </c>
      <c r="K405" s="58" t="str">
        <f t="shared" si="130"/>
        <v>0</v>
      </c>
      <c r="L405" s="58" t="str">
        <f t="shared" si="134"/>
        <v>0</v>
      </c>
      <c r="M405" s="58" t="str">
        <f t="shared" si="122"/>
        <v>0</v>
      </c>
      <c r="N405" s="61">
        <v>0</v>
      </c>
      <c r="O405" s="3"/>
      <c r="P405" s="3"/>
      <c r="AF405" s="3">
        <f t="shared" si="125"/>
        <v>1.0671296296296297E-2</v>
      </c>
      <c r="AG405" s="5">
        <f t="shared" si="126"/>
        <v>922000</v>
      </c>
      <c r="AH405" s="56">
        <f t="shared" si="135"/>
        <v>1.3366856999999999</v>
      </c>
      <c r="AI405" s="84">
        <f t="shared" si="136"/>
        <v>1.3366856999999999</v>
      </c>
      <c r="AJ405" s="84">
        <v>923</v>
      </c>
      <c r="AK405" t="str">
        <f t="shared" si="131"/>
        <v>1.3366857, 923</v>
      </c>
      <c r="AL405" s="60">
        <f t="shared" si="136"/>
        <v>1.3366856999999999</v>
      </c>
      <c r="AM405" s="5">
        <f t="shared" si="132"/>
        <v>922</v>
      </c>
      <c r="AN405" s="56"/>
      <c r="AT405" s="56"/>
    </row>
    <row r="406" spans="1:46" x14ac:dyDescent="0.35">
      <c r="A406">
        <v>923000</v>
      </c>
      <c r="B406" s="59">
        <v>0.15107027000000001</v>
      </c>
      <c r="C406" s="3">
        <f t="shared" si="124"/>
        <v>1.068287037037037E-2</v>
      </c>
      <c r="D406" s="59">
        <v>1.5107027</v>
      </c>
      <c r="E406" s="56" t="e">
        <f t="shared" si="127"/>
        <v>#N/A</v>
      </c>
      <c r="F406" s="58" t="e">
        <f t="shared" si="128"/>
        <v>#N/A</v>
      </c>
      <c r="G406" s="58" t="e">
        <f t="shared" si="123"/>
        <v>#N/A</v>
      </c>
      <c r="H406" s="58" t="e">
        <f t="shared" si="133"/>
        <v>#N/A</v>
      </c>
      <c r="I406" s="61" t="e">
        <v>#N/A</v>
      </c>
      <c r="J406" s="58" t="str">
        <f t="shared" si="129"/>
        <v>0</v>
      </c>
      <c r="K406" s="58" t="str">
        <f t="shared" si="130"/>
        <v>0</v>
      </c>
      <c r="L406" s="58" t="str">
        <f t="shared" si="134"/>
        <v>0</v>
      </c>
      <c r="M406" s="58" t="str">
        <f t="shared" si="122"/>
        <v>0</v>
      </c>
      <c r="N406" s="61">
        <v>0</v>
      </c>
      <c r="O406" s="3"/>
      <c r="P406" s="3"/>
      <c r="AF406" s="3">
        <f t="shared" si="125"/>
        <v>1.068287037037037E-2</v>
      </c>
      <c r="AG406" s="5">
        <f t="shared" si="126"/>
        <v>923000</v>
      </c>
      <c r="AH406" s="56">
        <f t="shared" si="135"/>
        <v>1.5107027</v>
      </c>
      <c r="AI406" s="84">
        <f t="shared" si="136"/>
        <v>1.5107027</v>
      </c>
      <c r="AJ406" s="84">
        <v>924</v>
      </c>
      <c r="AK406" t="str">
        <f t="shared" si="131"/>
        <v>1.5107027, 924</v>
      </c>
      <c r="AL406" s="60">
        <f t="shared" si="136"/>
        <v>1.5107027</v>
      </c>
      <c r="AM406" s="5">
        <f t="shared" si="132"/>
        <v>923</v>
      </c>
      <c r="AN406" s="56"/>
      <c r="AT406" s="56"/>
    </row>
    <row r="407" spans="1:46" x14ac:dyDescent="0.35">
      <c r="A407">
        <v>924000</v>
      </c>
      <c r="B407" s="59">
        <v>0.17149569000000001</v>
      </c>
      <c r="C407" s="3">
        <f t="shared" si="124"/>
        <v>1.0694444444444444E-2</v>
      </c>
      <c r="D407" s="59">
        <v>1.7149569</v>
      </c>
      <c r="E407" s="56" t="e">
        <f t="shared" si="127"/>
        <v>#N/A</v>
      </c>
      <c r="F407" s="58" t="e">
        <f t="shared" si="128"/>
        <v>#N/A</v>
      </c>
      <c r="G407" s="58" t="e">
        <f t="shared" si="123"/>
        <v>#N/A</v>
      </c>
      <c r="H407" s="58" t="e">
        <f t="shared" si="133"/>
        <v>#N/A</v>
      </c>
      <c r="I407" s="61" t="e">
        <v>#N/A</v>
      </c>
      <c r="J407" s="58" t="str">
        <f t="shared" si="129"/>
        <v>0</v>
      </c>
      <c r="K407" s="58" t="str">
        <f t="shared" si="130"/>
        <v>0</v>
      </c>
      <c r="L407" s="58" t="str">
        <f t="shared" si="134"/>
        <v>0</v>
      </c>
      <c r="M407" s="58" t="str">
        <f t="shared" si="122"/>
        <v>0</v>
      </c>
      <c r="N407" s="61">
        <v>0</v>
      </c>
      <c r="O407" s="3"/>
      <c r="P407" s="3"/>
      <c r="AF407" s="3">
        <f t="shared" si="125"/>
        <v>1.0694444444444444E-2</v>
      </c>
      <c r="AG407" s="5">
        <f t="shared" si="126"/>
        <v>924000</v>
      </c>
      <c r="AH407" s="56">
        <f t="shared" si="135"/>
        <v>1.7149569</v>
      </c>
      <c r="AI407" s="84">
        <f t="shared" si="136"/>
        <v>1.7149569</v>
      </c>
      <c r="AJ407" s="84">
        <v>925</v>
      </c>
      <c r="AK407" t="str">
        <f t="shared" si="131"/>
        <v>1.7149569, 925</v>
      </c>
      <c r="AL407" s="60">
        <f t="shared" si="136"/>
        <v>1.7149569</v>
      </c>
      <c r="AM407" s="5">
        <f t="shared" si="132"/>
        <v>924</v>
      </c>
      <c r="AN407" s="56"/>
      <c r="AT407" s="56"/>
    </row>
    <row r="408" spans="1:46" x14ac:dyDescent="0.35">
      <c r="A408">
        <v>925000</v>
      </c>
      <c r="B408" s="59">
        <v>0.16846952000000001</v>
      </c>
      <c r="C408" s="3">
        <f t="shared" si="124"/>
        <v>1.0706018518518517E-2</v>
      </c>
      <c r="D408" s="59">
        <v>1.6846952000000002</v>
      </c>
      <c r="E408" s="56" t="e">
        <f t="shared" si="127"/>
        <v>#N/A</v>
      </c>
      <c r="F408" s="58" t="e">
        <f t="shared" si="128"/>
        <v>#N/A</v>
      </c>
      <c r="G408" s="58" t="e">
        <f t="shared" si="123"/>
        <v>#N/A</v>
      </c>
      <c r="H408" s="58" t="e">
        <f t="shared" si="133"/>
        <v>#N/A</v>
      </c>
      <c r="I408" s="61" t="e">
        <v>#N/A</v>
      </c>
      <c r="J408" s="58" t="str">
        <f t="shared" si="129"/>
        <v>0</v>
      </c>
      <c r="K408" s="58" t="str">
        <f t="shared" si="130"/>
        <v>0</v>
      </c>
      <c r="L408" s="58" t="str">
        <f t="shared" si="134"/>
        <v>0</v>
      </c>
      <c r="M408" s="58" t="str">
        <f t="shared" si="122"/>
        <v>0</v>
      </c>
      <c r="N408" s="61">
        <v>0</v>
      </c>
      <c r="O408" s="3"/>
      <c r="P408" s="3"/>
      <c r="AF408" s="3">
        <f t="shared" si="125"/>
        <v>1.0706018518518517E-2</v>
      </c>
      <c r="AG408" s="5">
        <f t="shared" si="126"/>
        <v>925000</v>
      </c>
      <c r="AH408" s="56">
        <f t="shared" si="135"/>
        <v>1.6846952000000002</v>
      </c>
      <c r="AI408" s="84">
        <f t="shared" si="136"/>
        <v>1.6846952000000002</v>
      </c>
      <c r="AJ408" s="84">
        <v>926</v>
      </c>
      <c r="AK408" t="str">
        <f t="shared" si="131"/>
        <v>1.6846952, 926</v>
      </c>
      <c r="AL408" s="60">
        <f t="shared" si="136"/>
        <v>1.6846952000000002</v>
      </c>
      <c r="AM408" s="5">
        <f t="shared" si="132"/>
        <v>925</v>
      </c>
      <c r="AN408" s="56"/>
      <c r="AT408" s="56"/>
    </row>
    <row r="409" spans="1:46" x14ac:dyDescent="0.35">
      <c r="A409">
        <v>926000</v>
      </c>
      <c r="B409" s="59">
        <v>0.18889494000000001</v>
      </c>
      <c r="C409" s="3">
        <f t="shared" si="124"/>
        <v>1.0717592592592593E-2</v>
      </c>
      <c r="D409" s="59">
        <v>1.8889494</v>
      </c>
      <c r="E409" s="56" t="e">
        <f t="shared" si="127"/>
        <v>#N/A</v>
      </c>
      <c r="F409" s="58" t="e">
        <f t="shared" si="128"/>
        <v>#N/A</v>
      </c>
      <c r="G409" s="58" t="e">
        <f t="shared" si="123"/>
        <v>#N/A</v>
      </c>
      <c r="H409" s="58" t="e">
        <f t="shared" si="133"/>
        <v>#N/A</v>
      </c>
      <c r="I409" s="61" t="e">
        <v>#N/A</v>
      </c>
      <c r="J409" s="58" t="str">
        <f t="shared" si="129"/>
        <v>0</v>
      </c>
      <c r="K409" s="58" t="str">
        <f t="shared" si="130"/>
        <v>0</v>
      </c>
      <c r="L409" s="58" t="str">
        <f t="shared" si="134"/>
        <v>0</v>
      </c>
      <c r="M409" s="58" t="str">
        <f t="shared" si="122"/>
        <v>0</v>
      </c>
      <c r="N409" s="61">
        <v>0</v>
      </c>
      <c r="O409" s="3"/>
      <c r="P409" s="3"/>
      <c r="AF409" s="3">
        <f t="shared" si="125"/>
        <v>1.0717592592592593E-2</v>
      </c>
      <c r="AG409" s="5">
        <f t="shared" si="126"/>
        <v>926000</v>
      </c>
      <c r="AH409" s="56">
        <f t="shared" si="135"/>
        <v>1.8889494</v>
      </c>
      <c r="AI409" s="84">
        <f t="shared" si="136"/>
        <v>1.8889494</v>
      </c>
      <c r="AJ409" s="84">
        <v>927</v>
      </c>
      <c r="AK409" t="str">
        <f t="shared" si="131"/>
        <v>1.8889494, 927</v>
      </c>
      <c r="AL409" s="60">
        <f t="shared" si="136"/>
        <v>1.8889494</v>
      </c>
      <c r="AM409" s="5">
        <f t="shared" si="132"/>
        <v>926</v>
      </c>
      <c r="AN409" s="56"/>
      <c r="AT409" s="56"/>
    </row>
    <row r="410" spans="1:46" x14ac:dyDescent="0.35">
      <c r="A410">
        <v>927000</v>
      </c>
      <c r="B410" s="59">
        <v>0.19570504</v>
      </c>
      <c r="C410" s="3">
        <f t="shared" si="124"/>
        <v>1.0729166666666666E-2</v>
      </c>
      <c r="D410" s="59">
        <v>1.9570504</v>
      </c>
      <c r="E410" s="56" t="e">
        <f t="shared" si="127"/>
        <v>#N/A</v>
      </c>
      <c r="F410" s="58" t="e">
        <f t="shared" si="128"/>
        <v>#N/A</v>
      </c>
      <c r="G410" s="58" t="e">
        <f t="shared" si="123"/>
        <v>#N/A</v>
      </c>
      <c r="H410" s="58" t="e">
        <f t="shared" si="133"/>
        <v>#N/A</v>
      </c>
      <c r="I410" s="61" t="e">
        <v>#N/A</v>
      </c>
      <c r="J410" s="58" t="str">
        <f t="shared" si="129"/>
        <v>0</v>
      </c>
      <c r="K410" s="58" t="str">
        <f t="shared" si="130"/>
        <v>0</v>
      </c>
      <c r="L410" s="58" t="str">
        <f t="shared" si="134"/>
        <v>0</v>
      </c>
      <c r="M410" s="58" t="str">
        <f t="shared" si="122"/>
        <v>0</v>
      </c>
      <c r="N410" s="61">
        <v>0</v>
      </c>
      <c r="O410" s="3"/>
      <c r="P410" s="3"/>
      <c r="AF410" s="3">
        <f t="shared" si="125"/>
        <v>1.0729166666666666E-2</v>
      </c>
      <c r="AG410" s="5">
        <f t="shared" si="126"/>
        <v>927000</v>
      </c>
      <c r="AH410" s="56">
        <f t="shared" si="135"/>
        <v>1.9570504</v>
      </c>
      <c r="AI410" s="84">
        <f t="shared" si="136"/>
        <v>1.9570504</v>
      </c>
      <c r="AJ410" s="84">
        <v>928</v>
      </c>
      <c r="AK410" t="str">
        <f t="shared" si="131"/>
        <v>1.9570504, 928</v>
      </c>
      <c r="AL410" s="60">
        <f t="shared" si="136"/>
        <v>1.9570504</v>
      </c>
      <c r="AM410" s="5">
        <f t="shared" si="132"/>
        <v>927</v>
      </c>
      <c r="AN410" s="56"/>
      <c r="AT410" s="56"/>
    </row>
    <row r="411" spans="1:46" x14ac:dyDescent="0.35">
      <c r="A411">
        <v>928000</v>
      </c>
      <c r="B411" s="59">
        <v>0.19570504</v>
      </c>
      <c r="C411" s="3">
        <f t="shared" si="124"/>
        <v>1.0740740740740742E-2</v>
      </c>
      <c r="D411" s="59">
        <v>1.9570504</v>
      </c>
      <c r="E411" s="56" t="e">
        <f t="shared" si="127"/>
        <v>#N/A</v>
      </c>
      <c r="F411" s="58" t="e">
        <f t="shared" si="128"/>
        <v>#N/A</v>
      </c>
      <c r="G411" s="58" t="e">
        <f t="shared" si="123"/>
        <v>#N/A</v>
      </c>
      <c r="H411" s="58" t="e">
        <f t="shared" si="133"/>
        <v>#N/A</v>
      </c>
      <c r="I411" s="61" t="e">
        <v>#N/A</v>
      </c>
      <c r="J411" s="58" t="str">
        <f t="shared" si="129"/>
        <v>0</v>
      </c>
      <c r="K411" s="58" t="str">
        <f t="shared" si="130"/>
        <v>0</v>
      </c>
      <c r="L411" s="58" t="str">
        <f t="shared" si="134"/>
        <v>0</v>
      </c>
      <c r="M411" s="58" t="str">
        <f t="shared" si="122"/>
        <v>0</v>
      </c>
      <c r="N411" s="61">
        <v>0</v>
      </c>
      <c r="O411" s="3"/>
      <c r="P411" s="3"/>
      <c r="AF411" s="3">
        <f t="shared" si="125"/>
        <v>1.0740740740740742E-2</v>
      </c>
      <c r="AG411" s="5">
        <f t="shared" si="126"/>
        <v>928000</v>
      </c>
      <c r="AH411" s="56">
        <f t="shared" si="135"/>
        <v>1.9570504</v>
      </c>
      <c r="AI411" s="84">
        <f t="shared" si="136"/>
        <v>1.9570504</v>
      </c>
      <c r="AJ411" s="84">
        <v>929</v>
      </c>
      <c r="AK411" t="str">
        <f t="shared" si="131"/>
        <v>1.9570504, 929</v>
      </c>
      <c r="AL411" s="60">
        <f t="shared" si="136"/>
        <v>1.9570504</v>
      </c>
      <c r="AM411" s="5">
        <f t="shared" si="132"/>
        <v>928</v>
      </c>
      <c r="AN411" s="56"/>
      <c r="AT411" s="56"/>
    </row>
    <row r="412" spans="1:46" x14ac:dyDescent="0.35">
      <c r="A412">
        <v>929000</v>
      </c>
      <c r="B412" s="59">
        <v>0.21613289999999999</v>
      </c>
      <c r="C412" s="3">
        <f t="shared" si="124"/>
        <v>1.0752314814814814E-2</v>
      </c>
      <c r="D412" s="59">
        <v>2.1613289999999998</v>
      </c>
      <c r="E412" s="56" t="e">
        <f t="shared" si="127"/>
        <v>#N/A</v>
      </c>
      <c r="F412" s="58" t="e">
        <f t="shared" si="128"/>
        <v>#N/A</v>
      </c>
      <c r="G412" s="58" t="e">
        <f t="shared" si="123"/>
        <v>#N/A</v>
      </c>
      <c r="H412" s="58">
        <f t="shared" si="133"/>
        <v>2.1613289999999998</v>
      </c>
      <c r="I412" s="61" t="e">
        <v>#N/A</v>
      </c>
      <c r="J412" s="58" t="str">
        <f t="shared" si="129"/>
        <v>0</v>
      </c>
      <c r="K412" s="58" t="str">
        <f t="shared" si="130"/>
        <v>0</v>
      </c>
      <c r="L412" s="58" t="str">
        <f t="shared" si="134"/>
        <v>0</v>
      </c>
      <c r="M412" s="58">
        <f t="shared" si="122"/>
        <v>2.1613289999999998</v>
      </c>
      <c r="N412" s="61">
        <v>0</v>
      </c>
      <c r="O412" s="3"/>
      <c r="P412" s="3"/>
      <c r="AF412" s="3">
        <f t="shared" si="125"/>
        <v>1.0752314814814814E-2</v>
      </c>
      <c r="AG412" s="5">
        <f t="shared" si="126"/>
        <v>929000</v>
      </c>
      <c r="AH412" s="56">
        <f t="shared" si="135"/>
        <v>2.1613289999999998</v>
      </c>
      <c r="AI412" s="84">
        <f t="shared" si="136"/>
        <v>2.1613289999999998</v>
      </c>
      <c r="AJ412" s="84">
        <v>930</v>
      </c>
      <c r="AK412" t="str">
        <f t="shared" si="131"/>
        <v>2.161329, 930</v>
      </c>
      <c r="AL412" s="60">
        <f t="shared" si="136"/>
        <v>2.1613289999999998</v>
      </c>
      <c r="AM412" s="5">
        <f t="shared" si="132"/>
        <v>929</v>
      </c>
      <c r="AN412" s="56"/>
      <c r="AT412" s="56"/>
    </row>
    <row r="413" spans="1:46" x14ac:dyDescent="0.35">
      <c r="A413">
        <v>930000</v>
      </c>
      <c r="B413" s="59">
        <v>0.21462223</v>
      </c>
      <c r="C413" s="3">
        <f t="shared" si="124"/>
        <v>1.0763888888888889E-2</v>
      </c>
      <c r="D413" s="59">
        <v>2.1462222999999998</v>
      </c>
      <c r="E413" s="56" t="e">
        <f t="shared" si="127"/>
        <v>#N/A</v>
      </c>
      <c r="F413" s="58" t="e">
        <f t="shared" si="128"/>
        <v>#N/A</v>
      </c>
      <c r="G413" s="58" t="e">
        <f t="shared" si="123"/>
        <v>#N/A</v>
      </c>
      <c r="H413" s="58" t="e">
        <f t="shared" si="133"/>
        <v>#N/A</v>
      </c>
      <c r="I413" s="61" t="e">
        <v>#N/A</v>
      </c>
      <c r="J413" s="58" t="str">
        <f t="shared" si="129"/>
        <v>0</v>
      </c>
      <c r="K413" s="58" t="str">
        <f t="shared" si="130"/>
        <v>0</v>
      </c>
      <c r="L413" s="58" t="str">
        <f t="shared" si="134"/>
        <v>0</v>
      </c>
      <c r="M413" s="58" t="str">
        <f t="shared" si="122"/>
        <v>0</v>
      </c>
      <c r="N413" s="61">
        <v>0</v>
      </c>
      <c r="AF413" s="3">
        <f t="shared" si="125"/>
        <v>1.0763888888888889E-2</v>
      </c>
      <c r="AG413" s="5">
        <f t="shared" si="126"/>
        <v>930000</v>
      </c>
      <c r="AH413" s="56">
        <f t="shared" si="135"/>
        <v>2.1462222999999998</v>
      </c>
      <c r="AI413" s="84">
        <f t="shared" si="136"/>
        <v>2.1462222999999998</v>
      </c>
      <c r="AJ413" s="84">
        <v>931</v>
      </c>
      <c r="AK413" t="str">
        <f t="shared" si="131"/>
        <v>2.1462223, 931</v>
      </c>
      <c r="AL413" s="60">
        <f t="shared" si="136"/>
        <v>2.1462222999999998</v>
      </c>
      <c r="AM413" s="5">
        <f t="shared" si="132"/>
        <v>930</v>
      </c>
      <c r="AN413" s="56"/>
      <c r="AT413" s="56"/>
    </row>
    <row r="414" spans="1:46" x14ac:dyDescent="0.35">
      <c r="A414">
        <v>931000</v>
      </c>
      <c r="B414" s="59">
        <v>0.21008055</v>
      </c>
      <c r="C414" s="3">
        <f t="shared" si="124"/>
        <v>1.0775462962962964E-2</v>
      </c>
      <c r="D414" s="59">
        <v>2.1008054999999999</v>
      </c>
      <c r="E414" s="56" t="e">
        <f t="shared" si="127"/>
        <v>#N/A</v>
      </c>
      <c r="F414" s="58" t="e">
        <f t="shared" si="128"/>
        <v>#N/A</v>
      </c>
      <c r="G414" s="58" t="e">
        <f t="shared" si="123"/>
        <v>#N/A</v>
      </c>
      <c r="H414" s="58" t="e">
        <f t="shared" si="133"/>
        <v>#N/A</v>
      </c>
      <c r="I414" s="61" t="e">
        <v>#N/A</v>
      </c>
      <c r="J414" s="58" t="str">
        <f t="shared" si="129"/>
        <v>0</v>
      </c>
      <c r="K414" s="58" t="str">
        <f t="shared" si="130"/>
        <v>0</v>
      </c>
      <c r="L414" s="58" t="str">
        <f t="shared" si="134"/>
        <v>0</v>
      </c>
      <c r="M414" s="58" t="str">
        <f t="shared" si="122"/>
        <v>0</v>
      </c>
      <c r="N414" s="61">
        <v>0</v>
      </c>
      <c r="AF414" s="3">
        <f t="shared" si="125"/>
        <v>1.0775462962962964E-2</v>
      </c>
      <c r="AG414" s="5">
        <f t="shared" si="126"/>
        <v>931000</v>
      </c>
      <c r="AH414" s="56">
        <f t="shared" si="135"/>
        <v>2.1008054999999999</v>
      </c>
      <c r="AI414" s="84">
        <f t="shared" si="136"/>
        <v>2.1008054999999999</v>
      </c>
      <c r="AJ414" s="84">
        <v>932</v>
      </c>
      <c r="AK414" t="str">
        <f t="shared" si="131"/>
        <v>2.1008055, 932</v>
      </c>
      <c r="AL414" s="60">
        <f t="shared" si="136"/>
        <v>2.1008054999999999</v>
      </c>
      <c r="AM414" s="5">
        <f t="shared" si="132"/>
        <v>931</v>
      </c>
      <c r="AN414" s="56"/>
      <c r="AT414" s="56"/>
    </row>
    <row r="415" spans="1:46" x14ac:dyDescent="0.35">
      <c r="A415">
        <v>932000</v>
      </c>
      <c r="B415" s="59">
        <v>0.20781213000000001</v>
      </c>
      <c r="C415" s="3">
        <f t="shared" si="124"/>
        <v>1.0787037037037038E-2</v>
      </c>
      <c r="D415" s="59">
        <v>2.0781213000000003</v>
      </c>
      <c r="E415" s="56" t="e">
        <f t="shared" si="127"/>
        <v>#N/A</v>
      </c>
      <c r="F415" s="58" t="e">
        <f t="shared" si="128"/>
        <v>#N/A</v>
      </c>
      <c r="G415" s="58" t="e">
        <f t="shared" si="123"/>
        <v>#N/A</v>
      </c>
      <c r="H415" s="58" t="e">
        <f t="shared" si="133"/>
        <v>#N/A</v>
      </c>
      <c r="I415" s="61" t="e">
        <v>#N/A</v>
      </c>
      <c r="J415" s="58" t="str">
        <f t="shared" si="129"/>
        <v>0</v>
      </c>
      <c r="K415" s="58" t="str">
        <f t="shared" si="130"/>
        <v>0</v>
      </c>
      <c r="L415" s="58" t="str">
        <f t="shared" si="134"/>
        <v>0</v>
      </c>
      <c r="M415" s="58" t="str">
        <f t="shared" si="122"/>
        <v>0</v>
      </c>
      <c r="N415" s="61">
        <v>0</v>
      </c>
      <c r="AF415" s="3">
        <f t="shared" si="125"/>
        <v>1.0787037037037038E-2</v>
      </c>
      <c r="AG415" s="5">
        <f t="shared" si="126"/>
        <v>932000</v>
      </c>
      <c r="AH415" s="56">
        <f t="shared" si="135"/>
        <v>2.0781213000000003</v>
      </c>
      <c r="AI415" s="84">
        <f t="shared" si="136"/>
        <v>2.0781213000000003</v>
      </c>
      <c r="AJ415" s="84">
        <v>933</v>
      </c>
      <c r="AK415" t="str">
        <f t="shared" si="131"/>
        <v>2.0781213, 933</v>
      </c>
      <c r="AL415" s="60">
        <f t="shared" si="136"/>
        <v>2.0781213000000003</v>
      </c>
      <c r="AM415" s="5">
        <f t="shared" si="132"/>
        <v>932</v>
      </c>
      <c r="AN415" s="56"/>
      <c r="AT415" s="56"/>
    </row>
    <row r="416" spans="1:46" x14ac:dyDescent="0.35">
      <c r="A416">
        <v>933000</v>
      </c>
      <c r="B416" s="59">
        <v>0.20629661999999999</v>
      </c>
      <c r="C416" s="3">
        <f t="shared" si="124"/>
        <v>1.0798611111111111E-2</v>
      </c>
      <c r="D416" s="59">
        <v>2.0629662</v>
      </c>
      <c r="E416" s="56" t="e">
        <f t="shared" si="127"/>
        <v>#N/A</v>
      </c>
      <c r="F416" s="58" t="e">
        <f t="shared" si="128"/>
        <v>#N/A</v>
      </c>
      <c r="G416" s="58" t="e">
        <f t="shared" si="123"/>
        <v>#N/A</v>
      </c>
      <c r="H416" s="58" t="e">
        <f t="shared" si="133"/>
        <v>#N/A</v>
      </c>
      <c r="I416" s="61" t="e">
        <v>#N/A</v>
      </c>
      <c r="J416" s="58" t="str">
        <f t="shared" si="129"/>
        <v>0</v>
      </c>
      <c r="K416" s="58" t="str">
        <f t="shared" si="130"/>
        <v>0</v>
      </c>
      <c r="L416" s="58" t="str">
        <f t="shared" si="134"/>
        <v>0</v>
      </c>
      <c r="M416" s="58" t="str">
        <f t="shared" si="122"/>
        <v>0</v>
      </c>
      <c r="N416" s="61">
        <v>0</v>
      </c>
      <c r="AF416" s="3">
        <f t="shared" si="125"/>
        <v>1.0798611111111111E-2</v>
      </c>
      <c r="AG416" s="5">
        <f t="shared" si="126"/>
        <v>933000</v>
      </c>
      <c r="AH416" s="56">
        <f t="shared" si="135"/>
        <v>2.0629662</v>
      </c>
      <c r="AI416" s="84">
        <f t="shared" si="136"/>
        <v>2.0629662</v>
      </c>
      <c r="AJ416" s="84">
        <v>934</v>
      </c>
      <c r="AK416" t="str">
        <f t="shared" si="131"/>
        <v>2.0629662, 934</v>
      </c>
      <c r="AL416" s="60">
        <f t="shared" si="136"/>
        <v>2.0629662</v>
      </c>
      <c r="AM416" s="5">
        <f t="shared" si="132"/>
        <v>933</v>
      </c>
      <c r="AN416" s="56"/>
      <c r="AT416" s="56"/>
    </row>
    <row r="417" spans="1:46" x14ac:dyDescent="0.35">
      <c r="A417">
        <v>934000</v>
      </c>
      <c r="B417" s="59">
        <v>0.19041045000000001</v>
      </c>
      <c r="C417" s="3">
        <f t="shared" si="124"/>
        <v>1.0810185185185185E-2</v>
      </c>
      <c r="D417" s="59">
        <v>1.9041045000000001</v>
      </c>
      <c r="E417" s="56" t="e">
        <f t="shared" si="127"/>
        <v>#N/A</v>
      </c>
      <c r="F417" s="58" t="e">
        <f t="shared" si="128"/>
        <v>#N/A</v>
      </c>
      <c r="G417" s="58">
        <f t="shared" si="123"/>
        <v>1.9041045000000001</v>
      </c>
      <c r="H417" s="58" t="e">
        <f t="shared" si="133"/>
        <v>#N/A</v>
      </c>
      <c r="I417" s="61" t="e">
        <v>#N/A</v>
      </c>
      <c r="J417" s="58" t="str">
        <f t="shared" si="129"/>
        <v>0</v>
      </c>
      <c r="K417" s="58" t="str">
        <f t="shared" si="130"/>
        <v>0</v>
      </c>
      <c r="L417" s="58">
        <f t="shared" si="134"/>
        <v>1.9041045000000001</v>
      </c>
      <c r="M417" s="58" t="str">
        <f t="shared" si="122"/>
        <v>0</v>
      </c>
      <c r="N417" s="61">
        <v>0</v>
      </c>
      <c r="AF417" s="3">
        <f t="shared" si="125"/>
        <v>1.0810185185185185E-2</v>
      </c>
      <c r="AG417" s="5">
        <f t="shared" si="126"/>
        <v>934000</v>
      </c>
      <c r="AH417" s="56">
        <f t="shared" si="135"/>
        <v>1.9041045000000001</v>
      </c>
      <c r="AI417" s="84">
        <f t="shared" si="136"/>
        <v>1.9041045000000001</v>
      </c>
      <c r="AJ417" s="84">
        <v>935</v>
      </c>
      <c r="AK417" t="str">
        <f t="shared" si="131"/>
        <v>1.9041045, 935</v>
      </c>
      <c r="AL417" s="60">
        <f t="shared" si="136"/>
        <v>1.9041045000000001</v>
      </c>
      <c r="AM417" s="5">
        <f t="shared" si="132"/>
        <v>934</v>
      </c>
      <c r="AN417" s="56"/>
      <c r="AT417" s="56"/>
    </row>
    <row r="418" spans="1:46" x14ac:dyDescent="0.35">
      <c r="A418">
        <v>935000</v>
      </c>
      <c r="B418" s="59">
        <v>0.30238110000000001</v>
      </c>
      <c r="C418" s="3">
        <f t="shared" si="124"/>
        <v>1.082175925925926E-2</v>
      </c>
      <c r="D418" s="59">
        <v>3.0238110000000002</v>
      </c>
      <c r="E418" s="56" t="e">
        <f t="shared" si="127"/>
        <v>#N/A</v>
      </c>
      <c r="F418" s="58" t="e">
        <f t="shared" si="128"/>
        <v>#N/A</v>
      </c>
      <c r="G418" s="58" t="e">
        <f t="shared" si="123"/>
        <v>#N/A</v>
      </c>
      <c r="H418" s="58" t="e">
        <f t="shared" si="133"/>
        <v>#N/A</v>
      </c>
      <c r="I418" s="61" t="e">
        <v>#N/A</v>
      </c>
      <c r="J418" s="58" t="str">
        <f t="shared" si="129"/>
        <v>0</v>
      </c>
      <c r="K418" s="58" t="str">
        <f t="shared" si="130"/>
        <v>0</v>
      </c>
      <c r="L418" s="58" t="str">
        <f t="shared" si="134"/>
        <v>0</v>
      </c>
      <c r="M418" s="58" t="str">
        <f t="shared" si="122"/>
        <v>0</v>
      </c>
      <c r="N418" s="61">
        <v>0</v>
      </c>
      <c r="AF418" s="3">
        <f t="shared" si="125"/>
        <v>1.082175925925926E-2</v>
      </c>
      <c r="AG418" s="5">
        <f t="shared" si="126"/>
        <v>935000</v>
      </c>
      <c r="AH418" s="56">
        <f t="shared" si="135"/>
        <v>3.0238110000000002</v>
      </c>
      <c r="AI418" s="84">
        <f t="shared" si="136"/>
        <v>3.0238110000000002</v>
      </c>
      <c r="AJ418" s="84">
        <v>936</v>
      </c>
      <c r="AK418" t="str">
        <f t="shared" si="131"/>
        <v>3.023811, 936</v>
      </c>
      <c r="AL418" s="60">
        <f t="shared" si="136"/>
        <v>3.0238110000000002</v>
      </c>
      <c r="AM418" s="5">
        <f t="shared" si="132"/>
        <v>935</v>
      </c>
      <c r="AN418" s="56"/>
      <c r="AT418" s="56"/>
    </row>
    <row r="419" spans="1:46" x14ac:dyDescent="0.35">
      <c r="A419">
        <v>936000</v>
      </c>
      <c r="B419" s="59">
        <v>0.34247660000000002</v>
      </c>
      <c r="C419" s="3">
        <f t="shared" si="124"/>
        <v>1.0833333333333334E-2</v>
      </c>
      <c r="D419" s="59">
        <v>3.424766</v>
      </c>
      <c r="E419" s="56" t="e">
        <f t="shared" si="127"/>
        <v>#N/A</v>
      </c>
      <c r="F419" s="58" t="e">
        <f t="shared" si="128"/>
        <v>#N/A</v>
      </c>
      <c r="G419" s="58" t="e">
        <f t="shared" si="123"/>
        <v>#N/A</v>
      </c>
      <c r="H419" s="58">
        <f t="shared" si="133"/>
        <v>3.424766</v>
      </c>
      <c r="I419" s="61" t="e">
        <v>#N/A</v>
      </c>
      <c r="J419" s="58" t="str">
        <f t="shared" si="129"/>
        <v>0</v>
      </c>
      <c r="K419" s="58" t="str">
        <f t="shared" si="130"/>
        <v>0</v>
      </c>
      <c r="L419" s="58" t="str">
        <f t="shared" si="134"/>
        <v>0</v>
      </c>
      <c r="M419" s="58">
        <f t="shared" si="122"/>
        <v>3.424766</v>
      </c>
      <c r="N419" s="61">
        <v>0</v>
      </c>
      <c r="AF419" s="3">
        <f t="shared" si="125"/>
        <v>1.0833333333333334E-2</v>
      </c>
      <c r="AG419" s="5">
        <f t="shared" si="126"/>
        <v>936000</v>
      </c>
      <c r="AH419" s="56">
        <f t="shared" si="135"/>
        <v>3.424766</v>
      </c>
      <c r="AI419" s="84">
        <f t="shared" si="136"/>
        <v>3.424766</v>
      </c>
      <c r="AJ419" s="84">
        <v>937</v>
      </c>
      <c r="AK419" t="str">
        <f t="shared" si="131"/>
        <v>3.424766, 937</v>
      </c>
      <c r="AL419" s="60">
        <f t="shared" si="136"/>
        <v>3.424766</v>
      </c>
      <c r="AM419" s="5">
        <f t="shared" si="132"/>
        <v>936</v>
      </c>
      <c r="AN419" s="56"/>
      <c r="AT419" s="56"/>
    </row>
    <row r="420" spans="1:46" x14ac:dyDescent="0.35">
      <c r="A420">
        <v>937000</v>
      </c>
      <c r="B420" s="59">
        <v>0.33264275999999998</v>
      </c>
      <c r="C420" s="3">
        <f t="shared" si="124"/>
        <v>1.0844907407407407E-2</v>
      </c>
      <c r="D420" s="59">
        <v>3.3264275999999997</v>
      </c>
      <c r="E420" s="56" t="e">
        <f t="shared" si="127"/>
        <v>#N/A</v>
      </c>
      <c r="F420" s="58" t="e">
        <f t="shared" si="128"/>
        <v>#N/A</v>
      </c>
      <c r="G420" s="58" t="e">
        <f t="shared" si="123"/>
        <v>#N/A</v>
      </c>
      <c r="H420" s="58" t="e">
        <f t="shared" si="133"/>
        <v>#N/A</v>
      </c>
      <c r="I420" s="61" t="e">
        <v>#N/A</v>
      </c>
      <c r="J420" s="58" t="str">
        <f t="shared" si="129"/>
        <v>0</v>
      </c>
      <c r="K420" s="58" t="str">
        <f t="shared" si="130"/>
        <v>0</v>
      </c>
      <c r="L420" s="58" t="str">
        <f t="shared" si="134"/>
        <v>0</v>
      </c>
      <c r="M420" s="58" t="str">
        <f t="shared" ref="M420:M483" si="137">IF(AND(D420&gt;=D417, D420&gt;=D418, D420&gt;=D419, D420&gt;=D421, D420&gt;=D422, D420&gt;=D423),D420,"0")</f>
        <v>0</v>
      </c>
      <c r="N420" s="61">
        <v>0</v>
      </c>
      <c r="AF420" s="3">
        <f t="shared" si="125"/>
        <v>1.0844907407407407E-2</v>
      </c>
      <c r="AG420" s="5">
        <f t="shared" si="126"/>
        <v>937000</v>
      </c>
      <c r="AH420" s="56">
        <f t="shared" si="135"/>
        <v>3.3264275999999997</v>
      </c>
      <c r="AI420" s="84">
        <f t="shared" si="136"/>
        <v>3.3264275999999997</v>
      </c>
      <c r="AJ420" s="84">
        <v>938</v>
      </c>
      <c r="AK420" t="str">
        <f t="shared" si="131"/>
        <v>3.3264276, 938</v>
      </c>
      <c r="AL420" s="60">
        <f t="shared" si="136"/>
        <v>3.3264275999999997</v>
      </c>
      <c r="AM420" s="5">
        <f t="shared" si="132"/>
        <v>937</v>
      </c>
      <c r="AN420" s="56"/>
      <c r="AT420" s="56"/>
    </row>
    <row r="421" spans="1:46" x14ac:dyDescent="0.35">
      <c r="A421">
        <v>938000</v>
      </c>
      <c r="B421" s="59">
        <v>0.29481325000000003</v>
      </c>
      <c r="C421" s="3">
        <f t="shared" si="124"/>
        <v>1.0856481481481481E-2</v>
      </c>
      <c r="D421" s="59">
        <v>2.9481325000000003</v>
      </c>
      <c r="E421" s="56" t="e">
        <f t="shared" si="127"/>
        <v>#N/A</v>
      </c>
      <c r="F421" s="58" t="e">
        <f t="shared" si="128"/>
        <v>#N/A</v>
      </c>
      <c r="G421" s="58" t="e">
        <f t="shared" si="123"/>
        <v>#N/A</v>
      </c>
      <c r="H421" s="58" t="e">
        <f t="shared" si="133"/>
        <v>#N/A</v>
      </c>
      <c r="I421" s="61" t="e">
        <v>#N/A</v>
      </c>
      <c r="J421" s="58" t="str">
        <f t="shared" si="129"/>
        <v>0</v>
      </c>
      <c r="K421" s="58" t="str">
        <f t="shared" si="130"/>
        <v>0</v>
      </c>
      <c r="L421" s="58" t="str">
        <f t="shared" si="134"/>
        <v>0</v>
      </c>
      <c r="M421" s="58" t="str">
        <f t="shared" si="137"/>
        <v>0</v>
      </c>
      <c r="N421" s="61">
        <v>0</v>
      </c>
      <c r="AF421" s="3">
        <f t="shared" si="125"/>
        <v>1.0856481481481481E-2</v>
      </c>
      <c r="AG421" s="5">
        <f t="shared" si="126"/>
        <v>938000</v>
      </c>
      <c r="AH421" s="56">
        <f t="shared" si="135"/>
        <v>2.9481325000000003</v>
      </c>
      <c r="AI421" s="84">
        <f t="shared" si="136"/>
        <v>2.9481325000000003</v>
      </c>
      <c r="AJ421" s="84">
        <v>939</v>
      </c>
      <c r="AK421" t="str">
        <f t="shared" si="131"/>
        <v>2.9481325, 939</v>
      </c>
      <c r="AL421" s="60">
        <f t="shared" si="136"/>
        <v>2.9481325000000003</v>
      </c>
      <c r="AM421" s="5">
        <f t="shared" si="132"/>
        <v>938</v>
      </c>
      <c r="AN421" s="56"/>
      <c r="AT421" s="56"/>
    </row>
    <row r="422" spans="1:46" x14ac:dyDescent="0.35">
      <c r="A422">
        <v>939000</v>
      </c>
      <c r="B422" s="59">
        <v>0.23807382999999999</v>
      </c>
      <c r="C422" s="3">
        <f t="shared" si="124"/>
        <v>1.0868055555555556E-2</v>
      </c>
      <c r="D422" s="59">
        <v>2.3807383</v>
      </c>
      <c r="E422" s="56" t="e">
        <f t="shared" si="127"/>
        <v>#N/A</v>
      </c>
      <c r="F422" s="58" t="e">
        <f t="shared" si="128"/>
        <v>#N/A</v>
      </c>
      <c r="G422" s="58" t="e">
        <f t="shared" si="123"/>
        <v>#N/A</v>
      </c>
      <c r="H422" s="58" t="e">
        <f t="shared" si="133"/>
        <v>#N/A</v>
      </c>
      <c r="I422" s="61" t="e">
        <v>#N/A</v>
      </c>
      <c r="J422" s="58" t="str">
        <f t="shared" si="129"/>
        <v>0</v>
      </c>
      <c r="K422" s="58" t="str">
        <f t="shared" si="130"/>
        <v>0</v>
      </c>
      <c r="L422" s="58" t="str">
        <f t="shared" si="134"/>
        <v>0</v>
      </c>
      <c r="M422" s="58" t="str">
        <f t="shared" si="137"/>
        <v>0</v>
      </c>
      <c r="N422" s="61">
        <v>0</v>
      </c>
      <c r="AF422" s="3">
        <f t="shared" si="125"/>
        <v>1.0868055555555556E-2</v>
      </c>
      <c r="AG422" s="5">
        <f t="shared" si="126"/>
        <v>939000</v>
      </c>
      <c r="AH422" s="56">
        <f t="shared" si="135"/>
        <v>2.3807383</v>
      </c>
      <c r="AI422" s="84">
        <f t="shared" si="136"/>
        <v>2.3807383</v>
      </c>
      <c r="AJ422" s="84">
        <v>940</v>
      </c>
      <c r="AK422" t="str">
        <f t="shared" si="131"/>
        <v>2.3807383, 940</v>
      </c>
      <c r="AL422" s="60">
        <f t="shared" si="136"/>
        <v>2.3807383</v>
      </c>
      <c r="AM422" s="5">
        <f t="shared" si="132"/>
        <v>939</v>
      </c>
      <c r="AN422" s="56"/>
      <c r="AT422" s="56"/>
    </row>
    <row r="423" spans="1:46" x14ac:dyDescent="0.35">
      <c r="A423">
        <v>940000</v>
      </c>
      <c r="B423" s="59">
        <v>0.23353457</v>
      </c>
      <c r="C423" s="3">
        <f t="shared" si="124"/>
        <v>1.087962962962963E-2</v>
      </c>
      <c r="D423" s="59">
        <v>2.3353457</v>
      </c>
      <c r="E423" s="56" t="e">
        <f t="shared" si="127"/>
        <v>#N/A</v>
      </c>
      <c r="F423" s="58" t="e">
        <f t="shared" si="128"/>
        <v>#N/A</v>
      </c>
      <c r="G423" s="58">
        <f t="shared" si="123"/>
        <v>2.3353457</v>
      </c>
      <c r="H423" s="58" t="e">
        <f t="shared" si="133"/>
        <v>#N/A</v>
      </c>
      <c r="I423" s="61" t="e">
        <v>#N/A</v>
      </c>
      <c r="J423" s="58" t="str">
        <f t="shared" si="129"/>
        <v>0</v>
      </c>
      <c r="K423" s="58" t="str">
        <f t="shared" si="130"/>
        <v>0</v>
      </c>
      <c r="L423" s="58">
        <f t="shared" si="134"/>
        <v>2.3353457</v>
      </c>
      <c r="M423" s="58" t="str">
        <f t="shared" si="137"/>
        <v>0</v>
      </c>
      <c r="N423" s="61">
        <v>0</v>
      </c>
      <c r="AF423" s="3">
        <f t="shared" si="125"/>
        <v>1.087962962962963E-2</v>
      </c>
      <c r="AG423" s="5">
        <f t="shared" si="126"/>
        <v>940000</v>
      </c>
      <c r="AH423" s="56">
        <f t="shared" si="135"/>
        <v>2.3353457</v>
      </c>
      <c r="AI423" s="84">
        <f t="shared" si="136"/>
        <v>2.3353457</v>
      </c>
      <c r="AJ423" s="84">
        <v>941</v>
      </c>
      <c r="AK423" t="str">
        <f t="shared" si="131"/>
        <v>2.3353457, 941</v>
      </c>
      <c r="AL423" s="60">
        <f t="shared" si="136"/>
        <v>2.3353457</v>
      </c>
      <c r="AM423" s="5">
        <f t="shared" si="132"/>
        <v>940</v>
      </c>
      <c r="AN423" s="56"/>
      <c r="AT423" s="56"/>
    </row>
    <row r="424" spans="1:46" x14ac:dyDescent="0.35">
      <c r="A424">
        <v>941000</v>
      </c>
      <c r="B424" s="59">
        <v>0.23883157999999999</v>
      </c>
      <c r="C424" s="3">
        <f t="shared" si="124"/>
        <v>1.0891203703703703E-2</v>
      </c>
      <c r="D424" s="59">
        <v>2.3883158</v>
      </c>
      <c r="E424" s="56" t="e">
        <f t="shared" si="127"/>
        <v>#N/A</v>
      </c>
      <c r="F424" s="58" t="e">
        <f t="shared" si="128"/>
        <v>#N/A</v>
      </c>
      <c r="G424" s="58" t="e">
        <f t="shared" si="123"/>
        <v>#N/A</v>
      </c>
      <c r="H424" s="58" t="e">
        <f t="shared" si="133"/>
        <v>#N/A</v>
      </c>
      <c r="I424" s="61" t="e">
        <v>#N/A</v>
      </c>
      <c r="J424" s="58" t="str">
        <f t="shared" si="129"/>
        <v>0</v>
      </c>
      <c r="K424" s="58" t="str">
        <f t="shared" si="130"/>
        <v>0</v>
      </c>
      <c r="L424" s="58" t="str">
        <f t="shared" si="134"/>
        <v>0</v>
      </c>
      <c r="M424" s="58" t="str">
        <f t="shared" si="137"/>
        <v>0</v>
      </c>
      <c r="N424" s="61">
        <v>0</v>
      </c>
      <c r="AF424" s="3">
        <f t="shared" si="125"/>
        <v>1.0891203703703703E-2</v>
      </c>
      <c r="AG424" s="5">
        <f t="shared" si="126"/>
        <v>941000</v>
      </c>
      <c r="AH424" s="56">
        <f t="shared" si="135"/>
        <v>2.3883158</v>
      </c>
      <c r="AI424" s="84">
        <f t="shared" si="136"/>
        <v>2.3883158</v>
      </c>
      <c r="AJ424" s="84">
        <v>942</v>
      </c>
      <c r="AK424" t="str">
        <f t="shared" si="131"/>
        <v>2.3883158, 942</v>
      </c>
      <c r="AL424" s="60">
        <f t="shared" si="136"/>
        <v>2.3883158</v>
      </c>
      <c r="AM424" s="5">
        <f t="shared" si="132"/>
        <v>941</v>
      </c>
      <c r="AN424" s="56"/>
      <c r="AT424" s="56"/>
    </row>
    <row r="425" spans="1:46" x14ac:dyDescent="0.35">
      <c r="A425">
        <v>942000</v>
      </c>
      <c r="B425" s="59">
        <v>0.25017850000000003</v>
      </c>
      <c r="C425" s="3">
        <f t="shared" si="124"/>
        <v>1.0902777777777777E-2</v>
      </c>
      <c r="D425" s="59">
        <v>2.5017850000000004</v>
      </c>
      <c r="E425" s="56" t="e">
        <f t="shared" si="127"/>
        <v>#N/A</v>
      </c>
      <c r="F425" s="58" t="e">
        <f t="shared" si="128"/>
        <v>#N/A</v>
      </c>
      <c r="G425" s="58" t="e">
        <f t="shared" si="123"/>
        <v>#N/A</v>
      </c>
      <c r="H425" s="58" t="e">
        <f t="shared" si="133"/>
        <v>#N/A</v>
      </c>
      <c r="I425" s="61" t="e">
        <v>#N/A</v>
      </c>
      <c r="J425" s="58" t="str">
        <f t="shared" si="129"/>
        <v>0</v>
      </c>
      <c r="K425" s="58" t="str">
        <f t="shared" si="130"/>
        <v>0</v>
      </c>
      <c r="L425" s="58" t="str">
        <f t="shared" si="134"/>
        <v>0</v>
      </c>
      <c r="M425" s="58" t="str">
        <f t="shared" si="137"/>
        <v>0</v>
      </c>
      <c r="N425" s="61">
        <v>0</v>
      </c>
      <c r="AF425" s="3">
        <f t="shared" si="125"/>
        <v>1.0902777777777777E-2</v>
      </c>
      <c r="AG425" s="5">
        <f t="shared" si="126"/>
        <v>942000</v>
      </c>
      <c r="AH425" s="56">
        <f t="shared" si="135"/>
        <v>2.5017850000000004</v>
      </c>
      <c r="AI425" s="84">
        <f t="shared" si="136"/>
        <v>2.5017850000000004</v>
      </c>
      <c r="AJ425" s="84">
        <v>943</v>
      </c>
      <c r="AK425" t="str">
        <f t="shared" si="131"/>
        <v>2.501785, 943</v>
      </c>
      <c r="AL425" s="60">
        <f t="shared" si="136"/>
        <v>2.5017850000000004</v>
      </c>
      <c r="AM425" s="5">
        <f t="shared" si="132"/>
        <v>942</v>
      </c>
      <c r="AN425" s="56"/>
      <c r="AT425" s="56"/>
    </row>
    <row r="426" spans="1:46" x14ac:dyDescent="0.35">
      <c r="A426">
        <v>943000</v>
      </c>
      <c r="B426" s="59">
        <v>0.27211940000000001</v>
      </c>
      <c r="C426" s="3">
        <f t="shared" si="124"/>
        <v>1.0914351851851852E-2</v>
      </c>
      <c r="D426" s="59">
        <v>2.7211940000000001</v>
      </c>
      <c r="E426" s="56" t="e">
        <f t="shared" si="127"/>
        <v>#N/A</v>
      </c>
      <c r="F426" s="58" t="e">
        <f t="shared" si="128"/>
        <v>#N/A</v>
      </c>
      <c r="G426" s="58" t="e">
        <f t="shared" si="123"/>
        <v>#N/A</v>
      </c>
      <c r="H426" s="58">
        <f t="shared" si="133"/>
        <v>2.7211940000000001</v>
      </c>
      <c r="I426" s="61" t="e">
        <v>#N/A</v>
      </c>
      <c r="J426" s="58" t="str">
        <f t="shared" si="129"/>
        <v>0</v>
      </c>
      <c r="K426" s="58" t="str">
        <f t="shared" si="130"/>
        <v>0</v>
      </c>
      <c r="L426" s="58" t="str">
        <f t="shared" si="134"/>
        <v>0</v>
      </c>
      <c r="M426" s="58">
        <f t="shared" si="137"/>
        <v>2.7211940000000001</v>
      </c>
      <c r="N426" s="61">
        <v>0</v>
      </c>
      <c r="AF426" s="3">
        <f t="shared" si="125"/>
        <v>1.0914351851851852E-2</v>
      </c>
      <c r="AG426" s="5">
        <f t="shared" si="126"/>
        <v>943000</v>
      </c>
      <c r="AH426" s="56">
        <f t="shared" si="135"/>
        <v>2.7211940000000001</v>
      </c>
      <c r="AI426" s="84">
        <f t="shared" si="136"/>
        <v>2.7211940000000001</v>
      </c>
      <c r="AJ426" s="84">
        <v>944</v>
      </c>
      <c r="AK426" t="str">
        <f t="shared" si="131"/>
        <v>2.721194, 944</v>
      </c>
      <c r="AL426" s="60">
        <f t="shared" si="136"/>
        <v>2.7211940000000001</v>
      </c>
      <c r="AM426" s="5">
        <f t="shared" si="132"/>
        <v>943</v>
      </c>
      <c r="AN426" s="56"/>
      <c r="AT426" s="56"/>
    </row>
    <row r="427" spans="1:46" x14ac:dyDescent="0.35">
      <c r="A427">
        <v>944000</v>
      </c>
      <c r="B427" s="59">
        <v>0.25698858000000002</v>
      </c>
      <c r="C427" s="3">
        <f t="shared" si="124"/>
        <v>1.0925925925925926E-2</v>
      </c>
      <c r="D427" s="59">
        <v>2.5698858000000002</v>
      </c>
      <c r="E427" s="56" t="e">
        <f t="shared" si="127"/>
        <v>#N/A</v>
      </c>
      <c r="F427" s="58" t="e">
        <f t="shared" si="128"/>
        <v>#N/A</v>
      </c>
      <c r="G427" s="58" t="e">
        <f t="shared" si="123"/>
        <v>#N/A</v>
      </c>
      <c r="H427" s="58" t="e">
        <f t="shared" si="133"/>
        <v>#N/A</v>
      </c>
      <c r="I427" s="61" t="e">
        <v>#N/A</v>
      </c>
      <c r="J427" s="58" t="str">
        <f t="shared" si="129"/>
        <v>0</v>
      </c>
      <c r="K427" s="58" t="str">
        <f t="shared" si="130"/>
        <v>0</v>
      </c>
      <c r="L427" s="58" t="str">
        <f t="shared" si="134"/>
        <v>0</v>
      </c>
      <c r="M427" s="58" t="str">
        <f t="shared" si="137"/>
        <v>0</v>
      </c>
      <c r="N427" s="61">
        <v>0</v>
      </c>
      <c r="AF427" s="3">
        <f t="shared" si="125"/>
        <v>1.0925925925925926E-2</v>
      </c>
      <c r="AG427" s="5">
        <f t="shared" si="126"/>
        <v>944000</v>
      </c>
      <c r="AH427" s="56">
        <f t="shared" si="135"/>
        <v>2.5698858000000002</v>
      </c>
      <c r="AI427" s="84">
        <f t="shared" si="136"/>
        <v>2.5698858000000002</v>
      </c>
      <c r="AJ427" s="84">
        <v>945</v>
      </c>
      <c r="AK427" t="str">
        <f t="shared" si="131"/>
        <v>2.5698858, 945</v>
      </c>
      <c r="AL427" s="60">
        <f t="shared" si="136"/>
        <v>2.5698858000000002</v>
      </c>
      <c r="AM427" s="5">
        <f t="shared" si="132"/>
        <v>944</v>
      </c>
      <c r="AN427" s="56"/>
      <c r="AT427" s="56"/>
    </row>
    <row r="428" spans="1:46" x14ac:dyDescent="0.35">
      <c r="A428">
        <v>945000</v>
      </c>
      <c r="B428" s="59">
        <v>0.22975308</v>
      </c>
      <c r="C428" s="3">
        <f t="shared" si="124"/>
        <v>1.0937499999999999E-2</v>
      </c>
      <c r="D428" s="59">
        <v>2.2975308000000001</v>
      </c>
      <c r="E428" s="56" t="e">
        <f t="shared" si="127"/>
        <v>#N/A</v>
      </c>
      <c r="F428" s="58" t="e">
        <f t="shared" si="128"/>
        <v>#N/A</v>
      </c>
      <c r="G428" s="58" t="e">
        <f t="shared" si="123"/>
        <v>#N/A</v>
      </c>
      <c r="H428" s="58" t="e">
        <f t="shared" si="133"/>
        <v>#N/A</v>
      </c>
      <c r="I428" s="61" t="e">
        <v>#N/A</v>
      </c>
      <c r="J428" s="58" t="str">
        <f t="shared" si="129"/>
        <v>0</v>
      </c>
      <c r="K428" s="58" t="str">
        <f t="shared" si="130"/>
        <v>0</v>
      </c>
      <c r="L428" s="58" t="str">
        <f t="shared" si="134"/>
        <v>0</v>
      </c>
      <c r="M428" s="58" t="str">
        <f t="shared" si="137"/>
        <v>0</v>
      </c>
      <c r="N428" s="61">
        <v>0</v>
      </c>
      <c r="AF428" s="3">
        <f t="shared" si="125"/>
        <v>1.0937499999999999E-2</v>
      </c>
      <c r="AG428" s="5">
        <f t="shared" si="126"/>
        <v>945000</v>
      </c>
      <c r="AH428" s="56">
        <f t="shared" si="135"/>
        <v>2.2975308000000001</v>
      </c>
      <c r="AI428" s="84">
        <f t="shared" si="136"/>
        <v>2.2975308000000001</v>
      </c>
      <c r="AJ428" s="84">
        <v>946</v>
      </c>
      <c r="AK428" t="str">
        <f t="shared" si="131"/>
        <v>2.2975308, 946</v>
      </c>
      <c r="AL428" s="60">
        <f t="shared" si="136"/>
        <v>2.2975308000000001</v>
      </c>
      <c r="AM428" s="5">
        <f t="shared" si="132"/>
        <v>945</v>
      </c>
      <c r="AN428" s="56"/>
      <c r="AT428" s="56"/>
    </row>
    <row r="429" spans="1:46" x14ac:dyDescent="0.35">
      <c r="A429">
        <v>946000</v>
      </c>
      <c r="B429" s="59">
        <v>0.20705196000000001</v>
      </c>
      <c r="C429" s="3">
        <f t="shared" si="124"/>
        <v>1.0949074074074075E-2</v>
      </c>
      <c r="D429" s="59">
        <v>2.0705195999999999</v>
      </c>
      <c r="E429" s="56" t="e">
        <f t="shared" si="127"/>
        <v>#N/A</v>
      </c>
      <c r="F429" s="58" t="e">
        <f t="shared" si="128"/>
        <v>#N/A</v>
      </c>
      <c r="G429" s="58" t="e">
        <f t="shared" si="123"/>
        <v>#N/A</v>
      </c>
      <c r="H429" s="58" t="e">
        <f t="shared" si="133"/>
        <v>#N/A</v>
      </c>
      <c r="I429" s="61" t="e">
        <v>#N/A</v>
      </c>
      <c r="J429" s="58" t="str">
        <f t="shared" si="129"/>
        <v>0</v>
      </c>
      <c r="K429" s="58" t="str">
        <f t="shared" si="130"/>
        <v>0</v>
      </c>
      <c r="L429" s="58" t="str">
        <f t="shared" si="134"/>
        <v>0</v>
      </c>
      <c r="M429" s="58" t="str">
        <f t="shared" si="137"/>
        <v>0</v>
      </c>
      <c r="N429" s="61">
        <v>0</v>
      </c>
      <c r="AF429" s="3">
        <f t="shared" si="125"/>
        <v>1.0949074074074075E-2</v>
      </c>
      <c r="AG429" s="5">
        <f t="shared" si="126"/>
        <v>946000</v>
      </c>
      <c r="AH429" s="56">
        <f t="shared" si="135"/>
        <v>2.0705195999999999</v>
      </c>
      <c r="AI429" s="84">
        <f t="shared" si="136"/>
        <v>2.0705195999999999</v>
      </c>
      <c r="AJ429" s="84">
        <v>947</v>
      </c>
      <c r="AK429" t="str">
        <f t="shared" si="131"/>
        <v>2.0705196, 947</v>
      </c>
      <c r="AL429" s="60">
        <f t="shared" si="136"/>
        <v>2.0705195999999999</v>
      </c>
      <c r="AM429" s="5">
        <f t="shared" si="132"/>
        <v>946</v>
      </c>
      <c r="AN429" s="56"/>
      <c r="AT429" s="56"/>
    </row>
    <row r="430" spans="1:46" x14ac:dyDescent="0.35">
      <c r="A430">
        <v>947000</v>
      </c>
      <c r="B430" s="59">
        <v>0.18889494000000001</v>
      </c>
      <c r="C430" s="3">
        <f t="shared" si="124"/>
        <v>1.0960648148148148E-2</v>
      </c>
      <c r="D430" s="59">
        <v>1.8889494</v>
      </c>
      <c r="E430" s="56" t="e">
        <f t="shared" si="127"/>
        <v>#N/A</v>
      </c>
      <c r="F430" s="58" t="e">
        <f t="shared" si="128"/>
        <v>#N/A</v>
      </c>
      <c r="G430" s="58" t="e">
        <f t="shared" si="123"/>
        <v>#N/A</v>
      </c>
      <c r="H430" s="58" t="e">
        <f t="shared" si="133"/>
        <v>#N/A</v>
      </c>
      <c r="I430" s="61" t="e">
        <v>#N/A</v>
      </c>
      <c r="J430" s="58" t="str">
        <f t="shared" si="129"/>
        <v>0</v>
      </c>
      <c r="K430" s="58" t="str">
        <f t="shared" si="130"/>
        <v>0</v>
      </c>
      <c r="L430" s="58" t="str">
        <f t="shared" si="134"/>
        <v>0</v>
      </c>
      <c r="M430" s="58" t="str">
        <f t="shared" si="137"/>
        <v>0</v>
      </c>
      <c r="N430" s="61">
        <v>0</v>
      </c>
      <c r="AF430" s="3">
        <f t="shared" si="125"/>
        <v>1.0960648148148148E-2</v>
      </c>
      <c r="AG430" s="5">
        <f t="shared" si="126"/>
        <v>947000</v>
      </c>
      <c r="AH430" s="56">
        <f t="shared" si="135"/>
        <v>1.8889494</v>
      </c>
      <c r="AI430" s="84">
        <f t="shared" si="136"/>
        <v>1.8889494</v>
      </c>
      <c r="AJ430" s="84">
        <v>948</v>
      </c>
      <c r="AK430" t="str">
        <f t="shared" si="131"/>
        <v>1.8889494, 948</v>
      </c>
      <c r="AL430" s="60">
        <f t="shared" si="136"/>
        <v>1.8889494</v>
      </c>
      <c r="AM430" s="5">
        <f t="shared" si="132"/>
        <v>947</v>
      </c>
      <c r="AN430" s="56"/>
      <c r="AT430" s="56"/>
    </row>
    <row r="431" spans="1:46" x14ac:dyDescent="0.35">
      <c r="A431">
        <v>948000</v>
      </c>
      <c r="B431" s="59">
        <v>0.18284260999999999</v>
      </c>
      <c r="C431" s="3">
        <f t="shared" si="124"/>
        <v>1.0972222222222223E-2</v>
      </c>
      <c r="D431" s="59">
        <v>1.8284260999999999</v>
      </c>
      <c r="E431" s="56" t="e">
        <f t="shared" si="127"/>
        <v>#N/A</v>
      </c>
      <c r="F431" s="58" t="e">
        <f t="shared" si="128"/>
        <v>#N/A</v>
      </c>
      <c r="G431" s="58" t="e">
        <f t="shared" si="123"/>
        <v>#N/A</v>
      </c>
      <c r="H431" s="58" t="e">
        <f t="shared" si="133"/>
        <v>#N/A</v>
      </c>
      <c r="I431" s="61" t="e">
        <v>#N/A</v>
      </c>
      <c r="J431" s="58" t="str">
        <f t="shared" si="129"/>
        <v>0</v>
      </c>
      <c r="K431" s="58" t="str">
        <f t="shared" si="130"/>
        <v>0</v>
      </c>
      <c r="L431" s="58" t="str">
        <f t="shared" si="134"/>
        <v>0</v>
      </c>
      <c r="M431" s="58" t="str">
        <f t="shared" si="137"/>
        <v>0</v>
      </c>
      <c r="N431" s="61">
        <v>0</v>
      </c>
      <c r="AF431" s="3">
        <f t="shared" si="125"/>
        <v>1.0972222222222223E-2</v>
      </c>
      <c r="AG431" s="5">
        <f t="shared" si="126"/>
        <v>948000</v>
      </c>
      <c r="AH431" s="56">
        <f t="shared" si="135"/>
        <v>1.8284260999999999</v>
      </c>
      <c r="AI431" s="84">
        <f t="shared" si="136"/>
        <v>1.8284260999999999</v>
      </c>
      <c r="AJ431" s="84">
        <v>949</v>
      </c>
      <c r="AK431" t="str">
        <f t="shared" si="131"/>
        <v>1.8284261, 949</v>
      </c>
      <c r="AL431" s="60">
        <f t="shared" si="136"/>
        <v>1.8284260999999999</v>
      </c>
      <c r="AM431" s="5">
        <f t="shared" si="132"/>
        <v>948</v>
      </c>
      <c r="AN431" s="56"/>
      <c r="AT431" s="56"/>
    </row>
    <row r="432" spans="1:46" x14ac:dyDescent="0.35">
      <c r="A432">
        <v>949000</v>
      </c>
      <c r="B432" s="59">
        <v>0.17981643999999999</v>
      </c>
      <c r="C432" s="3">
        <f t="shared" si="124"/>
        <v>1.0983796296296295E-2</v>
      </c>
      <c r="D432" s="59">
        <v>1.7981643999999999</v>
      </c>
      <c r="E432" s="56" t="e">
        <f t="shared" si="127"/>
        <v>#N/A</v>
      </c>
      <c r="F432" s="58" t="e">
        <f t="shared" si="128"/>
        <v>#N/A</v>
      </c>
      <c r="G432" s="58">
        <f t="shared" si="123"/>
        <v>1.7981643999999999</v>
      </c>
      <c r="H432" s="58" t="e">
        <f t="shared" si="133"/>
        <v>#N/A</v>
      </c>
      <c r="I432" s="61" t="e">
        <v>#N/A</v>
      </c>
      <c r="J432" s="58" t="str">
        <f t="shared" si="129"/>
        <v>0</v>
      </c>
      <c r="K432" s="58" t="str">
        <f t="shared" si="130"/>
        <v>0</v>
      </c>
      <c r="L432" s="58">
        <f t="shared" si="134"/>
        <v>1.7981643999999999</v>
      </c>
      <c r="M432" s="58" t="str">
        <f t="shared" si="137"/>
        <v>0</v>
      </c>
      <c r="N432" s="61">
        <v>0</v>
      </c>
      <c r="AF432" s="3">
        <f t="shared" si="125"/>
        <v>1.0983796296296295E-2</v>
      </c>
      <c r="AG432" s="5">
        <f t="shared" si="126"/>
        <v>949000</v>
      </c>
      <c r="AH432" s="56">
        <f t="shared" si="135"/>
        <v>1.7981643999999999</v>
      </c>
      <c r="AI432" s="84">
        <f t="shared" si="136"/>
        <v>1.7981643999999999</v>
      </c>
      <c r="AJ432" s="84">
        <v>950</v>
      </c>
      <c r="AK432" t="str">
        <f t="shared" si="131"/>
        <v>1.7981644, 950</v>
      </c>
      <c r="AL432" s="60">
        <f t="shared" si="136"/>
        <v>1.7981643999999999</v>
      </c>
      <c r="AM432" s="5">
        <f t="shared" si="132"/>
        <v>949</v>
      </c>
      <c r="AN432" s="56"/>
      <c r="AT432" s="56"/>
    </row>
    <row r="433" spans="1:46" x14ac:dyDescent="0.35">
      <c r="A433">
        <v>950000</v>
      </c>
      <c r="B433" s="59">
        <v>0.18813962000000001</v>
      </c>
      <c r="C433" s="3">
        <f t="shared" si="124"/>
        <v>1.0995370370370371E-2</v>
      </c>
      <c r="D433" s="59">
        <v>1.8813962000000002</v>
      </c>
      <c r="E433" s="56" t="e">
        <f t="shared" si="127"/>
        <v>#N/A</v>
      </c>
      <c r="F433" s="58" t="e">
        <f t="shared" si="128"/>
        <v>#N/A</v>
      </c>
      <c r="G433" s="58" t="e">
        <f t="shared" si="123"/>
        <v>#N/A</v>
      </c>
      <c r="H433" s="58" t="e">
        <f t="shared" si="133"/>
        <v>#N/A</v>
      </c>
      <c r="I433" s="61" t="e">
        <v>#N/A</v>
      </c>
      <c r="J433" s="58" t="str">
        <f t="shared" si="129"/>
        <v>0</v>
      </c>
      <c r="K433" s="58" t="str">
        <f t="shared" si="130"/>
        <v>0</v>
      </c>
      <c r="L433" s="58" t="str">
        <f t="shared" si="134"/>
        <v>0</v>
      </c>
      <c r="M433" s="58" t="str">
        <f t="shared" si="137"/>
        <v>0</v>
      </c>
      <c r="N433" s="61">
        <v>0</v>
      </c>
      <c r="AF433" s="3">
        <f t="shared" si="125"/>
        <v>1.0995370370370371E-2</v>
      </c>
      <c r="AG433" s="5">
        <f t="shared" si="126"/>
        <v>950000</v>
      </c>
      <c r="AH433" s="56">
        <f t="shared" si="135"/>
        <v>1.8813962000000002</v>
      </c>
      <c r="AI433" s="84">
        <f t="shared" si="136"/>
        <v>1.8813962000000002</v>
      </c>
      <c r="AJ433" s="84">
        <v>951</v>
      </c>
      <c r="AK433" t="str">
        <f t="shared" si="131"/>
        <v>1.8813962, 951</v>
      </c>
      <c r="AL433" s="60">
        <f t="shared" si="136"/>
        <v>1.8813962000000002</v>
      </c>
      <c r="AM433" s="5">
        <f t="shared" si="132"/>
        <v>950</v>
      </c>
      <c r="AN433" s="56"/>
      <c r="AT433" s="56"/>
    </row>
    <row r="434" spans="1:46" x14ac:dyDescent="0.35">
      <c r="A434">
        <v>951000</v>
      </c>
      <c r="B434" s="59">
        <v>0.21613289999999999</v>
      </c>
      <c r="C434" s="3">
        <f t="shared" si="124"/>
        <v>1.1006944444444444E-2</v>
      </c>
      <c r="D434" s="59">
        <v>2.1613289999999998</v>
      </c>
      <c r="E434" s="56" t="e">
        <f t="shared" si="127"/>
        <v>#N/A</v>
      </c>
      <c r="F434" s="58" t="e">
        <f t="shared" si="128"/>
        <v>#N/A</v>
      </c>
      <c r="G434" s="58" t="e">
        <f t="shared" si="123"/>
        <v>#N/A</v>
      </c>
      <c r="H434" s="58">
        <f t="shared" si="133"/>
        <v>2.1613289999999998</v>
      </c>
      <c r="I434" s="61" t="e">
        <v>#N/A</v>
      </c>
      <c r="J434" s="58" t="str">
        <f t="shared" si="129"/>
        <v>0</v>
      </c>
      <c r="K434" s="58" t="str">
        <f t="shared" si="130"/>
        <v>0</v>
      </c>
      <c r="L434" s="58" t="str">
        <f t="shared" si="134"/>
        <v>0</v>
      </c>
      <c r="M434" s="58">
        <f t="shared" si="137"/>
        <v>2.1613289999999998</v>
      </c>
      <c r="N434" s="61">
        <v>0</v>
      </c>
      <c r="AF434" s="3">
        <f t="shared" si="125"/>
        <v>1.1006944444444444E-2</v>
      </c>
      <c r="AG434" s="5">
        <f t="shared" si="126"/>
        <v>951000</v>
      </c>
      <c r="AH434" s="56">
        <f t="shared" si="135"/>
        <v>2.1613289999999998</v>
      </c>
      <c r="AI434" s="84">
        <f t="shared" si="136"/>
        <v>2.1613289999999998</v>
      </c>
      <c r="AJ434" s="84">
        <v>952</v>
      </c>
      <c r="AK434" t="str">
        <f t="shared" si="131"/>
        <v>2.161329, 952</v>
      </c>
      <c r="AL434" s="60">
        <f t="shared" si="136"/>
        <v>2.1613289999999998</v>
      </c>
      <c r="AM434" s="5">
        <f t="shared" si="132"/>
        <v>951</v>
      </c>
      <c r="AN434" s="56"/>
      <c r="AT434" s="56"/>
    </row>
    <row r="435" spans="1:46" x14ac:dyDescent="0.35">
      <c r="A435">
        <v>952000</v>
      </c>
      <c r="B435" s="59">
        <v>0.21537755</v>
      </c>
      <c r="C435" s="3">
        <f t="shared" si="124"/>
        <v>1.101851851851852E-2</v>
      </c>
      <c r="D435" s="59">
        <v>2.1537755000000001</v>
      </c>
      <c r="E435" s="56" t="e">
        <f t="shared" si="127"/>
        <v>#N/A</v>
      </c>
      <c r="F435" s="58" t="e">
        <f t="shared" si="128"/>
        <v>#N/A</v>
      </c>
      <c r="G435" s="58" t="e">
        <f t="shared" si="123"/>
        <v>#N/A</v>
      </c>
      <c r="H435" s="58" t="e">
        <f t="shared" si="133"/>
        <v>#N/A</v>
      </c>
      <c r="I435" s="61" t="e">
        <v>#N/A</v>
      </c>
      <c r="J435" s="58" t="str">
        <f t="shared" si="129"/>
        <v>0</v>
      </c>
      <c r="K435" s="58" t="str">
        <f t="shared" si="130"/>
        <v>0</v>
      </c>
      <c r="L435" s="58" t="str">
        <f t="shared" si="134"/>
        <v>0</v>
      </c>
      <c r="M435" s="58" t="str">
        <f t="shared" si="137"/>
        <v>0</v>
      </c>
      <c r="N435" s="61">
        <v>0</v>
      </c>
      <c r="AF435" s="3">
        <f t="shared" si="125"/>
        <v>1.101851851851852E-2</v>
      </c>
      <c r="AG435" s="5">
        <f t="shared" si="126"/>
        <v>952000</v>
      </c>
      <c r="AH435" s="56">
        <f t="shared" si="135"/>
        <v>2.1537755000000001</v>
      </c>
      <c r="AI435" s="84">
        <f t="shared" si="136"/>
        <v>2.1537755000000001</v>
      </c>
      <c r="AJ435" s="84">
        <v>953</v>
      </c>
      <c r="AK435" t="str">
        <f t="shared" si="131"/>
        <v>2.1537755, 953</v>
      </c>
      <c r="AL435" s="60">
        <f t="shared" si="136"/>
        <v>2.1537755000000001</v>
      </c>
      <c r="AM435" s="5">
        <f t="shared" si="132"/>
        <v>952</v>
      </c>
      <c r="AN435" s="56"/>
      <c r="AT435" s="56"/>
    </row>
    <row r="436" spans="1:46" x14ac:dyDescent="0.35">
      <c r="A436">
        <v>953000</v>
      </c>
      <c r="B436" s="59">
        <v>0.21235138000000001</v>
      </c>
      <c r="C436" s="3">
        <f t="shared" si="124"/>
        <v>1.1030092592592593E-2</v>
      </c>
      <c r="D436" s="59">
        <v>2.1235138</v>
      </c>
      <c r="E436" s="56" t="e">
        <f t="shared" si="127"/>
        <v>#N/A</v>
      </c>
      <c r="F436" s="58" t="e">
        <f t="shared" si="128"/>
        <v>#N/A</v>
      </c>
      <c r="G436" s="58" t="e">
        <f t="shared" si="123"/>
        <v>#N/A</v>
      </c>
      <c r="H436" s="58" t="e">
        <f t="shared" si="133"/>
        <v>#N/A</v>
      </c>
      <c r="I436" s="61" t="e">
        <v>#N/A</v>
      </c>
      <c r="J436" s="58" t="str">
        <f t="shared" si="129"/>
        <v>0</v>
      </c>
      <c r="K436" s="58" t="str">
        <f t="shared" si="130"/>
        <v>0</v>
      </c>
      <c r="L436" s="58" t="str">
        <f t="shared" si="134"/>
        <v>0</v>
      </c>
      <c r="M436" s="58" t="str">
        <f t="shared" si="137"/>
        <v>0</v>
      </c>
      <c r="N436" s="61">
        <v>0</v>
      </c>
      <c r="AF436" s="3">
        <f t="shared" si="125"/>
        <v>1.1030092592592593E-2</v>
      </c>
      <c r="AG436" s="5">
        <f t="shared" si="126"/>
        <v>953000</v>
      </c>
      <c r="AH436" s="56">
        <f t="shared" si="135"/>
        <v>2.1235138</v>
      </c>
      <c r="AI436" s="84">
        <f t="shared" si="136"/>
        <v>2.1235138</v>
      </c>
      <c r="AJ436" s="84">
        <v>954</v>
      </c>
      <c r="AK436" t="str">
        <f t="shared" si="131"/>
        <v>2.1235138, 954</v>
      </c>
      <c r="AL436" s="60">
        <f t="shared" si="136"/>
        <v>2.1235138</v>
      </c>
      <c r="AM436" s="5">
        <f t="shared" si="132"/>
        <v>953</v>
      </c>
      <c r="AN436" s="56"/>
      <c r="AT436" s="56"/>
    </row>
    <row r="437" spans="1:46" x14ac:dyDescent="0.35">
      <c r="A437">
        <v>954000</v>
      </c>
      <c r="B437" s="59">
        <v>0.20856988000000001</v>
      </c>
      <c r="C437" s="3">
        <f t="shared" si="124"/>
        <v>1.1041666666666667E-2</v>
      </c>
      <c r="D437" s="59">
        <v>2.0856988000000003</v>
      </c>
      <c r="E437" s="56" t="e">
        <f t="shared" si="127"/>
        <v>#N/A</v>
      </c>
      <c r="F437" s="58" t="e">
        <f t="shared" si="128"/>
        <v>#N/A</v>
      </c>
      <c r="G437" s="58" t="e">
        <f t="shared" si="123"/>
        <v>#N/A</v>
      </c>
      <c r="H437" s="58" t="e">
        <f t="shared" si="133"/>
        <v>#N/A</v>
      </c>
      <c r="I437" s="61" t="e">
        <v>#N/A</v>
      </c>
      <c r="J437" s="58" t="str">
        <f t="shared" si="129"/>
        <v>0</v>
      </c>
      <c r="K437" s="58" t="str">
        <f t="shared" si="130"/>
        <v>0</v>
      </c>
      <c r="L437" s="58" t="str">
        <f t="shared" si="134"/>
        <v>0</v>
      </c>
      <c r="M437" s="58" t="str">
        <f t="shared" si="137"/>
        <v>0</v>
      </c>
      <c r="N437" s="61">
        <v>0</v>
      </c>
      <c r="AF437" s="3">
        <f t="shared" si="125"/>
        <v>1.1041666666666667E-2</v>
      </c>
      <c r="AG437" s="5">
        <f t="shared" si="126"/>
        <v>954000</v>
      </c>
      <c r="AH437" s="56">
        <f t="shared" si="135"/>
        <v>2.0856988000000003</v>
      </c>
      <c r="AI437" s="84">
        <f t="shared" si="136"/>
        <v>2.0856988000000003</v>
      </c>
      <c r="AJ437" s="84">
        <v>955</v>
      </c>
      <c r="AK437" t="str">
        <f t="shared" si="131"/>
        <v>2.0856988, 955</v>
      </c>
      <c r="AL437" s="60">
        <f t="shared" si="136"/>
        <v>2.0856988000000003</v>
      </c>
      <c r="AM437" s="5">
        <f t="shared" si="132"/>
        <v>954</v>
      </c>
      <c r="AN437" s="56"/>
      <c r="AT437" s="56"/>
    </row>
    <row r="438" spans="1:46" x14ac:dyDescent="0.35">
      <c r="A438">
        <v>955000</v>
      </c>
      <c r="B438" s="59">
        <v>0.20478353999999999</v>
      </c>
      <c r="C438" s="3">
        <f t="shared" si="124"/>
        <v>1.105324074074074E-2</v>
      </c>
      <c r="D438" s="59">
        <v>2.0478353999999999</v>
      </c>
      <c r="E438" s="56" t="e">
        <f t="shared" si="127"/>
        <v>#N/A</v>
      </c>
      <c r="F438" s="58" t="e">
        <f t="shared" si="128"/>
        <v>#N/A</v>
      </c>
      <c r="G438" s="58" t="e">
        <f t="shared" ref="G438:G501" si="138">IF(AND(D438&lt;=D435, D438&lt;=D436, D438&lt;=D437, D438&lt;=D439, D438&lt;=D440, D438&lt;=D441),D438,NA())</f>
        <v>#N/A</v>
      </c>
      <c r="H438" s="58" t="e">
        <f t="shared" si="133"/>
        <v>#N/A</v>
      </c>
      <c r="I438" s="61" t="e">
        <v>#N/A</v>
      </c>
      <c r="J438" s="58" t="str">
        <f t="shared" si="129"/>
        <v>0</v>
      </c>
      <c r="K438" s="58" t="str">
        <f t="shared" si="130"/>
        <v>0</v>
      </c>
      <c r="L438" s="58" t="str">
        <f t="shared" si="134"/>
        <v>0</v>
      </c>
      <c r="M438" s="58" t="str">
        <f t="shared" si="137"/>
        <v>0</v>
      </c>
      <c r="N438" s="61">
        <v>0</v>
      </c>
      <c r="AF438" s="3">
        <f t="shared" si="125"/>
        <v>1.105324074074074E-2</v>
      </c>
      <c r="AG438" s="5">
        <f t="shared" si="126"/>
        <v>955000</v>
      </c>
      <c r="AH438" s="56">
        <f t="shared" si="135"/>
        <v>2.0478353999999999</v>
      </c>
      <c r="AI438" s="84">
        <f t="shared" si="136"/>
        <v>2.0478353999999999</v>
      </c>
      <c r="AJ438" s="84">
        <v>956</v>
      </c>
      <c r="AK438" t="str">
        <f t="shared" si="131"/>
        <v>2.0478354, 956</v>
      </c>
      <c r="AL438" s="60">
        <f t="shared" si="136"/>
        <v>2.0478353999999999</v>
      </c>
      <c r="AM438" s="5">
        <f t="shared" si="132"/>
        <v>955</v>
      </c>
      <c r="AN438" s="56"/>
      <c r="AT438" s="56"/>
    </row>
    <row r="439" spans="1:46" x14ac:dyDescent="0.35">
      <c r="A439">
        <v>956000</v>
      </c>
      <c r="B439" s="59">
        <v>0.15863326</v>
      </c>
      <c r="C439" s="3">
        <f t="shared" si="124"/>
        <v>1.1064814814814816E-2</v>
      </c>
      <c r="D439" s="59">
        <v>1.5863326</v>
      </c>
      <c r="E439" s="56" t="e">
        <f t="shared" si="127"/>
        <v>#N/A</v>
      </c>
      <c r="F439" s="58" t="e">
        <f t="shared" si="128"/>
        <v>#N/A</v>
      </c>
      <c r="G439" s="58" t="e">
        <f t="shared" si="138"/>
        <v>#N/A</v>
      </c>
      <c r="H439" s="58" t="e">
        <f t="shared" si="133"/>
        <v>#N/A</v>
      </c>
      <c r="I439" s="61" t="e">
        <v>#N/A</v>
      </c>
      <c r="J439" s="58" t="str">
        <f t="shared" si="129"/>
        <v>0</v>
      </c>
      <c r="K439" s="58" t="str">
        <f t="shared" si="130"/>
        <v>0</v>
      </c>
      <c r="L439" s="58" t="str">
        <f t="shared" si="134"/>
        <v>0</v>
      </c>
      <c r="M439" s="58" t="str">
        <f t="shared" si="137"/>
        <v>0</v>
      </c>
      <c r="N439" s="61">
        <v>0</v>
      </c>
      <c r="AF439" s="3">
        <f t="shared" si="125"/>
        <v>1.1064814814814816E-2</v>
      </c>
      <c r="AG439" s="5">
        <f t="shared" si="126"/>
        <v>956000</v>
      </c>
      <c r="AH439" s="56">
        <f t="shared" si="135"/>
        <v>1.5863326</v>
      </c>
      <c r="AI439" s="84">
        <f t="shared" si="136"/>
        <v>1.5863326</v>
      </c>
      <c r="AJ439" s="84">
        <v>957</v>
      </c>
      <c r="AK439" t="str">
        <f t="shared" si="131"/>
        <v>1.5863326, 957</v>
      </c>
      <c r="AL439" s="60">
        <f t="shared" si="136"/>
        <v>1.5863326</v>
      </c>
      <c r="AM439" s="5">
        <f t="shared" si="132"/>
        <v>956</v>
      </c>
      <c r="AN439" s="56"/>
      <c r="AT439" s="56"/>
    </row>
    <row r="440" spans="1:46" x14ac:dyDescent="0.35">
      <c r="A440">
        <v>957000</v>
      </c>
      <c r="B440" s="59">
        <v>0.12231924</v>
      </c>
      <c r="C440" s="3">
        <f t="shared" si="124"/>
        <v>1.1076388888888889E-2</v>
      </c>
      <c r="D440" s="59">
        <v>1.2231923999999998</v>
      </c>
      <c r="E440" s="56" t="e">
        <f t="shared" si="127"/>
        <v>#N/A</v>
      </c>
      <c r="F440" s="58" t="e">
        <f t="shared" si="128"/>
        <v>#N/A</v>
      </c>
      <c r="G440" s="58" t="e">
        <f t="shared" si="138"/>
        <v>#N/A</v>
      </c>
      <c r="H440" s="58" t="e">
        <f t="shared" si="133"/>
        <v>#N/A</v>
      </c>
      <c r="I440" s="61" t="e">
        <v>#N/A</v>
      </c>
      <c r="J440" s="58" t="str">
        <f t="shared" si="129"/>
        <v>0</v>
      </c>
      <c r="K440" s="58" t="str">
        <f t="shared" si="130"/>
        <v>0</v>
      </c>
      <c r="L440" s="58" t="str">
        <f t="shared" si="134"/>
        <v>0</v>
      </c>
      <c r="M440" s="58" t="str">
        <f t="shared" si="137"/>
        <v>0</v>
      </c>
      <c r="N440" s="61">
        <v>0</v>
      </c>
      <c r="AF440" s="3">
        <f t="shared" si="125"/>
        <v>1.1076388888888889E-2</v>
      </c>
      <c r="AG440" s="5">
        <f t="shared" si="126"/>
        <v>957000</v>
      </c>
      <c r="AH440" s="56">
        <f t="shared" si="135"/>
        <v>1.2231923999999998</v>
      </c>
      <c r="AI440" s="84">
        <f t="shared" si="136"/>
        <v>1.2231923999999998</v>
      </c>
      <c r="AJ440" s="84">
        <v>958</v>
      </c>
      <c r="AK440" t="str">
        <f t="shared" si="131"/>
        <v>1.2231924, 958</v>
      </c>
      <c r="AL440" s="60">
        <f t="shared" si="136"/>
        <v>1.2231923999999998</v>
      </c>
      <c r="AM440" s="5">
        <f t="shared" si="132"/>
        <v>957</v>
      </c>
      <c r="AN440" s="56"/>
      <c r="AT440" s="56"/>
    </row>
    <row r="441" spans="1:46" x14ac:dyDescent="0.35">
      <c r="A441">
        <v>958000</v>
      </c>
      <c r="B441" s="59">
        <v>0.10567773</v>
      </c>
      <c r="C441" s="3">
        <f t="shared" si="124"/>
        <v>1.1087962962962963E-2</v>
      </c>
      <c r="D441" s="59">
        <v>1.0567773</v>
      </c>
      <c r="E441" s="56" t="e">
        <f t="shared" si="127"/>
        <v>#N/A</v>
      </c>
      <c r="F441" s="58" t="e">
        <f t="shared" si="128"/>
        <v>#N/A</v>
      </c>
      <c r="G441" s="58" t="e">
        <f t="shared" si="138"/>
        <v>#N/A</v>
      </c>
      <c r="H441" s="58" t="e">
        <f t="shared" si="133"/>
        <v>#N/A</v>
      </c>
      <c r="I441" s="61" t="e">
        <v>#N/A</v>
      </c>
      <c r="J441" s="58" t="str">
        <f t="shared" si="129"/>
        <v>0</v>
      </c>
      <c r="K441" s="58" t="str">
        <f t="shared" si="130"/>
        <v>0</v>
      </c>
      <c r="L441" s="58" t="str">
        <f t="shared" si="134"/>
        <v>0</v>
      </c>
      <c r="M441" s="58" t="str">
        <f t="shared" si="137"/>
        <v>0</v>
      </c>
      <c r="N441" s="61">
        <v>0</v>
      </c>
      <c r="AF441" s="3">
        <f t="shared" si="125"/>
        <v>1.1087962962962963E-2</v>
      </c>
      <c r="AG441" s="5">
        <f t="shared" si="126"/>
        <v>958000</v>
      </c>
      <c r="AH441" s="56">
        <f t="shared" si="135"/>
        <v>1.0567773</v>
      </c>
      <c r="AI441" s="84">
        <f t="shared" si="136"/>
        <v>1.0567773</v>
      </c>
      <c r="AJ441" s="84">
        <v>959</v>
      </c>
      <c r="AK441" t="str">
        <f t="shared" si="131"/>
        <v>1.0567773, 959</v>
      </c>
      <c r="AL441" s="60">
        <f t="shared" si="136"/>
        <v>1.0567773</v>
      </c>
      <c r="AM441" s="5">
        <f t="shared" si="132"/>
        <v>958</v>
      </c>
      <c r="AN441" s="56"/>
      <c r="AT441" s="56"/>
    </row>
    <row r="442" spans="1:46" x14ac:dyDescent="0.35">
      <c r="A442">
        <v>959000</v>
      </c>
      <c r="B442" s="59">
        <v>9.2815300000000003E-2</v>
      </c>
      <c r="C442" s="3">
        <f t="shared" si="124"/>
        <v>1.1099537037037036E-2</v>
      </c>
      <c r="D442" s="59">
        <v>0.92815300000000001</v>
      </c>
      <c r="E442" s="56" t="e">
        <f t="shared" si="127"/>
        <v>#N/A</v>
      </c>
      <c r="F442" s="58" t="e">
        <f t="shared" si="128"/>
        <v>#N/A</v>
      </c>
      <c r="G442" s="58" t="e">
        <f t="shared" si="138"/>
        <v>#N/A</v>
      </c>
      <c r="H442" s="58" t="e">
        <f t="shared" si="133"/>
        <v>#N/A</v>
      </c>
      <c r="I442" s="61" t="e">
        <v>#N/A</v>
      </c>
      <c r="J442" s="58" t="str">
        <f t="shared" si="129"/>
        <v>0</v>
      </c>
      <c r="K442" s="58" t="str">
        <f t="shared" si="130"/>
        <v>0</v>
      </c>
      <c r="L442" s="58" t="str">
        <f t="shared" si="134"/>
        <v>0</v>
      </c>
      <c r="M442" s="58" t="str">
        <f t="shared" si="137"/>
        <v>0</v>
      </c>
      <c r="N442" s="61">
        <v>0</v>
      </c>
      <c r="AF442" s="3">
        <f t="shared" si="125"/>
        <v>1.1099537037037036E-2</v>
      </c>
      <c r="AG442" s="5">
        <f t="shared" si="126"/>
        <v>959000</v>
      </c>
      <c r="AH442" s="56">
        <f t="shared" si="135"/>
        <v>0.92815300000000001</v>
      </c>
      <c r="AI442" s="84">
        <f t="shared" si="136"/>
        <v>0.92815300000000001</v>
      </c>
      <c r="AJ442" s="84">
        <v>960</v>
      </c>
      <c r="AK442" t="str">
        <f t="shared" si="131"/>
        <v>0.928153, 960</v>
      </c>
      <c r="AL442" s="60">
        <f t="shared" si="136"/>
        <v>0.92815300000000001</v>
      </c>
      <c r="AM442" s="5">
        <f t="shared" si="132"/>
        <v>959</v>
      </c>
      <c r="AN442" s="56"/>
      <c r="AT442" s="56"/>
    </row>
    <row r="443" spans="1:46" x14ac:dyDescent="0.35">
      <c r="A443">
        <v>960000</v>
      </c>
      <c r="B443" s="59">
        <v>9.2057550000000002E-2</v>
      </c>
      <c r="C443" s="3">
        <f t="shared" si="124"/>
        <v>1.1111111111111112E-2</v>
      </c>
      <c r="D443" s="59">
        <v>0.92057549999999999</v>
      </c>
      <c r="E443" s="56" t="e">
        <f t="shared" si="127"/>
        <v>#N/A</v>
      </c>
      <c r="F443" s="58" t="e">
        <f t="shared" si="128"/>
        <v>#N/A</v>
      </c>
      <c r="G443" s="58">
        <f t="shared" si="138"/>
        <v>0.92057549999999999</v>
      </c>
      <c r="H443" s="58" t="e">
        <f t="shared" si="133"/>
        <v>#N/A</v>
      </c>
      <c r="I443" s="61" t="e">
        <v>#N/A</v>
      </c>
      <c r="J443" s="58" t="str">
        <f t="shared" si="129"/>
        <v>0</v>
      </c>
      <c r="K443" s="58" t="str">
        <f t="shared" si="130"/>
        <v>0</v>
      </c>
      <c r="L443" s="58">
        <f t="shared" si="134"/>
        <v>0.92057549999999999</v>
      </c>
      <c r="M443" s="58" t="str">
        <f t="shared" si="137"/>
        <v>0</v>
      </c>
      <c r="N443" s="61">
        <v>0</v>
      </c>
      <c r="AF443" s="3">
        <f t="shared" si="125"/>
        <v>1.1111111111111112E-2</v>
      </c>
      <c r="AG443" s="5">
        <f t="shared" si="126"/>
        <v>960000</v>
      </c>
      <c r="AH443" s="56">
        <f t="shared" si="135"/>
        <v>0.92057549999999999</v>
      </c>
      <c r="AI443" s="84">
        <f t="shared" si="136"/>
        <v>0.92057549999999999</v>
      </c>
      <c r="AJ443" s="84">
        <v>961</v>
      </c>
      <c r="AK443" t="str">
        <f t="shared" si="131"/>
        <v>0.9205755, 961</v>
      </c>
      <c r="AL443" s="60">
        <f t="shared" si="136"/>
        <v>0.92057549999999999</v>
      </c>
      <c r="AM443" s="5">
        <f t="shared" si="132"/>
        <v>960</v>
      </c>
      <c r="AN443" s="56"/>
      <c r="AT443" s="56"/>
    </row>
    <row r="444" spans="1:46" x14ac:dyDescent="0.35">
      <c r="A444">
        <v>961000</v>
      </c>
      <c r="B444" s="59">
        <v>0.108703904</v>
      </c>
      <c r="C444" s="3">
        <f t="shared" si="124"/>
        <v>1.1122685185185185E-2</v>
      </c>
      <c r="D444" s="59">
        <v>1.0870390400000001</v>
      </c>
      <c r="E444" s="56" t="e">
        <f t="shared" si="127"/>
        <v>#N/A</v>
      </c>
      <c r="F444" s="58" t="e">
        <f t="shared" si="128"/>
        <v>#N/A</v>
      </c>
      <c r="G444" s="58" t="e">
        <f t="shared" si="138"/>
        <v>#N/A</v>
      </c>
      <c r="H444" s="58" t="e">
        <f t="shared" si="133"/>
        <v>#N/A</v>
      </c>
      <c r="I444" s="61" t="e">
        <v>#N/A</v>
      </c>
      <c r="J444" s="58" t="str">
        <f t="shared" si="129"/>
        <v>0</v>
      </c>
      <c r="K444" s="58" t="str">
        <f t="shared" si="130"/>
        <v>0</v>
      </c>
      <c r="L444" s="58" t="str">
        <f t="shared" si="134"/>
        <v>0</v>
      </c>
      <c r="M444" s="58" t="str">
        <f t="shared" si="137"/>
        <v>0</v>
      </c>
      <c r="N444" s="61">
        <v>0</v>
      </c>
      <c r="AF444" s="3">
        <f t="shared" si="125"/>
        <v>1.1122685185185185E-2</v>
      </c>
      <c r="AG444" s="5">
        <f t="shared" si="126"/>
        <v>961000</v>
      </c>
      <c r="AH444" s="56">
        <f t="shared" si="135"/>
        <v>1.0870390400000001</v>
      </c>
      <c r="AI444" s="84">
        <f t="shared" si="136"/>
        <v>1.0870390400000001</v>
      </c>
      <c r="AJ444" s="84">
        <v>962</v>
      </c>
      <c r="AK444" t="str">
        <f t="shared" si="131"/>
        <v>1.08703904, 962</v>
      </c>
      <c r="AL444" s="60">
        <f t="shared" si="136"/>
        <v>1.0870390400000001</v>
      </c>
      <c r="AM444" s="5">
        <f t="shared" si="132"/>
        <v>961</v>
      </c>
      <c r="AN444" s="56"/>
      <c r="AT444" s="56"/>
    </row>
    <row r="445" spans="1:46" x14ac:dyDescent="0.35">
      <c r="A445">
        <v>962000</v>
      </c>
      <c r="B445" s="59">
        <v>0.14047624</v>
      </c>
      <c r="C445" s="3">
        <f t="shared" si="124"/>
        <v>1.113425925925926E-2</v>
      </c>
      <c r="D445" s="59">
        <v>1.4047624000000001</v>
      </c>
      <c r="E445" s="56" t="e">
        <f t="shared" si="127"/>
        <v>#N/A</v>
      </c>
      <c r="F445" s="58" t="e">
        <f t="shared" si="128"/>
        <v>#N/A</v>
      </c>
      <c r="G445" s="58" t="e">
        <f t="shared" si="138"/>
        <v>#N/A</v>
      </c>
      <c r="H445" s="58" t="e">
        <f t="shared" si="133"/>
        <v>#N/A</v>
      </c>
      <c r="I445" s="61" t="e">
        <v>#N/A</v>
      </c>
      <c r="J445" s="58" t="str">
        <f t="shared" si="129"/>
        <v>0</v>
      </c>
      <c r="K445" s="58" t="str">
        <f t="shared" si="130"/>
        <v>0</v>
      </c>
      <c r="L445" s="58" t="str">
        <f t="shared" si="134"/>
        <v>0</v>
      </c>
      <c r="M445" s="58" t="str">
        <f t="shared" si="137"/>
        <v>0</v>
      </c>
      <c r="N445" s="61" t="str">
        <v>22 Needle in</v>
      </c>
      <c r="AF445" s="3">
        <f t="shared" si="125"/>
        <v>1.113425925925926E-2</v>
      </c>
      <c r="AG445" s="5">
        <f t="shared" si="126"/>
        <v>962000</v>
      </c>
      <c r="AH445" s="56">
        <f t="shared" si="135"/>
        <v>1.4047624000000001</v>
      </c>
      <c r="AI445" s="84">
        <f t="shared" si="136"/>
        <v>1.4047624000000001</v>
      </c>
      <c r="AJ445" s="84">
        <v>963</v>
      </c>
      <c r="AK445" t="str">
        <f t="shared" si="131"/>
        <v>1.4047624, 963</v>
      </c>
      <c r="AL445" s="60">
        <f t="shared" si="136"/>
        <v>1.4047624000000001</v>
      </c>
      <c r="AM445" s="5">
        <f t="shared" si="132"/>
        <v>962</v>
      </c>
      <c r="AN445" s="56"/>
      <c r="AT445" s="56"/>
    </row>
    <row r="446" spans="1:46" x14ac:dyDescent="0.35">
      <c r="A446">
        <v>963000</v>
      </c>
      <c r="B446" s="59">
        <v>0.15636484</v>
      </c>
      <c r="C446" s="3">
        <f t="shared" si="124"/>
        <v>1.1145833333333334E-2</v>
      </c>
      <c r="D446" s="59">
        <v>1.5636483999999999</v>
      </c>
      <c r="E446" s="56" t="e">
        <f t="shared" si="127"/>
        <v>#N/A</v>
      </c>
      <c r="F446" s="58" t="e">
        <f t="shared" si="128"/>
        <v>#N/A</v>
      </c>
      <c r="G446" s="58" t="e">
        <f t="shared" si="138"/>
        <v>#N/A</v>
      </c>
      <c r="H446" s="58" t="e">
        <f t="shared" si="133"/>
        <v>#N/A</v>
      </c>
      <c r="I446" s="61" t="e">
        <v>#N/A</v>
      </c>
      <c r="J446" s="58" t="str">
        <f t="shared" si="129"/>
        <v>0</v>
      </c>
      <c r="K446" s="58" t="str">
        <f t="shared" si="130"/>
        <v>0</v>
      </c>
      <c r="L446" s="58" t="str">
        <f t="shared" si="134"/>
        <v>0</v>
      </c>
      <c r="M446" s="58" t="str">
        <f t="shared" si="137"/>
        <v>0</v>
      </c>
      <c r="N446" s="61">
        <v>0</v>
      </c>
      <c r="AF446" s="3">
        <f t="shared" si="125"/>
        <v>1.1145833333333334E-2</v>
      </c>
      <c r="AG446" s="5">
        <f t="shared" si="126"/>
        <v>963000</v>
      </c>
      <c r="AH446" s="56">
        <f t="shared" si="135"/>
        <v>1.5636483999999999</v>
      </c>
      <c r="AI446" s="84">
        <f t="shared" si="136"/>
        <v>1.5636483999999999</v>
      </c>
      <c r="AJ446" s="84">
        <v>964</v>
      </c>
      <c r="AK446" t="str">
        <f t="shared" si="131"/>
        <v>1.5636484, 964</v>
      </c>
      <c r="AL446" s="60">
        <f t="shared" si="136"/>
        <v>1.5636483999999999</v>
      </c>
      <c r="AM446" s="5">
        <f t="shared" si="132"/>
        <v>963</v>
      </c>
      <c r="AN446" s="56"/>
      <c r="AT446" s="56"/>
    </row>
    <row r="447" spans="1:46" x14ac:dyDescent="0.35">
      <c r="A447">
        <v>964000</v>
      </c>
      <c r="B447" s="59">
        <v>0.16165942999999999</v>
      </c>
      <c r="C447" s="3">
        <f t="shared" si="124"/>
        <v>1.1157407407407408E-2</v>
      </c>
      <c r="D447" s="59">
        <v>1.6165943</v>
      </c>
      <c r="E447" s="56" t="e">
        <f t="shared" si="127"/>
        <v>#N/A</v>
      </c>
      <c r="F447" s="58" t="e">
        <f t="shared" si="128"/>
        <v>#N/A</v>
      </c>
      <c r="G447" s="58" t="e">
        <f t="shared" si="138"/>
        <v>#N/A</v>
      </c>
      <c r="H447" s="58" t="e">
        <f t="shared" si="133"/>
        <v>#N/A</v>
      </c>
      <c r="I447" s="61" t="e">
        <v>#N/A</v>
      </c>
      <c r="J447" s="58" t="str">
        <f t="shared" si="129"/>
        <v>0</v>
      </c>
      <c r="K447" s="58" t="str">
        <f t="shared" si="130"/>
        <v>0</v>
      </c>
      <c r="L447" s="58" t="str">
        <f t="shared" si="134"/>
        <v>0</v>
      </c>
      <c r="M447" s="58" t="str">
        <f t="shared" si="137"/>
        <v>0</v>
      </c>
      <c r="N447" s="61">
        <v>0</v>
      </c>
      <c r="AF447" s="3">
        <f t="shared" si="125"/>
        <v>1.1157407407407408E-2</v>
      </c>
      <c r="AG447" s="5">
        <f t="shared" si="126"/>
        <v>964000</v>
      </c>
      <c r="AH447" s="56">
        <f t="shared" si="135"/>
        <v>1.6165943</v>
      </c>
      <c r="AI447" s="84">
        <f t="shared" si="136"/>
        <v>1.6165943</v>
      </c>
      <c r="AJ447" s="84">
        <v>965</v>
      </c>
      <c r="AK447" t="str">
        <f t="shared" si="131"/>
        <v>1.6165943, 965</v>
      </c>
      <c r="AL447" s="60">
        <f t="shared" si="136"/>
        <v>1.6165943</v>
      </c>
      <c r="AM447" s="5">
        <f t="shared" si="132"/>
        <v>964</v>
      </c>
      <c r="AN447" s="56"/>
      <c r="AT447" s="56"/>
    </row>
    <row r="448" spans="1:46" x14ac:dyDescent="0.35">
      <c r="A448">
        <v>965000</v>
      </c>
      <c r="B448" s="59">
        <v>0.16317493999999999</v>
      </c>
      <c r="C448" s="3">
        <f t="shared" si="124"/>
        <v>1.1168981481481481E-2</v>
      </c>
      <c r="D448" s="59">
        <v>1.6317493999999999</v>
      </c>
      <c r="E448" s="56" t="e">
        <f t="shared" si="127"/>
        <v>#N/A</v>
      </c>
      <c r="F448" s="58" t="e">
        <f t="shared" si="128"/>
        <v>#N/A</v>
      </c>
      <c r="G448" s="58" t="e">
        <f t="shared" si="138"/>
        <v>#N/A</v>
      </c>
      <c r="H448" s="58">
        <f t="shared" si="133"/>
        <v>1.6317493999999999</v>
      </c>
      <c r="I448" s="61" t="e">
        <v>#N/A</v>
      </c>
      <c r="J448" s="58" t="str">
        <f t="shared" si="129"/>
        <v>0</v>
      </c>
      <c r="K448" s="58" t="str">
        <f t="shared" si="130"/>
        <v>0</v>
      </c>
      <c r="L448" s="58" t="str">
        <f t="shared" si="134"/>
        <v>0</v>
      </c>
      <c r="M448" s="58">
        <f t="shared" si="137"/>
        <v>1.6317493999999999</v>
      </c>
      <c r="N448" s="61">
        <v>0</v>
      </c>
      <c r="AF448" s="3">
        <f t="shared" si="125"/>
        <v>1.1168981481481481E-2</v>
      </c>
      <c r="AG448" s="5">
        <f t="shared" si="126"/>
        <v>965000</v>
      </c>
      <c r="AH448" s="56">
        <f t="shared" si="135"/>
        <v>1.6317493999999999</v>
      </c>
      <c r="AI448" s="84">
        <f t="shared" si="136"/>
        <v>1.6317493999999999</v>
      </c>
      <c r="AJ448" s="84">
        <v>966</v>
      </c>
      <c r="AK448" t="str">
        <f t="shared" si="131"/>
        <v>1.6317494, 966</v>
      </c>
      <c r="AL448" s="60">
        <f t="shared" si="136"/>
        <v>1.6317493999999999</v>
      </c>
      <c r="AM448" s="5">
        <f t="shared" si="132"/>
        <v>965</v>
      </c>
      <c r="AN448" s="56"/>
      <c r="AT448" s="56"/>
    </row>
    <row r="449" spans="1:46" x14ac:dyDescent="0.35">
      <c r="A449">
        <v>966000</v>
      </c>
      <c r="B449" s="59">
        <v>0.13669474000000001</v>
      </c>
      <c r="C449" s="3">
        <f t="shared" si="124"/>
        <v>1.1180555555555556E-2</v>
      </c>
      <c r="D449" s="59">
        <v>1.3669474000000001</v>
      </c>
      <c r="E449" s="56" t="e">
        <f t="shared" si="127"/>
        <v>#N/A</v>
      </c>
      <c r="F449" s="58" t="e">
        <f t="shared" si="128"/>
        <v>#N/A</v>
      </c>
      <c r="G449" s="58" t="e">
        <f t="shared" si="138"/>
        <v>#N/A</v>
      </c>
      <c r="H449" s="58" t="e">
        <f t="shared" si="133"/>
        <v>#N/A</v>
      </c>
      <c r="I449" s="61" t="e">
        <v>#N/A</v>
      </c>
      <c r="J449" s="58" t="str">
        <f t="shared" si="129"/>
        <v>0</v>
      </c>
      <c r="K449" s="58" t="str">
        <f t="shared" si="130"/>
        <v>0</v>
      </c>
      <c r="L449" s="58" t="str">
        <f t="shared" si="134"/>
        <v>0</v>
      </c>
      <c r="M449" s="58" t="str">
        <f t="shared" si="137"/>
        <v>0</v>
      </c>
      <c r="N449" s="61">
        <v>0</v>
      </c>
      <c r="AF449" s="3">
        <f t="shared" si="125"/>
        <v>1.1180555555555556E-2</v>
      </c>
      <c r="AG449" s="5">
        <f t="shared" si="126"/>
        <v>966000</v>
      </c>
      <c r="AH449" s="56">
        <f t="shared" si="135"/>
        <v>1.3669474000000001</v>
      </c>
      <c r="AI449" s="84">
        <f t="shared" si="136"/>
        <v>1.3669474000000001</v>
      </c>
      <c r="AJ449" s="84">
        <v>967</v>
      </c>
      <c r="AK449" t="str">
        <f t="shared" si="131"/>
        <v>1.3669474, 967</v>
      </c>
      <c r="AL449" s="60">
        <f t="shared" si="136"/>
        <v>1.3669474000000001</v>
      </c>
      <c r="AM449" s="5">
        <f t="shared" si="132"/>
        <v>966</v>
      </c>
      <c r="AN449" s="56"/>
      <c r="AT449" s="56"/>
    </row>
    <row r="450" spans="1:46" x14ac:dyDescent="0.35">
      <c r="A450">
        <v>967000</v>
      </c>
      <c r="B450" s="59">
        <v>0.13215550000000001</v>
      </c>
      <c r="C450" s="3">
        <f t="shared" ref="C450:C513" si="139">A450/60000/1440</f>
        <v>1.119212962962963E-2</v>
      </c>
      <c r="D450" s="59">
        <v>1.321555</v>
      </c>
      <c r="E450" s="56" t="e">
        <f t="shared" si="127"/>
        <v>#N/A</v>
      </c>
      <c r="F450" s="58" t="e">
        <f t="shared" si="128"/>
        <v>#N/A</v>
      </c>
      <c r="G450" s="58" t="e">
        <f t="shared" si="138"/>
        <v>#N/A</v>
      </c>
      <c r="H450" s="58" t="e">
        <f t="shared" si="133"/>
        <v>#N/A</v>
      </c>
      <c r="I450" s="61" t="e">
        <v>#N/A</v>
      </c>
      <c r="J450" s="58" t="str">
        <f t="shared" si="129"/>
        <v>0</v>
      </c>
      <c r="K450" s="58" t="str">
        <f t="shared" si="130"/>
        <v>0</v>
      </c>
      <c r="L450" s="58" t="str">
        <f t="shared" si="134"/>
        <v>0</v>
      </c>
      <c r="M450" s="58" t="str">
        <f t="shared" si="137"/>
        <v>0</v>
      </c>
      <c r="N450" s="61">
        <v>0</v>
      </c>
      <c r="AF450" s="3">
        <f t="shared" ref="AF450:AF513" si="140">A450/60000/1440</f>
        <v>1.119212962962963E-2</v>
      </c>
      <c r="AG450" s="5">
        <f t="shared" ref="AG450:AG513" si="141">A450</f>
        <v>967000</v>
      </c>
      <c r="AH450" s="56">
        <f t="shared" si="135"/>
        <v>1.321555</v>
      </c>
      <c r="AI450" s="84">
        <f t="shared" si="136"/>
        <v>1.321555</v>
      </c>
      <c r="AJ450" s="84">
        <v>968</v>
      </c>
      <c r="AK450" t="str">
        <f t="shared" si="131"/>
        <v>1.321555, 968</v>
      </c>
      <c r="AL450" s="60">
        <f t="shared" si="136"/>
        <v>1.321555</v>
      </c>
      <c r="AM450" s="5">
        <f t="shared" si="132"/>
        <v>967</v>
      </c>
      <c r="AN450" s="56"/>
      <c r="AT450" s="56"/>
    </row>
    <row r="451" spans="1:46" x14ac:dyDescent="0.35">
      <c r="A451">
        <v>968000</v>
      </c>
      <c r="B451" s="59">
        <v>0.14652858999999999</v>
      </c>
      <c r="C451" s="3">
        <f t="shared" si="139"/>
        <v>1.1203703703703704E-2</v>
      </c>
      <c r="D451" s="59">
        <v>1.4652858999999998</v>
      </c>
      <c r="E451" s="56" t="e">
        <f t="shared" ref="E451:E514" si="142">IF(D451=MIN($D$2:$D$412),D451,NA())</f>
        <v>#N/A</v>
      </c>
      <c r="F451" s="58" t="e">
        <f t="shared" ref="F451:F514" si="143">IF(D451=MAX($D$2:$D$412),D451,NA())</f>
        <v>#N/A</v>
      </c>
      <c r="G451" s="58" t="e">
        <f t="shared" si="138"/>
        <v>#N/A</v>
      </c>
      <c r="H451" s="58" t="e">
        <f t="shared" si="133"/>
        <v>#N/A</v>
      </c>
      <c r="I451" s="61" t="e">
        <v>#N/A</v>
      </c>
      <c r="J451" s="58" t="str">
        <f t="shared" ref="J451:J514" si="144">IF(D451=MIN($D:$D),D451,"0")</f>
        <v>0</v>
      </c>
      <c r="K451" s="58" t="str">
        <f t="shared" ref="K451:K514" si="145">IF(D451=MAX($D:$D),D451,"0")</f>
        <v>0</v>
      </c>
      <c r="L451" s="58" t="str">
        <f t="shared" si="134"/>
        <v>0</v>
      </c>
      <c r="M451" s="58" t="str">
        <f t="shared" si="137"/>
        <v>0</v>
      </c>
      <c r="N451" s="61">
        <v>0</v>
      </c>
      <c r="AF451" s="3">
        <f t="shared" si="140"/>
        <v>1.1203703703703704E-2</v>
      </c>
      <c r="AG451" s="5">
        <f t="shared" si="141"/>
        <v>968000</v>
      </c>
      <c r="AH451" s="56">
        <f t="shared" si="135"/>
        <v>1.4652858999999998</v>
      </c>
      <c r="AI451" s="84">
        <f t="shared" si="136"/>
        <v>1.4652858999999998</v>
      </c>
      <c r="AJ451" s="84">
        <v>969</v>
      </c>
      <c r="AK451" t="str">
        <f t="shared" ref="AK451:AK514" si="146">_xlfn.CONCAT(AI451,", ",AJ451)</f>
        <v>1.4652859, 969</v>
      </c>
      <c r="AL451" s="60">
        <f t="shared" si="136"/>
        <v>1.4652858999999998</v>
      </c>
      <c r="AM451" s="5">
        <f t="shared" ref="AM451:AM514" si="147">$AG451/1000</f>
        <v>968</v>
      </c>
      <c r="AN451" s="56"/>
      <c r="AT451" s="56"/>
    </row>
    <row r="452" spans="1:46" x14ac:dyDescent="0.35">
      <c r="A452">
        <v>969000</v>
      </c>
      <c r="B452" s="59">
        <v>0.12761623999999999</v>
      </c>
      <c r="C452" s="3">
        <f t="shared" si="139"/>
        <v>1.1215277777777777E-2</v>
      </c>
      <c r="D452" s="59">
        <v>1.2761624</v>
      </c>
      <c r="E452" s="56" t="e">
        <f t="shared" si="142"/>
        <v>#N/A</v>
      </c>
      <c r="F452" s="58" t="e">
        <f t="shared" si="143"/>
        <v>#N/A</v>
      </c>
      <c r="G452" s="58" t="e">
        <f t="shared" si="138"/>
        <v>#N/A</v>
      </c>
      <c r="H452" s="58" t="e">
        <f t="shared" si="133"/>
        <v>#N/A</v>
      </c>
      <c r="I452" s="61" t="e">
        <v>#N/A</v>
      </c>
      <c r="J452" s="58" t="str">
        <f t="shared" si="144"/>
        <v>0</v>
      </c>
      <c r="K452" s="58" t="str">
        <f t="shared" si="145"/>
        <v>0</v>
      </c>
      <c r="L452" s="58" t="str">
        <f t="shared" si="134"/>
        <v>0</v>
      </c>
      <c r="M452" s="58" t="str">
        <f t="shared" si="137"/>
        <v>0</v>
      </c>
      <c r="N452" s="61">
        <v>0</v>
      </c>
      <c r="AF452" s="3">
        <f t="shared" si="140"/>
        <v>1.1215277777777777E-2</v>
      </c>
      <c r="AG452" s="5">
        <f t="shared" si="141"/>
        <v>969000</v>
      </c>
      <c r="AH452" s="56">
        <f t="shared" si="135"/>
        <v>1.2761624</v>
      </c>
      <c r="AI452" s="84">
        <f t="shared" si="136"/>
        <v>1.2761624</v>
      </c>
      <c r="AJ452" s="84">
        <v>970</v>
      </c>
      <c r="AK452" t="str">
        <f t="shared" si="146"/>
        <v>1.2761624, 970</v>
      </c>
      <c r="AL452" s="60">
        <f t="shared" si="136"/>
        <v>1.2761624</v>
      </c>
      <c r="AM452" s="5">
        <f t="shared" si="147"/>
        <v>969</v>
      </c>
      <c r="AN452" s="56"/>
      <c r="AT452" s="56"/>
    </row>
    <row r="453" spans="1:46" x14ac:dyDescent="0.35">
      <c r="A453">
        <v>970000</v>
      </c>
      <c r="B453" s="59">
        <v>0.14350241</v>
      </c>
      <c r="C453" s="3">
        <f t="shared" si="139"/>
        <v>1.1226851851851852E-2</v>
      </c>
      <c r="D453" s="59">
        <v>1.4350240999999999</v>
      </c>
      <c r="E453" s="56" t="e">
        <f t="shared" si="142"/>
        <v>#N/A</v>
      </c>
      <c r="F453" s="58" t="e">
        <f t="shared" si="143"/>
        <v>#N/A</v>
      </c>
      <c r="G453" s="58" t="e">
        <f t="shared" si="138"/>
        <v>#N/A</v>
      </c>
      <c r="H453" s="58" t="e">
        <f t="shared" si="133"/>
        <v>#N/A</v>
      </c>
      <c r="I453" s="61" t="e">
        <v>#N/A</v>
      </c>
      <c r="J453" s="58" t="str">
        <f t="shared" si="144"/>
        <v>0</v>
      </c>
      <c r="K453" s="58" t="str">
        <f t="shared" si="145"/>
        <v>0</v>
      </c>
      <c r="L453" s="58" t="str">
        <f t="shared" si="134"/>
        <v>0</v>
      </c>
      <c r="M453" s="58" t="str">
        <f t="shared" si="137"/>
        <v>0</v>
      </c>
      <c r="N453" s="61">
        <v>0</v>
      </c>
      <c r="AF453" s="3">
        <f t="shared" si="140"/>
        <v>1.1226851851851852E-2</v>
      </c>
      <c r="AG453" s="5">
        <f t="shared" si="141"/>
        <v>970000</v>
      </c>
      <c r="AH453" s="56">
        <f t="shared" si="135"/>
        <v>1.4350240999999999</v>
      </c>
      <c r="AI453" s="84">
        <f t="shared" si="136"/>
        <v>1.4350240999999999</v>
      </c>
      <c r="AJ453" s="84">
        <v>971</v>
      </c>
      <c r="AK453" t="str">
        <f t="shared" si="146"/>
        <v>1.4350241, 971</v>
      </c>
      <c r="AL453" s="60">
        <f t="shared" si="136"/>
        <v>1.4350240999999999</v>
      </c>
      <c r="AM453" s="5">
        <f t="shared" si="147"/>
        <v>970</v>
      </c>
      <c r="AN453" s="56"/>
      <c r="AT453" s="56"/>
    </row>
    <row r="454" spans="1:46" x14ac:dyDescent="0.35">
      <c r="A454">
        <v>971000</v>
      </c>
      <c r="B454" s="59">
        <v>0.14047624</v>
      </c>
      <c r="C454" s="3">
        <f t="shared" si="139"/>
        <v>1.1238425925925926E-2</v>
      </c>
      <c r="D454" s="59">
        <v>1.4047624000000001</v>
      </c>
      <c r="E454" s="56" t="e">
        <f t="shared" si="142"/>
        <v>#N/A</v>
      </c>
      <c r="F454" s="58" t="e">
        <f t="shared" si="143"/>
        <v>#N/A</v>
      </c>
      <c r="G454" s="58" t="e">
        <f t="shared" si="138"/>
        <v>#N/A</v>
      </c>
      <c r="H454" s="58" t="e">
        <f t="shared" ref="H454:H517" si="148">IF(AND(D454&gt;=D451, D454&gt;=D452, D454&gt;=D453, D454&gt;=D455, D454&gt;=D456, D454&gt;=D457),D454,NA())</f>
        <v>#N/A</v>
      </c>
      <c r="I454" s="61" t="e">
        <v>#N/A</v>
      </c>
      <c r="J454" s="58" t="str">
        <f t="shared" si="144"/>
        <v>0</v>
      </c>
      <c r="K454" s="58" t="str">
        <f t="shared" si="145"/>
        <v>0</v>
      </c>
      <c r="L454" s="58" t="str">
        <f t="shared" ref="L454:L517" si="149">IF(AND(D454&lt;=D451, D454&lt;=D452, D454&lt;=D453, D454&lt;=D455, D454&lt;=D456, D454&lt;=D457),D454,"0")</f>
        <v>0</v>
      </c>
      <c r="M454" s="58" t="str">
        <f t="shared" si="137"/>
        <v>0</v>
      </c>
      <c r="N454" s="61">
        <v>0</v>
      </c>
      <c r="AF454" s="3">
        <f t="shared" si="140"/>
        <v>1.1238425925925926E-2</v>
      </c>
      <c r="AG454" s="5">
        <f t="shared" si="141"/>
        <v>971000</v>
      </c>
      <c r="AH454" s="56">
        <f t="shared" si="135"/>
        <v>1.4047624000000001</v>
      </c>
      <c r="AI454" s="84">
        <f t="shared" si="136"/>
        <v>1.4047624000000001</v>
      </c>
      <c r="AJ454" s="84">
        <v>972</v>
      </c>
      <c r="AK454" t="str">
        <f t="shared" si="146"/>
        <v>1.4047624, 972</v>
      </c>
      <c r="AL454" s="60">
        <f t="shared" si="136"/>
        <v>1.4047624000000001</v>
      </c>
      <c r="AM454" s="5">
        <f t="shared" si="147"/>
        <v>971</v>
      </c>
      <c r="AN454" s="56"/>
      <c r="AT454" s="56"/>
    </row>
    <row r="455" spans="1:46" x14ac:dyDescent="0.35">
      <c r="A455">
        <v>972000</v>
      </c>
      <c r="B455" s="59">
        <v>0.10794615</v>
      </c>
      <c r="C455" s="3">
        <f t="shared" si="139"/>
        <v>1.125E-2</v>
      </c>
      <c r="D455" s="59">
        <v>1.0794615000000001</v>
      </c>
      <c r="E455" s="56" t="e">
        <f t="shared" si="142"/>
        <v>#N/A</v>
      </c>
      <c r="F455" s="58" t="e">
        <f t="shared" si="143"/>
        <v>#N/A</v>
      </c>
      <c r="G455" s="58" t="e">
        <f t="shared" si="138"/>
        <v>#N/A</v>
      </c>
      <c r="H455" s="58" t="e">
        <f t="shared" si="148"/>
        <v>#N/A</v>
      </c>
      <c r="I455" s="61" t="e">
        <v>#N/A</v>
      </c>
      <c r="J455" s="58" t="str">
        <f t="shared" si="144"/>
        <v>0</v>
      </c>
      <c r="K455" s="58" t="str">
        <f t="shared" si="145"/>
        <v>0</v>
      </c>
      <c r="L455" s="58" t="str">
        <f t="shared" si="149"/>
        <v>0</v>
      </c>
      <c r="M455" s="58" t="str">
        <f t="shared" si="137"/>
        <v>0</v>
      </c>
      <c r="N455" s="61">
        <v>0</v>
      </c>
      <c r="AF455" s="3">
        <f t="shared" si="140"/>
        <v>1.125E-2</v>
      </c>
      <c r="AG455" s="5">
        <f t="shared" si="141"/>
        <v>972000</v>
      </c>
      <c r="AH455" s="56">
        <f t="shared" ref="AH455:AH518" si="150">B455*10</f>
        <v>1.0794615000000001</v>
      </c>
      <c r="AI455" s="84">
        <f t="shared" si="136"/>
        <v>1.0794615000000001</v>
      </c>
      <c r="AJ455" s="84">
        <v>973</v>
      </c>
      <c r="AK455" t="str">
        <f t="shared" si="146"/>
        <v>1.0794615, 973</v>
      </c>
      <c r="AL455" s="60">
        <f t="shared" si="136"/>
        <v>1.0794615000000001</v>
      </c>
      <c r="AM455" s="5">
        <f t="shared" si="147"/>
        <v>972</v>
      </c>
      <c r="AN455" s="56"/>
      <c r="AT455" s="56"/>
    </row>
    <row r="456" spans="1:46" x14ac:dyDescent="0.35">
      <c r="A456">
        <v>973000</v>
      </c>
      <c r="B456" s="59">
        <v>8.0710630000000005E-2</v>
      </c>
      <c r="C456" s="3">
        <f t="shared" si="139"/>
        <v>1.1261574074074073E-2</v>
      </c>
      <c r="D456" s="59">
        <v>0.80710630000000005</v>
      </c>
      <c r="E456" s="56" t="e">
        <f t="shared" si="142"/>
        <v>#N/A</v>
      </c>
      <c r="F456" s="58" t="e">
        <f t="shared" si="143"/>
        <v>#N/A</v>
      </c>
      <c r="G456" s="58" t="e">
        <f t="shared" si="138"/>
        <v>#N/A</v>
      </c>
      <c r="H456" s="58" t="e">
        <f t="shared" si="148"/>
        <v>#N/A</v>
      </c>
      <c r="I456" s="61" t="e">
        <v>#N/A</v>
      </c>
      <c r="J456" s="58" t="str">
        <f t="shared" si="144"/>
        <v>0</v>
      </c>
      <c r="K456" s="58" t="str">
        <f t="shared" si="145"/>
        <v>0</v>
      </c>
      <c r="L456" s="58" t="str">
        <f t="shared" si="149"/>
        <v>0</v>
      </c>
      <c r="M456" s="58" t="str">
        <f t="shared" si="137"/>
        <v>0</v>
      </c>
      <c r="N456" s="61">
        <v>0</v>
      </c>
      <c r="AF456" s="3">
        <f t="shared" si="140"/>
        <v>1.1261574074074073E-2</v>
      </c>
      <c r="AG456" s="5">
        <f t="shared" si="141"/>
        <v>973000</v>
      </c>
      <c r="AH456" s="56">
        <f t="shared" si="150"/>
        <v>0.80710630000000005</v>
      </c>
      <c r="AI456" s="84">
        <f t="shared" si="136"/>
        <v>0.80710630000000005</v>
      </c>
      <c r="AJ456" s="84">
        <v>974</v>
      </c>
      <c r="AK456" t="str">
        <f t="shared" si="146"/>
        <v>0.8071063, 974</v>
      </c>
      <c r="AL456" s="60">
        <f t="shared" si="136"/>
        <v>0.80710630000000005</v>
      </c>
      <c r="AM456" s="5">
        <f t="shared" si="147"/>
        <v>973</v>
      </c>
      <c r="AN456" s="56"/>
      <c r="AT456" s="56"/>
    </row>
    <row r="457" spans="1:46" x14ac:dyDescent="0.35">
      <c r="A457">
        <v>974000</v>
      </c>
      <c r="B457" s="59">
        <v>5.4988198000000002E-2</v>
      </c>
      <c r="C457" s="3">
        <f t="shared" si="139"/>
        <v>1.1273148148148148E-2</v>
      </c>
      <c r="D457" s="59">
        <v>0.54988197999999999</v>
      </c>
      <c r="E457" s="56" t="e">
        <f t="shared" si="142"/>
        <v>#N/A</v>
      </c>
      <c r="F457" s="58" t="e">
        <f t="shared" si="143"/>
        <v>#N/A</v>
      </c>
      <c r="G457" s="58" t="e">
        <f t="shared" si="138"/>
        <v>#N/A</v>
      </c>
      <c r="H457" s="58" t="e">
        <f t="shared" si="148"/>
        <v>#N/A</v>
      </c>
      <c r="I457" s="61" t="e">
        <v>#N/A</v>
      </c>
      <c r="J457" s="58" t="str">
        <f t="shared" si="144"/>
        <v>0</v>
      </c>
      <c r="K457" s="58" t="str">
        <f t="shared" si="145"/>
        <v>0</v>
      </c>
      <c r="L457" s="58" t="str">
        <f t="shared" si="149"/>
        <v>0</v>
      </c>
      <c r="M457" s="58" t="str">
        <f t="shared" si="137"/>
        <v>0</v>
      </c>
      <c r="N457" s="61">
        <v>0</v>
      </c>
      <c r="AF457" s="3">
        <f t="shared" si="140"/>
        <v>1.1273148148148148E-2</v>
      </c>
      <c r="AG457" s="5">
        <f t="shared" si="141"/>
        <v>974000</v>
      </c>
      <c r="AH457" s="56">
        <f t="shared" si="150"/>
        <v>0.54988197999999999</v>
      </c>
      <c r="AI457" s="84">
        <f t="shared" si="136"/>
        <v>0.54988197999999999</v>
      </c>
      <c r="AJ457" s="84">
        <v>975</v>
      </c>
      <c r="AK457" t="str">
        <f t="shared" si="146"/>
        <v>0.54988198, 975</v>
      </c>
      <c r="AL457" s="60">
        <f t="shared" si="136"/>
        <v>0.54988197999999999</v>
      </c>
      <c r="AM457" s="5">
        <f t="shared" si="147"/>
        <v>974</v>
      </c>
      <c r="AN457" s="56"/>
      <c r="AT457" s="56"/>
    </row>
    <row r="458" spans="1:46" x14ac:dyDescent="0.35">
      <c r="A458">
        <v>975000</v>
      </c>
      <c r="B458" s="59">
        <v>4.7420352999999998E-2</v>
      </c>
      <c r="C458" s="3">
        <f t="shared" si="139"/>
        <v>1.1284722222222222E-2</v>
      </c>
      <c r="D458" s="59">
        <v>0.47420352999999998</v>
      </c>
      <c r="E458" s="56" t="e">
        <f t="shared" si="142"/>
        <v>#N/A</v>
      </c>
      <c r="F458" s="58" t="e">
        <f t="shared" si="143"/>
        <v>#N/A</v>
      </c>
      <c r="G458" s="58" t="e">
        <f t="shared" si="138"/>
        <v>#N/A</v>
      </c>
      <c r="H458" s="58" t="e">
        <f t="shared" si="148"/>
        <v>#N/A</v>
      </c>
      <c r="I458" s="61" t="e">
        <v>#N/A</v>
      </c>
      <c r="J458" s="58" t="str">
        <f t="shared" si="144"/>
        <v>0</v>
      </c>
      <c r="K458" s="58" t="str">
        <f t="shared" si="145"/>
        <v>0</v>
      </c>
      <c r="L458" s="58" t="str">
        <f t="shared" si="149"/>
        <v>0</v>
      </c>
      <c r="M458" s="58" t="str">
        <f t="shared" si="137"/>
        <v>0</v>
      </c>
      <c r="N458" s="61">
        <v>0</v>
      </c>
      <c r="AF458" s="3">
        <f t="shared" si="140"/>
        <v>1.1284722222222222E-2</v>
      </c>
      <c r="AG458" s="5">
        <f t="shared" si="141"/>
        <v>975000</v>
      </c>
      <c r="AH458" s="56">
        <f t="shared" si="150"/>
        <v>0.47420352999999998</v>
      </c>
      <c r="AI458" s="84">
        <f t="shared" si="136"/>
        <v>0.47420352999999998</v>
      </c>
      <c r="AJ458" s="84">
        <v>976</v>
      </c>
      <c r="AK458" t="str">
        <f t="shared" si="146"/>
        <v>0.47420353, 976</v>
      </c>
      <c r="AL458" s="60">
        <f t="shared" si="136"/>
        <v>0.47420352999999998</v>
      </c>
      <c r="AM458" s="5">
        <f t="shared" si="147"/>
        <v>975</v>
      </c>
      <c r="AN458" s="56"/>
      <c r="AT458" s="56"/>
    </row>
    <row r="459" spans="1:46" x14ac:dyDescent="0.35">
      <c r="A459">
        <v>976000</v>
      </c>
      <c r="B459" s="59">
        <v>4.212577E-2</v>
      </c>
      <c r="C459" s="3">
        <f t="shared" si="139"/>
        <v>1.1296296296296296E-2</v>
      </c>
      <c r="D459" s="59">
        <v>0.42125770000000001</v>
      </c>
      <c r="E459" s="56" t="e">
        <f t="shared" si="142"/>
        <v>#N/A</v>
      </c>
      <c r="F459" s="58" t="e">
        <f t="shared" si="143"/>
        <v>#N/A</v>
      </c>
      <c r="G459" s="58">
        <f t="shared" si="138"/>
        <v>0.42125770000000001</v>
      </c>
      <c r="H459" s="58" t="e">
        <f t="shared" si="148"/>
        <v>#N/A</v>
      </c>
      <c r="I459" s="61" t="e">
        <v>#N/A</v>
      </c>
      <c r="J459" s="58" t="str">
        <f t="shared" si="144"/>
        <v>0</v>
      </c>
      <c r="K459" s="58" t="str">
        <f t="shared" si="145"/>
        <v>0</v>
      </c>
      <c r="L459" s="58">
        <f t="shared" si="149"/>
        <v>0.42125770000000001</v>
      </c>
      <c r="M459" s="58">
        <v>0</v>
      </c>
      <c r="N459" s="61">
        <v>0</v>
      </c>
      <c r="AF459" s="3">
        <f t="shared" si="140"/>
        <v>1.1296296296296296E-2</v>
      </c>
      <c r="AG459" s="5">
        <f t="shared" si="141"/>
        <v>976000</v>
      </c>
      <c r="AH459" s="56">
        <f t="shared" si="150"/>
        <v>0.42125770000000001</v>
      </c>
      <c r="AI459" s="84">
        <f t="shared" si="136"/>
        <v>0.42125770000000001</v>
      </c>
      <c r="AJ459" s="84">
        <v>977</v>
      </c>
      <c r="AK459" t="str">
        <f t="shared" si="146"/>
        <v>0.4212577, 977</v>
      </c>
      <c r="AL459" s="60">
        <f t="shared" si="136"/>
        <v>0.42125770000000001</v>
      </c>
      <c r="AM459" s="5">
        <f t="shared" si="147"/>
        <v>976</v>
      </c>
      <c r="AN459" s="56"/>
      <c r="AT459" s="56"/>
    </row>
    <row r="460" spans="1:46" x14ac:dyDescent="0.35">
      <c r="A460">
        <v>977000</v>
      </c>
      <c r="B460" s="59">
        <v>6.8605949999999999E-2</v>
      </c>
      <c r="C460" s="3">
        <f t="shared" si="139"/>
        <v>1.1307870370370371E-2</v>
      </c>
      <c r="D460" s="59">
        <v>0.68605950000000004</v>
      </c>
      <c r="E460" s="56" t="e">
        <f t="shared" si="142"/>
        <v>#N/A</v>
      </c>
      <c r="F460" s="58" t="e">
        <f t="shared" si="143"/>
        <v>#N/A</v>
      </c>
      <c r="G460" s="58" t="e">
        <f t="shared" si="138"/>
        <v>#N/A</v>
      </c>
      <c r="H460" s="58">
        <f t="shared" si="148"/>
        <v>0.68605950000000004</v>
      </c>
      <c r="I460" s="61" t="e">
        <v>#N/A</v>
      </c>
      <c r="J460" s="58" t="str">
        <f t="shared" si="144"/>
        <v>0</v>
      </c>
      <c r="K460" s="58" t="str">
        <f t="shared" si="145"/>
        <v>0</v>
      </c>
      <c r="L460" s="58" t="str">
        <f t="shared" si="149"/>
        <v>0</v>
      </c>
      <c r="M460" s="58">
        <f t="shared" si="137"/>
        <v>0.68605950000000004</v>
      </c>
      <c r="N460" s="61">
        <v>0</v>
      </c>
      <c r="AF460" s="3">
        <f t="shared" si="140"/>
        <v>1.1307870370370371E-2</v>
      </c>
      <c r="AG460" s="5">
        <f t="shared" si="141"/>
        <v>977000</v>
      </c>
      <c r="AH460" s="56">
        <f t="shared" si="150"/>
        <v>0.68605950000000004</v>
      </c>
      <c r="AI460" s="84">
        <f t="shared" si="136"/>
        <v>0.68605950000000004</v>
      </c>
      <c r="AJ460" s="84">
        <v>978</v>
      </c>
      <c r="AK460" t="str">
        <f t="shared" si="146"/>
        <v>0.6860595, 978</v>
      </c>
      <c r="AL460" s="60">
        <f t="shared" si="136"/>
        <v>0.68605950000000004</v>
      </c>
      <c r="AM460" s="5">
        <f t="shared" si="147"/>
        <v>977</v>
      </c>
      <c r="AN460" s="56"/>
      <c r="AT460" s="56"/>
    </row>
    <row r="461" spans="1:46" x14ac:dyDescent="0.35">
      <c r="A461">
        <v>978000</v>
      </c>
      <c r="B461" s="59">
        <v>6.4822030000000003E-2</v>
      </c>
      <c r="C461" s="3">
        <f t="shared" si="139"/>
        <v>1.1319444444444444E-2</v>
      </c>
      <c r="D461" s="59">
        <v>0.64822029999999997</v>
      </c>
      <c r="E461" s="56" t="e">
        <f t="shared" si="142"/>
        <v>#N/A</v>
      </c>
      <c r="F461" s="58" t="e">
        <f t="shared" si="143"/>
        <v>#N/A</v>
      </c>
      <c r="G461" s="58" t="e">
        <f t="shared" si="138"/>
        <v>#N/A</v>
      </c>
      <c r="H461" s="58" t="e">
        <f t="shared" si="148"/>
        <v>#N/A</v>
      </c>
      <c r="I461" s="61" t="e">
        <v>#N/A</v>
      </c>
      <c r="J461" s="58" t="str">
        <f t="shared" si="144"/>
        <v>0</v>
      </c>
      <c r="K461" s="58" t="str">
        <f t="shared" si="145"/>
        <v>0</v>
      </c>
      <c r="L461" s="58" t="str">
        <f t="shared" si="149"/>
        <v>0</v>
      </c>
      <c r="M461" s="58" t="str">
        <f t="shared" si="137"/>
        <v>0</v>
      </c>
      <c r="N461" s="61">
        <v>0</v>
      </c>
      <c r="AF461" s="3">
        <f t="shared" si="140"/>
        <v>1.1319444444444444E-2</v>
      </c>
      <c r="AG461" s="5">
        <f t="shared" si="141"/>
        <v>978000</v>
      </c>
      <c r="AH461" s="56">
        <f t="shared" si="150"/>
        <v>0.64822029999999997</v>
      </c>
      <c r="AI461" s="84">
        <f t="shared" si="136"/>
        <v>0.64822029999999997</v>
      </c>
      <c r="AJ461" s="84">
        <v>979</v>
      </c>
      <c r="AK461" t="str">
        <f t="shared" si="146"/>
        <v>0.6482203, 979</v>
      </c>
      <c r="AL461" s="60">
        <f t="shared" si="136"/>
        <v>0.64822029999999997</v>
      </c>
      <c r="AM461" s="5">
        <f t="shared" si="147"/>
        <v>978</v>
      </c>
      <c r="AN461" s="56"/>
      <c r="AT461" s="56"/>
    </row>
    <row r="462" spans="1:46" x14ac:dyDescent="0.35">
      <c r="A462">
        <v>979000</v>
      </c>
      <c r="B462" s="59">
        <v>6.0285195999999999E-2</v>
      </c>
      <c r="C462" s="3">
        <f t="shared" si="139"/>
        <v>1.1331018518518518E-2</v>
      </c>
      <c r="D462" s="59">
        <v>0.60285195999999996</v>
      </c>
      <c r="E462" s="56" t="e">
        <f t="shared" si="142"/>
        <v>#N/A</v>
      </c>
      <c r="F462" s="58" t="e">
        <f t="shared" si="143"/>
        <v>#N/A</v>
      </c>
      <c r="G462" s="58" t="e">
        <f t="shared" si="138"/>
        <v>#N/A</v>
      </c>
      <c r="H462" s="58" t="e">
        <f t="shared" si="148"/>
        <v>#N/A</v>
      </c>
      <c r="I462" s="61" t="e">
        <v>#N/A</v>
      </c>
      <c r="J462" s="58" t="str">
        <f t="shared" si="144"/>
        <v>0</v>
      </c>
      <c r="K462" s="58" t="str">
        <f t="shared" si="145"/>
        <v>0</v>
      </c>
      <c r="L462" s="58" t="str">
        <f t="shared" si="149"/>
        <v>0</v>
      </c>
      <c r="M462" s="58" t="str">
        <f t="shared" si="137"/>
        <v>0</v>
      </c>
      <c r="N462" s="61">
        <v>0</v>
      </c>
      <c r="AF462" s="3">
        <f t="shared" si="140"/>
        <v>1.1331018518518518E-2</v>
      </c>
      <c r="AG462" s="5">
        <f t="shared" si="141"/>
        <v>979000</v>
      </c>
      <c r="AH462" s="56">
        <f t="shared" si="150"/>
        <v>0.60285195999999996</v>
      </c>
      <c r="AI462" s="84">
        <f t="shared" si="136"/>
        <v>0.60285195999999996</v>
      </c>
      <c r="AJ462" s="84">
        <v>980</v>
      </c>
      <c r="AK462" t="str">
        <f t="shared" si="146"/>
        <v>0.60285196, 980</v>
      </c>
      <c r="AL462" s="60">
        <f t="shared" si="136"/>
        <v>0.60285195999999996</v>
      </c>
      <c r="AM462" s="5">
        <f t="shared" si="147"/>
        <v>979</v>
      </c>
      <c r="AN462" s="56"/>
      <c r="AT462" s="56"/>
    </row>
    <row r="463" spans="1:46" x14ac:dyDescent="0.35">
      <c r="A463">
        <v>980000</v>
      </c>
      <c r="B463" s="59">
        <v>6.4066700000000004E-2</v>
      </c>
      <c r="C463" s="3">
        <f t="shared" si="139"/>
        <v>1.1342592592592592E-2</v>
      </c>
      <c r="D463" s="59">
        <v>0.6406670000000001</v>
      </c>
      <c r="E463" s="56" t="e">
        <f t="shared" si="142"/>
        <v>#N/A</v>
      </c>
      <c r="F463" s="58" t="e">
        <f t="shared" si="143"/>
        <v>#N/A</v>
      </c>
      <c r="G463" s="58" t="e">
        <f t="shared" si="138"/>
        <v>#N/A</v>
      </c>
      <c r="H463" s="58" t="e">
        <f t="shared" si="148"/>
        <v>#N/A</v>
      </c>
      <c r="I463" s="61" t="e">
        <v>#N/A</v>
      </c>
      <c r="J463" s="58" t="str">
        <f t="shared" si="144"/>
        <v>0</v>
      </c>
      <c r="K463" s="58" t="str">
        <f t="shared" si="145"/>
        <v>0</v>
      </c>
      <c r="L463" s="58" t="str">
        <f t="shared" si="149"/>
        <v>0</v>
      </c>
      <c r="M463" s="58" t="str">
        <f t="shared" si="137"/>
        <v>0</v>
      </c>
      <c r="N463" s="61">
        <v>0</v>
      </c>
      <c r="AF463" s="3">
        <f t="shared" si="140"/>
        <v>1.1342592592592592E-2</v>
      </c>
      <c r="AG463" s="5">
        <f t="shared" si="141"/>
        <v>980000</v>
      </c>
      <c r="AH463" s="56">
        <f t="shared" si="150"/>
        <v>0.6406670000000001</v>
      </c>
      <c r="AI463" s="84">
        <f t="shared" si="136"/>
        <v>0.6406670000000001</v>
      </c>
      <c r="AJ463" s="84">
        <v>981</v>
      </c>
      <c r="AK463" t="str">
        <f t="shared" si="146"/>
        <v>0.640667, 981</v>
      </c>
      <c r="AL463" s="60">
        <f t="shared" si="136"/>
        <v>0.6406670000000001</v>
      </c>
      <c r="AM463" s="5">
        <f t="shared" si="147"/>
        <v>980</v>
      </c>
      <c r="AN463" s="56"/>
      <c r="AT463" s="56"/>
    </row>
    <row r="464" spans="1:46" x14ac:dyDescent="0.35">
      <c r="A464">
        <v>981000</v>
      </c>
      <c r="B464" s="59">
        <v>6.7848199999999997E-2</v>
      </c>
      <c r="C464" s="3">
        <f t="shared" si="139"/>
        <v>1.1354166666666667E-2</v>
      </c>
      <c r="D464" s="59">
        <v>0.67848200000000003</v>
      </c>
      <c r="E464" s="56" t="e">
        <f t="shared" si="142"/>
        <v>#N/A</v>
      </c>
      <c r="F464" s="58" t="e">
        <f t="shared" si="143"/>
        <v>#N/A</v>
      </c>
      <c r="G464" s="58" t="e">
        <f t="shared" si="138"/>
        <v>#N/A</v>
      </c>
      <c r="H464" s="58" t="e">
        <f t="shared" si="148"/>
        <v>#N/A</v>
      </c>
      <c r="I464" s="61" t="e">
        <v>#N/A</v>
      </c>
      <c r="J464" s="58" t="str">
        <f t="shared" si="144"/>
        <v>0</v>
      </c>
      <c r="K464" s="58" t="str">
        <f t="shared" si="145"/>
        <v>0</v>
      </c>
      <c r="L464" s="58" t="str">
        <f t="shared" si="149"/>
        <v>0</v>
      </c>
      <c r="M464" s="58" t="str">
        <f t="shared" si="137"/>
        <v>0</v>
      </c>
      <c r="N464" s="61">
        <v>0</v>
      </c>
      <c r="AF464" s="3">
        <f t="shared" si="140"/>
        <v>1.1354166666666667E-2</v>
      </c>
      <c r="AG464" s="5">
        <f t="shared" si="141"/>
        <v>981000</v>
      </c>
      <c r="AH464" s="56">
        <f t="shared" si="150"/>
        <v>0.67848200000000003</v>
      </c>
      <c r="AI464" s="84">
        <f t="shared" si="136"/>
        <v>0.67848200000000003</v>
      </c>
      <c r="AJ464" s="84">
        <v>982</v>
      </c>
      <c r="AK464" t="str">
        <f t="shared" si="146"/>
        <v>0.678482, 982</v>
      </c>
      <c r="AL464" s="60">
        <f t="shared" si="136"/>
        <v>0.67848200000000003</v>
      </c>
      <c r="AM464" s="5">
        <f t="shared" si="147"/>
        <v>981</v>
      </c>
      <c r="AN464" s="56"/>
      <c r="AT464" s="56"/>
    </row>
    <row r="465" spans="1:46" x14ac:dyDescent="0.35">
      <c r="A465">
        <v>982000</v>
      </c>
      <c r="B465" s="59">
        <v>7.3145210000000002E-2</v>
      </c>
      <c r="C465" s="3">
        <f t="shared" si="139"/>
        <v>1.136574074074074E-2</v>
      </c>
      <c r="D465" s="59">
        <v>0.73145210000000005</v>
      </c>
      <c r="E465" s="56" t="e">
        <f t="shared" si="142"/>
        <v>#N/A</v>
      </c>
      <c r="F465" s="58" t="e">
        <f t="shared" si="143"/>
        <v>#N/A</v>
      </c>
      <c r="G465" s="58" t="e">
        <f t="shared" si="138"/>
        <v>#N/A</v>
      </c>
      <c r="H465" s="58" t="e">
        <f t="shared" si="148"/>
        <v>#N/A</v>
      </c>
      <c r="I465" s="61" t="e">
        <v>#N/A</v>
      </c>
      <c r="J465" s="58" t="str">
        <f t="shared" si="144"/>
        <v>0</v>
      </c>
      <c r="K465" s="58" t="str">
        <f t="shared" si="145"/>
        <v>0</v>
      </c>
      <c r="L465" s="58" t="str">
        <f t="shared" si="149"/>
        <v>0</v>
      </c>
      <c r="M465" s="58" t="str">
        <f t="shared" si="137"/>
        <v>0</v>
      </c>
      <c r="N465" s="61">
        <v>0</v>
      </c>
      <c r="AF465" s="3">
        <f t="shared" si="140"/>
        <v>1.136574074074074E-2</v>
      </c>
      <c r="AG465" s="5">
        <f t="shared" si="141"/>
        <v>982000</v>
      </c>
      <c r="AH465" s="56">
        <f t="shared" si="150"/>
        <v>0.73145210000000005</v>
      </c>
      <c r="AI465" s="84">
        <f t="shared" si="136"/>
        <v>0.73145210000000005</v>
      </c>
      <c r="AJ465" s="84">
        <v>983</v>
      </c>
      <c r="AK465" t="str">
        <f t="shared" si="146"/>
        <v>0.7314521, 983</v>
      </c>
      <c r="AL465" s="60">
        <f t="shared" si="136"/>
        <v>0.73145210000000005</v>
      </c>
      <c r="AM465" s="5">
        <f t="shared" si="147"/>
        <v>982</v>
      </c>
      <c r="AN465" s="56"/>
      <c r="AT465" s="56"/>
    </row>
    <row r="466" spans="1:46" x14ac:dyDescent="0.35">
      <c r="A466">
        <v>983000</v>
      </c>
      <c r="B466" s="59">
        <v>7.9197550000000005E-2</v>
      </c>
      <c r="C466" s="3">
        <f t="shared" si="139"/>
        <v>1.1377314814814814E-2</v>
      </c>
      <c r="D466" s="59">
        <v>0.79197550000000005</v>
      </c>
      <c r="E466" s="56" t="e">
        <f t="shared" si="142"/>
        <v>#N/A</v>
      </c>
      <c r="F466" s="58" t="e">
        <f t="shared" si="143"/>
        <v>#N/A</v>
      </c>
      <c r="G466" s="58" t="e">
        <f t="shared" si="138"/>
        <v>#N/A</v>
      </c>
      <c r="H466" s="58">
        <f t="shared" si="148"/>
        <v>0.79197550000000005</v>
      </c>
      <c r="I466" s="61" t="e">
        <v>#N/A</v>
      </c>
      <c r="J466" s="58" t="str">
        <f t="shared" si="144"/>
        <v>0</v>
      </c>
      <c r="K466" s="58" t="str">
        <f t="shared" si="145"/>
        <v>0</v>
      </c>
      <c r="L466" s="58" t="str">
        <f t="shared" si="149"/>
        <v>0</v>
      </c>
      <c r="M466" s="58">
        <f t="shared" si="137"/>
        <v>0.79197550000000005</v>
      </c>
      <c r="N466" s="61">
        <v>0</v>
      </c>
      <c r="AF466" s="3">
        <f t="shared" si="140"/>
        <v>1.1377314814814814E-2</v>
      </c>
      <c r="AG466" s="5">
        <f t="shared" si="141"/>
        <v>983000</v>
      </c>
      <c r="AH466" s="56">
        <f t="shared" si="150"/>
        <v>0.79197550000000005</v>
      </c>
      <c r="AI466" s="84">
        <f t="shared" si="136"/>
        <v>0.79197550000000005</v>
      </c>
      <c r="AJ466" s="84">
        <v>984</v>
      </c>
      <c r="AK466" t="str">
        <f t="shared" si="146"/>
        <v>0.7919755, 984</v>
      </c>
      <c r="AL466" s="60">
        <f t="shared" si="136"/>
        <v>0.79197550000000005</v>
      </c>
      <c r="AM466" s="5">
        <f t="shared" si="147"/>
        <v>983</v>
      </c>
      <c r="AN466" s="56"/>
      <c r="AT466" s="56"/>
    </row>
    <row r="467" spans="1:46" x14ac:dyDescent="0.35">
      <c r="A467">
        <v>984000</v>
      </c>
      <c r="B467" s="59">
        <v>6.7092866000000001E-2</v>
      </c>
      <c r="C467" s="3">
        <f t="shared" si="139"/>
        <v>1.1388888888888888E-2</v>
      </c>
      <c r="D467" s="59">
        <v>0.67092865999999995</v>
      </c>
      <c r="E467" s="56" t="e">
        <f t="shared" si="142"/>
        <v>#N/A</v>
      </c>
      <c r="F467" s="58" t="e">
        <f t="shared" si="143"/>
        <v>#N/A</v>
      </c>
      <c r="G467" s="58" t="e">
        <f t="shared" si="138"/>
        <v>#N/A</v>
      </c>
      <c r="H467" s="58" t="e">
        <f t="shared" si="148"/>
        <v>#N/A</v>
      </c>
      <c r="I467" s="61" t="e">
        <v>#N/A</v>
      </c>
      <c r="J467" s="58" t="str">
        <f t="shared" si="144"/>
        <v>0</v>
      </c>
      <c r="K467" s="58" t="str">
        <f t="shared" si="145"/>
        <v>0</v>
      </c>
      <c r="L467" s="58" t="str">
        <f t="shared" si="149"/>
        <v>0</v>
      </c>
      <c r="M467" s="58" t="str">
        <f t="shared" si="137"/>
        <v>0</v>
      </c>
      <c r="N467" s="61">
        <v>0</v>
      </c>
      <c r="AF467" s="3">
        <f t="shared" si="140"/>
        <v>1.1388888888888888E-2</v>
      </c>
      <c r="AG467" s="5">
        <f t="shared" si="141"/>
        <v>984000</v>
      </c>
      <c r="AH467" s="56">
        <f t="shared" si="150"/>
        <v>0.67092865999999995</v>
      </c>
      <c r="AI467" s="84">
        <f t="shared" ref="AI467:AL530" si="151">$B467*10</f>
        <v>0.67092865999999995</v>
      </c>
      <c r="AJ467" s="84">
        <v>985</v>
      </c>
      <c r="AK467" t="str">
        <f t="shared" si="146"/>
        <v>0.67092866, 985</v>
      </c>
      <c r="AL467" s="60">
        <f t="shared" si="151"/>
        <v>0.67092865999999995</v>
      </c>
      <c r="AM467" s="5">
        <f t="shared" si="147"/>
        <v>984</v>
      </c>
      <c r="AN467" s="56"/>
      <c r="AT467" s="56"/>
    </row>
    <row r="468" spans="1:46" x14ac:dyDescent="0.35">
      <c r="A468">
        <v>985000</v>
      </c>
      <c r="B468" s="59">
        <v>4.9691184999999999E-2</v>
      </c>
      <c r="C468" s="3">
        <f t="shared" si="139"/>
        <v>1.1400462962962963E-2</v>
      </c>
      <c r="D468" s="59">
        <v>0.49691184999999999</v>
      </c>
      <c r="E468" s="56" t="e">
        <f t="shared" si="142"/>
        <v>#N/A</v>
      </c>
      <c r="F468" s="58" t="e">
        <f t="shared" si="143"/>
        <v>#N/A</v>
      </c>
      <c r="G468" s="58" t="e">
        <f t="shared" si="138"/>
        <v>#N/A</v>
      </c>
      <c r="H468" s="58" t="e">
        <f t="shared" si="148"/>
        <v>#N/A</v>
      </c>
      <c r="I468" s="61" t="e">
        <v>#N/A</v>
      </c>
      <c r="J468" s="58" t="str">
        <f t="shared" si="144"/>
        <v>0</v>
      </c>
      <c r="K468" s="58" t="str">
        <f t="shared" si="145"/>
        <v>0</v>
      </c>
      <c r="L468" s="58" t="str">
        <f t="shared" si="149"/>
        <v>0</v>
      </c>
      <c r="M468" s="58" t="str">
        <f t="shared" si="137"/>
        <v>0</v>
      </c>
      <c r="N468" s="61">
        <v>0</v>
      </c>
      <c r="AF468" s="3">
        <f t="shared" si="140"/>
        <v>1.1400462962962963E-2</v>
      </c>
      <c r="AG468" s="5">
        <f t="shared" si="141"/>
        <v>985000</v>
      </c>
      <c r="AH468" s="56">
        <f t="shared" si="150"/>
        <v>0.49691184999999999</v>
      </c>
      <c r="AI468" s="84">
        <f t="shared" si="151"/>
        <v>0.49691184999999999</v>
      </c>
      <c r="AJ468" s="84">
        <v>986</v>
      </c>
      <c r="AK468" t="str">
        <f t="shared" si="146"/>
        <v>0.49691185, 986</v>
      </c>
      <c r="AL468" s="60">
        <f t="shared" si="151"/>
        <v>0.49691184999999999</v>
      </c>
      <c r="AM468" s="5">
        <f t="shared" si="147"/>
        <v>985</v>
      </c>
      <c r="AN468" s="56"/>
      <c r="AT468" s="56"/>
    </row>
    <row r="469" spans="1:46" x14ac:dyDescent="0.35">
      <c r="A469">
        <v>986000</v>
      </c>
      <c r="B469" s="59">
        <v>2.2453249000000002E-2</v>
      </c>
      <c r="C469" s="3">
        <f t="shared" si="139"/>
        <v>1.1412037037037037E-2</v>
      </c>
      <c r="D469" s="59">
        <v>0.22453249000000003</v>
      </c>
      <c r="E469" s="56" t="e">
        <f t="shared" si="142"/>
        <v>#N/A</v>
      </c>
      <c r="F469" s="58" t="e">
        <f t="shared" si="143"/>
        <v>#N/A</v>
      </c>
      <c r="G469" s="58">
        <f t="shared" si="138"/>
        <v>0.22453249000000003</v>
      </c>
      <c r="H469" s="58" t="e">
        <f t="shared" si="148"/>
        <v>#N/A</v>
      </c>
      <c r="I469" s="61" t="e">
        <v>#N/A</v>
      </c>
      <c r="J469" s="58" t="str">
        <f t="shared" si="144"/>
        <v>0</v>
      </c>
      <c r="K469" s="58" t="str">
        <f t="shared" si="145"/>
        <v>0</v>
      </c>
      <c r="L469" s="58">
        <f t="shared" si="149"/>
        <v>0.22453249000000003</v>
      </c>
      <c r="M469" s="58" t="str">
        <f t="shared" si="137"/>
        <v>0</v>
      </c>
      <c r="N469" s="61">
        <v>0</v>
      </c>
      <c r="AF469" s="3">
        <f t="shared" si="140"/>
        <v>1.1412037037037037E-2</v>
      </c>
      <c r="AG469" s="5">
        <f t="shared" si="141"/>
        <v>986000</v>
      </c>
      <c r="AH469" s="56">
        <f t="shared" si="150"/>
        <v>0.22453249000000003</v>
      </c>
      <c r="AI469" s="84">
        <f t="shared" si="151"/>
        <v>0.22453249000000003</v>
      </c>
      <c r="AJ469" s="84">
        <v>987</v>
      </c>
      <c r="AK469" t="str">
        <f t="shared" si="146"/>
        <v>0.22453249, 987</v>
      </c>
      <c r="AL469" s="60">
        <f t="shared" si="151"/>
        <v>0.22453249000000003</v>
      </c>
      <c r="AM469" s="5">
        <f t="shared" si="147"/>
        <v>986</v>
      </c>
      <c r="AN469" s="56"/>
      <c r="AT469" s="56"/>
    </row>
    <row r="470" spans="1:46" x14ac:dyDescent="0.35">
      <c r="A470">
        <v>987000</v>
      </c>
      <c r="B470" s="59">
        <v>2.4724085E-2</v>
      </c>
      <c r="C470" s="3">
        <f t="shared" si="139"/>
        <v>1.142361111111111E-2</v>
      </c>
      <c r="D470" s="59">
        <v>0.24724085000000001</v>
      </c>
      <c r="E470" s="56" t="e">
        <f t="shared" si="142"/>
        <v>#N/A</v>
      </c>
      <c r="F470" s="58" t="e">
        <f t="shared" si="143"/>
        <v>#N/A</v>
      </c>
      <c r="G470" s="58" t="e">
        <f t="shared" si="138"/>
        <v>#N/A</v>
      </c>
      <c r="H470" s="58" t="e">
        <f t="shared" si="148"/>
        <v>#N/A</v>
      </c>
      <c r="I470" s="61" t="e">
        <v>#N/A</v>
      </c>
      <c r="J470" s="58" t="str">
        <f t="shared" si="144"/>
        <v>0</v>
      </c>
      <c r="K470" s="58" t="str">
        <f t="shared" si="145"/>
        <v>0</v>
      </c>
      <c r="L470" s="58" t="str">
        <f t="shared" si="149"/>
        <v>0</v>
      </c>
      <c r="M470" s="58" t="str">
        <f t="shared" si="137"/>
        <v>0</v>
      </c>
      <c r="N470" s="61">
        <v>0</v>
      </c>
      <c r="AF470" s="3">
        <f t="shared" si="140"/>
        <v>1.142361111111111E-2</v>
      </c>
      <c r="AG470" s="5">
        <f t="shared" si="141"/>
        <v>987000</v>
      </c>
      <c r="AH470" s="56">
        <f t="shared" si="150"/>
        <v>0.24724085000000001</v>
      </c>
      <c r="AI470" s="84">
        <f t="shared" si="151"/>
        <v>0.24724085000000001</v>
      </c>
      <c r="AJ470" s="84">
        <v>988</v>
      </c>
      <c r="AK470" t="str">
        <f t="shared" si="146"/>
        <v>0.24724085, 988</v>
      </c>
      <c r="AL470" s="60">
        <f t="shared" si="151"/>
        <v>0.24724085000000001</v>
      </c>
      <c r="AM470" s="5">
        <f t="shared" si="147"/>
        <v>987</v>
      </c>
      <c r="AN470" s="56"/>
      <c r="AT470" s="56"/>
    </row>
    <row r="471" spans="1:46" x14ac:dyDescent="0.35">
      <c r="A471">
        <v>988000</v>
      </c>
      <c r="B471" s="59">
        <v>7.8442215999999995E-2</v>
      </c>
      <c r="C471" s="3">
        <f t="shared" si="139"/>
        <v>1.1435185185185184E-2</v>
      </c>
      <c r="D471" s="59">
        <v>0.78442215999999998</v>
      </c>
      <c r="E471" s="56" t="e">
        <f t="shared" si="142"/>
        <v>#N/A</v>
      </c>
      <c r="F471" s="58" t="e">
        <f t="shared" si="143"/>
        <v>#N/A</v>
      </c>
      <c r="G471" s="58" t="e">
        <f t="shared" si="138"/>
        <v>#N/A</v>
      </c>
      <c r="H471" s="58">
        <f t="shared" si="148"/>
        <v>0.78442215999999998</v>
      </c>
      <c r="I471" s="61" t="e">
        <v>#N/A</v>
      </c>
      <c r="J471" s="58" t="str">
        <f t="shared" si="144"/>
        <v>0</v>
      </c>
      <c r="K471" s="58" t="str">
        <f t="shared" si="145"/>
        <v>0</v>
      </c>
      <c r="L471" s="58" t="str">
        <f t="shared" si="149"/>
        <v>0</v>
      </c>
      <c r="M471" s="58">
        <f t="shared" si="137"/>
        <v>0.78442215999999998</v>
      </c>
      <c r="N471" s="61" t="str">
        <v>23 Draining fluid</v>
      </c>
      <c r="AF471" s="3">
        <f t="shared" si="140"/>
        <v>1.1435185185185184E-2</v>
      </c>
      <c r="AG471" s="5">
        <f t="shared" si="141"/>
        <v>988000</v>
      </c>
      <c r="AH471" s="56">
        <f t="shared" si="150"/>
        <v>0.78442215999999998</v>
      </c>
      <c r="AI471" s="84">
        <f t="shared" si="151"/>
        <v>0.78442215999999998</v>
      </c>
      <c r="AJ471" s="84">
        <v>989</v>
      </c>
      <c r="AK471" t="str">
        <f t="shared" si="146"/>
        <v>0.78442216, 989</v>
      </c>
      <c r="AL471" s="60">
        <f t="shared" si="151"/>
        <v>0.78442215999999998</v>
      </c>
      <c r="AM471" s="5">
        <f t="shared" si="147"/>
        <v>988</v>
      </c>
      <c r="AN471" s="56"/>
      <c r="AT471" s="56"/>
    </row>
    <row r="472" spans="1:46" x14ac:dyDescent="0.35">
      <c r="A472">
        <v>989000</v>
      </c>
      <c r="B472" s="59">
        <v>7.6171375999999999E-2</v>
      </c>
      <c r="C472" s="3">
        <f t="shared" si="139"/>
        <v>1.1446759259259261E-2</v>
      </c>
      <c r="D472" s="59">
        <v>0.76171376000000002</v>
      </c>
      <c r="E472" s="56" t="e">
        <f t="shared" si="142"/>
        <v>#N/A</v>
      </c>
      <c r="F472" s="58" t="e">
        <f t="shared" si="143"/>
        <v>#N/A</v>
      </c>
      <c r="G472" s="58" t="e">
        <f t="shared" si="138"/>
        <v>#N/A</v>
      </c>
      <c r="H472" s="58" t="e">
        <f t="shared" si="148"/>
        <v>#N/A</v>
      </c>
      <c r="I472" s="61" t="e">
        <v>#N/A</v>
      </c>
      <c r="J472" s="58" t="str">
        <f t="shared" si="144"/>
        <v>0</v>
      </c>
      <c r="K472" s="58" t="str">
        <f t="shared" si="145"/>
        <v>0</v>
      </c>
      <c r="L472" s="58" t="str">
        <f t="shared" si="149"/>
        <v>0</v>
      </c>
      <c r="M472" s="58" t="str">
        <f t="shared" si="137"/>
        <v>0</v>
      </c>
      <c r="N472" s="61">
        <v>0</v>
      </c>
      <c r="AF472" s="3">
        <f t="shared" si="140"/>
        <v>1.1446759259259261E-2</v>
      </c>
      <c r="AG472" s="5">
        <f t="shared" si="141"/>
        <v>989000</v>
      </c>
      <c r="AH472" s="56">
        <f t="shared" si="150"/>
        <v>0.76171376000000002</v>
      </c>
      <c r="AI472" s="84">
        <f t="shared" si="151"/>
        <v>0.76171376000000002</v>
      </c>
      <c r="AJ472" s="84">
        <v>990</v>
      </c>
      <c r="AK472" t="str">
        <f t="shared" si="146"/>
        <v>0.76171376, 990</v>
      </c>
      <c r="AL472" s="60">
        <f t="shared" si="151"/>
        <v>0.76171376000000002</v>
      </c>
      <c r="AM472" s="5">
        <f t="shared" si="147"/>
        <v>989</v>
      </c>
      <c r="AN472" s="56"/>
      <c r="AT472" s="56"/>
    </row>
    <row r="473" spans="1:46" x14ac:dyDescent="0.35">
      <c r="A473">
        <v>990000</v>
      </c>
      <c r="B473" s="59">
        <v>5.8014362999999999E-2</v>
      </c>
      <c r="C473" s="3">
        <f t="shared" si="139"/>
        <v>1.1458333333333333E-2</v>
      </c>
      <c r="D473" s="59">
        <v>0.58014363000000002</v>
      </c>
      <c r="E473" s="56" t="e">
        <f t="shared" si="142"/>
        <v>#N/A</v>
      </c>
      <c r="F473" s="58" t="e">
        <f t="shared" si="143"/>
        <v>#N/A</v>
      </c>
      <c r="G473" s="58" t="e">
        <f t="shared" si="138"/>
        <v>#N/A</v>
      </c>
      <c r="H473" s="58" t="e">
        <f t="shared" si="148"/>
        <v>#N/A</v>
      </c>
      <c r="I473" s="61" t="e">
        <v>#N/A</v>
      </c>
      <c r="J473" s="58" t="str">
        <f t="shared" si="144"/>
        <v>0</v>
      </c>
      <c r="K473" s="58" t="str">
        <f t="shared" si="145"/>
        <v>0</v>
      </c>
      <c r="L473" s="58" t="str">
        <f t="shared" si="149"/>
        <v>0</v>
      </c>
      <c r="M473" s="58" t="str">
        <f t="shared" si="137"/>
        <v>0</v>
      </c>
      <c r="N473" s="61">
        <v>0</v>
      </c>
      <c r="AF473" s="3">
        <f t="shared" si="140"/>
        <v>1.1458333333333333E-2</v>
      </c>
      <c r="AG473" s="5">
        <f t="shared" si="141"/>
        <v>990000</v>
      </c>
      <c r="AH473" s="56">
        <f t="shared" si="150"/>
        <v>0.58014363000000002</v>
      </c>
      <c r="AI473" s="84">
        <f t="shared" si="151"/>
        <v>0.58014363000000002</v>
      </c>
      <c r="AJ473" s="84">
        <v>991</v>
      </c>
      <c r="AK473" t="str">
        <f t="shared" si="146"/>
        <v>0.58014363, 991</v>
      </c>
      <c r="AL473" s="60">
        <f t="shared" si="151"/>
        <v>0.58014363000000002</v>
      </c>
      <c r="AM473" s="5">
        <f t="shared" si="147"/>
        <v>990</v>
      </c>
      <c r="AN473" s="56"/>
      <c r="AT473" s="56"/>
    </row>
    <row r="474" spans="1:46" x14ac:dyDescent="0.35">
      <c r="A474">
        <v>991000</v>
      </c>
      <c r="B474" s="59">
        <v>3.0021091999999999E-2</v>
      </c>
      <c r="C474" s="3">
        <f t="shared" si="139"/>
        <v>1.1469907407407406E-2</v>
      </c>
      <c r="D474" s="59">
        <v>0.30021091999999999</v>
      </c>
      <c r="E474" s="56" t="e">
        <f t="shared" si="142"/>
        <v>#N/A</v>
      </c>
      <c r="F474" s="58" t="e">
        <f t="shared" si="143"/>
        <v>#N/A</v>
      </c>
      <c r="G474" s="58" t="e">
        <f t="shared" si="138"/>
        <v>#N/A</v>
      </c>
      <c r="H474" s="58" t="e">
        <f t="shared" si="148"/>
        <v>#N/A</v>
      </c>
      <c r="I474" s="61" t="e">
        <v>#N/A</v>
      </c>
      <c r="J474" s="58" t="str">
        <f t="shared" si="144"/>
        <v>0</v>
      </c>
      <c r="K474" s="58" t="str">
        <f t="shared" si="145"/>
        <v>0</v>
      </c>
      <c r="L474" s="58" t="str">
        <f t="shared" si="149"/>
        <v>0</v>
      </c>
      <c r="M474" s="58" t="str">
        <f t="shared" si="137"/>
        <v>0</v>
      </c>
      <c r="N474" s="61">
        <v>0</v>
      </c>
      <c r="AF474" s="3">
        <f t="shared" si="140"/>
        <v>1.1469907407407406E-2</v>
      </c>
      <c r="AG474" s="5">
        <f t="shared" si="141"/>
        <v>991000</v>
      </c>
      <c r="AH474" s="56">
        <f t="shared" si="150"/>
        <v>0.30021091999999999</v>
      </c>
      <c r="AI474" s="84">
        <f t="shared" si="151"/>
        <v>0.30021091999999999</v>
      </c>
      <c r="AJ474" s="84">
        <v>992</v>
      </c>
      <c r="AK474" t="str">
        <f t="shared" si="146"/>
        <v>0.30021092, 992</v>
      </c>
      <c r="AL474" s="60">
        <f t="shared" si="151"/>
        <v>0.30021091999999999</v>
      </c>
      <c r="AM474" s="5">
        <f t="shared" si="147"/>
        <v>991</v>
      </c>
      <c r="AN474" s="56"/>
      <c r="AT474" s="56"/>
    </row>
    <row r="475" spans="1:46" x14ac:dyDescent="0.35">
      <c r="A475">
        <v>992000</v>
      </c>
      <c r="B475" s="59">
        <v>2.2453249000000002E-2</v>
      </c>
      <c r="C475" s="3">
        <f t="shared" si="139"/>
        <v>1.1481481481481483E-2</v>
      </c>
      <c r="D475" s="59">
        <v>0.22453249000000003</v>
      </c>
      <c r="E475" s="56" t="e">
        <f t="shared" si="142"/>
        <v>#N/A</v>
      </c>
      <c r="F475" s="58" t="e">
        <f t="shared" si="143"/>
        <v>#N/A</v>
      </c>
      <c r="G475" s="58">
        <f t="shared" si="138"/>
        <v>0.22453249000000003</v>
      </c>
      <c r="H475" s="58" t="e">
        <f t="shared" si="148"/>
        <v>#N/A</v>
      </c>
      <c r="I475" s="61" t="e">
        <v>#N/A</v>
      </c>
      <c r="J475" s="58" t="str">
        <f t="shared" si="144"/>
        <v>0</v>
      </c>
      <c r="K475" s="58" t="str">
        <f t="shared" si="145"/>
        <v>0</v>
      </c>
      <c r="L475" s="58">
        <f t="shared" si="149"/>
        <v>0.22453249000000003</v>
      </c>
      <c r="M475" s="58" t="str">
        <f t="shared" si="137"/>
        <v>0</v>
      </c>
      <c r="N475" s="61">
        <v>0</v>
      </c>
      <c r="AF475" s="3">
        <f t="shared" si="140"/>
        <v>1.1481481481481483E-2</v>
      </c>
      <c r="AG475" s="5">
        <f t="shared" si="141"/>
        <v>992000</v>
      </c>
      <c r="AH475" s="56">
        <f t="shared" si="150"/>
        <v>0.22453249000000003</v>
      </c>
      <c r="AI475" s="84">
        <f t="shared" si="151"/>
        <v>0.22453249000000003</v>
      </c>
      <c r="AJ475" s="84">
        <v>993</v>
      </c>
      <c r="AK475" t="str">
        <f t="shared" si="146"/>
        <v>0.22453249, 993</v>
      </c>
      <c r="AL475" s="60">
        <f t="shared" si="151"/>
        <v>0.22453249000000003</v>
      </c>
      <c r="AM475" s="5">
        <f t="shared" si="147"/>
        <v>992</v>
      </c>
      <c r="AN475" s="56"/>
      <c r="AT475" s="56"/>
    </row>
    <row r="476" spans="1:46" x14ac:dyDescent="0.35">
      <c r="A476">
        <v>993000</v>
      </c>
      <c r="B476" s="59">
        <v>4.5907266000000002E-2</v>
      </c>
      <c r="C476" s="3">
        <f t="shared" si="139"/>
        <v>1.1493055555555557E-2</v>
      </c>
      <c r="D476" s="59">
        <v>0.45907266000000002</v>
      </c>
      <c r="E476" s="56" t="e">
        <f t="shared" si="142"/>
        <v>#N/A</v>
      </c>
      <c r="F476" s="58" t="e">
        <f t="shared" si="143"/>
        <v>#N/A</v>
      </c>
      <c r="G476" s="58" t="e">
        <f t="shared" si="138"/>
        <v>#N/A</v>
      </c>
      <c r="H476" s="58" t="e">
        <f t="shared" si="148"/>
        <v>#N/A</v>
      </c>
      <c r="I476" s="61" t="e">
        <v>#N/A</v>
      </c>
      <c r="J476" s="58" t="str">
        <f t="shared" si="144"/>
        <v>0</v>
      </c>
      <c r="K476" s="58" t="str">
        <f t="shared" si="145"/>
        <v>0</v>
      </c>
      <c r="L476" s="58" t="str">
        <f t="shared" si="149"/>
        <v>0</v>
      </c>
      <c r="M476" s="58" t="str">
        <f t="shared" si="137"/>
        <v>0</v>
      </c>
      <c r="N476" s="61">
        <v>0</v>
      </c>
      <c r="AF476" s="3">
        <f t="shared" si="140"/>
        <v>1.1493055555555557E-2</v>
      </c>
      <c r="AG476" s="5">
        <f t="shared" si="141"/>
        <v>993000</v>
      </c>
      <c r="AH476" s="56">
        <f t="shared" si="150"/>
        <v>0.45907266000000002</v>
      </c>
      <c r="AI476" s="84">
        <f t="shared" si="151"/>
        <v>0.45907266000000002</v>
      </c>
      <c r="AJ476" s="84">
        <v>994</v>
      </c>
      <c r="AK476" t="str">
        <f t="shared" si="146"/>
        <v>0.45907266, 994</v>
      </c>
      <c r="AL476" s="60">
        <f t="shared" si="151"/>
        <v>0.45907266000000002</v>
      </c>
      <c r="AM476" s="5">
        <f t="shared" si="147"/>
        <v>993</v>
      </c>
      <c r="AN476" s="56"/>
      <c r="AT476" s="56"/>
    </row>
    <row r="477" spans="1:46" x14ac:dyDescent="0.35">
      <c r="A477">
        <v>994000</v>
      </c>
      <c r="B477" s="59">
        <v>6.6337530000000006E-2</v>
      </c>
      <c r="C477" s="3">
        <f t="shared" si="139"/>
        <v>1.150462962962963E-2</v>
      </c>
      <c r="D477" s="59">
        <v>0.6633753</v>
      </c>
      <c r="E477" s="56" t="e">
        <f t="shared" si="142"/>
        <v>#N/A</v>
      </c>
      <c r="F477" s="58" t="e">
        <f t="shared" si="143"/>
        <v>#N/A</v>
      </c>
      <c r="G477" s="58" t="e">
        <f t="shared" si="138"/>
        <v>#N/A</v>
      </c>
      <c r="H477" s="58" t="e">
        <f t="shared" si="148"/>
        <v>#N/A</v>
      </c>
      <c r="I477" s="61" t="e">
        <v>#N/A</v>
      </c>
      <c r="J477" s="58" t="str">
        <f t="shared" si="144"/>
        <v>0</v>
      </c>
      <c r="K477" s="58" t="str">
        <f t="shared" si="145"/>
        <v>0</v>
      </c>
      <c r="L477" s="58" t="str">
        <f t="shared" si="149"/>
        <v>0</v>
      </c>
      <c r="M477" s="58" t="str">
        <f t="shared" si="137"/>
        <v>0</v>
      </c>
      <c r="N477" s="61">
        <v>0</v>
      </c>
      <c r="AF477" s="3">
        <f t="shared" si="140"/>
        <v>1.150462962962963E-2</v>
      </c>
      <c r="AG477" s="5">
        <f t="shared" si="141"/>
        <v>994000</v>
      </c>
      <c r="AH477" s="56">
        <f t="shared" si="150"/>
        <v>0.6633753</v>
      </c>
      <c r="AI477" s="84">
        <f t="shared" si="151"/>
        <v>0.6633753</v>
      </c>
      <c r="AJ477" s="84">
        <v>995</v>
      </c>
      <c r="AK477" t="str">
        <f t="shared" si="146"/>
        <v>0.6633753, 995</v>
      </c>
      <c r="AL477" s="60">
        <f t="shared" si="151"/>
        <v>0.6633753</v>
      </c>
      <c r="AM477" s="5">
        <f t="shared" si="147"/>
        <v>994</v>
      </c>
      <c r="AN477" s="56"/>
      <c r="AT477" s="56"/>
    </row>
    <row r="478" spans="1:46" x14ac:dyDescent="0.35">
      <c r="A478">
        <v>995000</v>
      </c>
      <c r="B478" s="59">
        <v>7.4658290000000002E-2</v>
      </c>
      <c r="C478" s="3">
        <f t="shared" si="139"/>
        <v>1.1516203703703702E-2</v>
      </c>
      <c r="D478" s="59">
        <v>0.74658290000000005</v>
      </c>
      <c r="E478" s="56" t="e">
        <f t="shared" si="142"/>
        <v>#N/A</v>
      </c>
      <c r="F478" s="58" t="e">
        <f t="shared" si="143"/>
        <v>#N/A</v>
      </c>
      <c r="G478" s="58" t="e">
        <f t="shared" si="138"/>
        <v>#N/A</v>
      </c>
      <c r="H478" s="58" t="e">
        <f t="shared" si="148"/>
        <v>#N/A</v>
      </c>
      <c r="I478" s="61" t="e">
        <v>#N/A</v>
      </c>
      <c r="J478" s="58" t="str">
        <f t="shared" si="144"/>
        <v>0</v>
      </c>
      <c r="K478" s="58" t="str">
        <f t="shared" si="145"/>
        <v>0</v>
      </c>
      <c r="L478" s="58" t="str">
        <f t="shared" si="149"/>
        <v>0</v>
      </c>
      <c r="M478" s="58" t="str">
        <f t="shared" si="137"/>
        <v>0</v>
      </c>
      <c r="N478" s="61">
        <v>0</v>
      </c>
      <c r="AF478" s="3">
        <f t="shared" si="140"/>
        <v>1.1516203703703702E-2</v>
      </c>
      <c r="AG478" s="5">
        <f t="shared" si="141"/>
        <v>995000</v>
      </c>
      <c r="AH478" s="56">
        <f t="shared" si="150"/>
        <v>0.74658290000000005</v>
      </c>
      <c r="AI478" s="84">
        <f t="shared" si="151"/>
        <v>0.74658290000000005</v>
      </c>
      <c r="AJ478" s="84">
        <v>996</v>
      </c>
      <c r="AK478" t="str">
        <f t="shared" si="146"/>
        <v>0.7465829, 996</v>
      </c>
      <c r="AL478" s="60">
        <f t="shared" si="151"/>
        <v>0.74658290000000005</v>
      </c>
      <c r="AM478" s="5">
        <f t="shared" si="147"/>
        <v>995</v>
      </c>
      <c r="AN478" s="56"/>
      <c r="AT478" s="56"/>
    </row>
    <row r="479" spans="1:46" x14ac:dyDescent="0.35">
      <c r="A479">
        <v>996000</v>
      </c>
      <c r="B479" s="59">
        <v>7.3900536000000003E-2</v>
      </c>
      <c r="C479" s="3">
        <f t="shared" si="139"/>
        <v>1.1527777777777779E-2</v>
      </c>
      <c r="D479" s="59">
        <v>0.73900536000000006</v>
      </c>
      <c r="E479" s="56" t="e">
        <f t="shared" si="142"/>
        <v>#N/A</v>
      </c>
      <c r="F479" s="58" t="e">
        <f t="shared" si="143"/>
        <v>#N/A</v>
      </c>
      <c r="G479" s="58" t="e">
        <f t="shared" si="138"/>
        <v>#N/A</v>
      </c>
      <c r="H479" s="58" t="e">
        <f t="shared" si="148"/>
        <v>#N/A</v>
      </c>
      <c r="I479" s="61" t="e">
        <v>#N/A</v>
      </c>
      <c r="J479" s="58" t="str">
        <f t="shared" si="144"/>
        <v>0</v>
      </c>
      <c r="K479" s="58" t="str">
        <f t="shared" si="145"/>
        <v>0</v>
      </c>
      <c r="L479" s="58" t="str">
        <f t="shared" si="149"/>
        <v>0</v>
      </c>
      <c r="M479" s="58" t="str">
        <f t="shared" si="137"/>
        <v>0</v>
      </c>
      <c r="N479" s="61">
        <v>0</v>
      </c>
      <c r="AF479" s="3">
        <f t="shared" si="140"/>
        <v>1.1527777777777779E-2</v>
      </c>
      <c r="AG479" s="5">
        <f t="shared" si="141"/>
        <v>996000</v>
      </c>
      <c r="AH479" s="56">
        <f t="shared" si="150"/>
        <v>0.73900536000000006</v>
      </c>
      <c r="AI479" s="84">
        <f t="shared" si="151"/>
        <v>0.73900536000000006</v>
      </c>
      <c r="AJ479" s="84">
        <v>997</v>
      </c>
      <c r="AK479" t="str">
        <f t="shared" si="146"/>
        <v>0.73900536, 997</v>
      </c>
      <c r="AL479" s="60">
        <f t="shared" si="151"/>
        <v>0.73900536000000006</v>
      </c>
      <c r="AM479" s="5">
        <f t="shared" si="147"/>
        <v>996</v>
      </c>
      <c r="AN479" s="56"/>
      <c r="AT479" s="56"/>
    </row>
    <row r="480" spans="1:46" x14ac:dyDescent="0.35">
      <c r="A480">
        <v>997000</v>
      </c>
      <c r="B480" s="59">
        <v>0.11551156999999999</v>
      </c>
      <c r="C480" s="3">
        <f t="shared" si="139"/>
        <v>1.1539351851851853E-2</v>
      </c>
      <c r="D480" s="59">
        <v>1.1551156999999999</v>
      </c>
      <c r="E480" s="56" t="e">
        <f t="shared" si="142"/>
        <v>#N/A</v>
      </c>
      <c r="F480" s="58" t="e">
        <f t="shared" si="143"/>
        <v>#N/A</v>
      </c>
      <c r="G480" s="58" t="e">
        <f t="shared" si="138"/>
        <v>#N/A</v>
      </c>
      <c r="H480" s="58" t="e">
        <f t="shared" si="148"/>
        <v>#N/A</v>
      </c>
      <c r="I480" s="61" t="e">
        <v>#N/A</v>
      </c>
      <c r="J480" s="58" t="str">
        <f t="shared" si="144"/>
        <v>0</v>
      </c>
      <c r="K480" s="58" t="str">
        <f t="shared" si="145"/>
        <v>0</v>
      </c>
      <c r="L480" s="58" t="str">
        <f t="shared" si="149"/>
        <v>0</v>
      </c>
      <c r="M480" s="58" t="str">
        <f t="shared" si="137"/>
        <v>0</v>
      </c>
      <c r="N480" s="61">
        <v>0</v>
      </c>
      <c r="AF480" s="3">
        <f t="shared" si="140"/>
        <v>1.1539351851851853E-2</v>
      </c>
      <c r="AG480" s="5">
        <f t="shared" si="141"/>
        <v>997000</v>
      </c>
      <c r="AH480" s="56">
        <f t="shared" si="150"/>
        <v>1.1551156999999999</v>
      </c>
      <c r="AI480" s="84">
        <f t="shared" si="151"/>
        <v>1.1551156999999999</v>
      </c>
      <c r="AJ480" s="84">
        <v>998</v>
      </c>
      <c r="AK480" t="str">
        <f t="shared" si="146"/>
        <v>1.1551157, 998</v>
      </c>
      <c r="AL480" s="60">
        <f t="shared" si="151"/>
        <v>1.1551156999999999</v>
      </c>
      <c r="AM480" s="5">
        <f t="shared" si="147"/>
        <v>997</v>
      </c>
      <c r="AN480" s="56"/>
      <c r="AT480" s="56"/>
    </row>
    <row r="481" spans="1:46" x14ac:dyDescent="0.35">
      <c r="A481">
        <v>998000</v>
      </c>
      <c r="B481" s="59">
        <v>0.12459008000000001</v>
      </c>
      <c r="C481" s="3">
        <f t="shared" si="139"/>
        <v>1.1550925925925926E-2</v>
      </c>
      <c r="D481" s="59">
        <v>1.2459008</v>
      </c>
      <c r="E481" s="56" t="e">
        <f t="shared" si="142"/>
        <v>#N/A</v>
      </c>
      <c r="F481" s="58" t="e">
        <f t="shared" si="143"/>
        <v>#N/A</v>
      </c>
      <c r="G481" s="58" t="e">
        <f t="shared" si="138"/>
        <v>#N/A</v>
      </c>
      <c r="H481" s="58">
        <f t="shared" si="148"/>
        <v>1.2459008</v>
      </c>
      <c r="I481" s="61" t="e">
        <v>#N/A</v>
      </c>
      <c r="J481" s="58" t="str">
        <f t="shared" si="144"/>
        <v>0</v>
      </c>
      <c r="K481" s="58" t="str">
        <f t="shared" si="145"/>
        <v>0</v>
      </c>
      <c r="L481" s="58" t="str">
        <f t="shared" si="149"/>
        <v>0</v>
      </c>
      <c r="M481" s="58">
        <f t="shared" si="137"/>
        <v>1.2459008</v>
      </c>
      <c r="N481" s="61" t="str">
        <v>24 Drug - visible pain reaction</v>
      </c>
      <c r="AF481" s="3">
        <f t="shared" si="140"/>
        <v>1.1550925925925926E-2</v>
      </c>
      <c r="AG481" s="5">
        <f t="shared" si="141"/>
        <v>998000</v>
      </c>
      <c r="AH481" s="56">
        <f t="shared" si="150"/>
        <v>1.2459008</v>
      </c>
      <c r="AI481" s="84">
        <f t="shared" si="151"/>
        <v>1.2459008</v>
      </c>
      <c r="AJ481" s="84">
        <v>999</v>
      </c>
      <c r="AK481" t="str">
        <f t="shared" si="146"/>
        <v>1.2459008, 999</v>
      </c>
      <c r="AL481" s="60">
        <f t="shared" si="151"/>
        <v>1.2459008</v>
      </c>
      <c r="AM481" s="5">
        <f t="shared" si="147"/>
        <v>998</v>
      </c>
      <c r="AN481" s="56"/>
      <c r="AT481" s="56"/>
    </row>
    <row r="482" spans="1:46" x14ac:dyDescent="0.35">
      <c r="A482">
        <v>999000</v>
      </c>
      <c r="B482" s="59">
        <v>8.37368E-2</v>
      </c>
      <c r="C482" s="3">
        <f t="shared" si="139"/>
        <v>1.15625E-2</v>
      </c>
      <c r="D482" s="59">
        <v>0.837368</v>
      </c>
      <c r="E482" s="56" t="e">
        <f t="shared" si="142"/>
        <v>#N/A</v>
      </c>
      <c r="F482" s="58" t="e">
        <f t="shared" si="143"/>
        <v>#N/A</v>
      </c>
      <c r="G482" s="58" t="e">
        <f t="shared" si="138"/>
        <v>#N/A</v>
      </c>
      <c r="H482" s="58" t="e">
        <f t="shared" si="148"/>
        <v>#N/A</v>
      </c>
      <c r="I482" s="61" t="e">
        <v>#N/A</v>
      </c>
      <c r="J482" s="58" t="str">
        <f t="shared" si="144"/>
        <v>0</v>
      </c>
      <c r="K482" s="58" t="str">
        <f t="shared" si="145"/>
        <v>0</v>
      </c>
      <c r="L482" s="58" t="str">
        <f t="shared" si="149"/>
        <v>0</v>
      </c>
      <c r="M482" s="58" t="str">
        <f t="shared" si="137"/>
        <v>0</v>
      </c>
      <c r="N482" s="61">
        <v>0</v>
      </c>
      <c r="AF482" s="3">
        <f t="shared" si="140"/>
        <v>1.15625E-2</v>
      </c>
      <c r="AG482" s="5">
        <f t="shared" si="141"/>
        <v>999000</v>
      </c>
      <c r="AH482" s="56">
        <f t="shared" si="150"/>
        <v>0.837368</v>
      </c>
      <c r="AI482" s="84">
        <f t="shared" si="151"/>
        <v>0.837368</v>
      </c>
      <c r="AJ482" s="84">
        <v>1000</v>
      </c>
      <c r="AK482" t="str">
        <f t="shared" si="146"/>
        <v>0.837368, 1000</v>
      </c>
      <c r="AL482" s="60">
        <f t="shared" si="151"/>
        <v>0.837368</v>
      </c>
      <c r="AM482" s="5">
        <f t="shared" si="147"/>
        <v>999</v>
      </c>
      <c r="AN482" s="56"/>
      <c r="AT482" s="56"/>
    </row>
    <row r="483" spans="1:46" x14ac:dyDescent="0.35">
      <c r="A483">
        <v>1000000</v>
      </c>
      <c r="B483" s="59">
        <v>6.8605949999999999E-2</v>
      </c>
      <c r="C483" s="3">
        <f t="shared" si="139"/>
        <v>1.1574074074074075E-2</v>
      </c>
      <c r="D483" s="59">
        <v>0.68605950000000004</v>
      </c>
      <c r="E483" s="56" t="e">
        <f t="shared" si="142"/>
        <v>#N/A</v>
      </c>
      <c r="F483" s="58" t="e">
        <f t="shared" si="143"/>
        <v>#N/A</v>
      </c>
      <c r="G483" s="58" t="e">
        <f t="shared" si="138"/>
        <v>#N/A</v>
      </c>
      <c r="H483" s="58" t="e">
        <f t="shared" si="148"/>
        <v>#N/A</v>
      </c>
      <c r="I483" s="61" t="e">
        <v>#N/A</v>
      </c>
      <c r="J483" s="58" t="str">
        <f t="shared" si="144"/>
        <v>0</v>
      </c>
      <c r="K483" s="58" t="str">
        <f t="shared" si="145"/>
        <v>0</v>
      </c>
      <c r="L483" s="58" t="str">
        <f t="shared" si="149"/>
        <v>0</v>
      </c>
      <c r="M483" s="58" t="str">
        <f t="shared" si="137"/>
        <v>0</v>
      </c>
      <c r="N483" s="61">
        <v>0</v>
      </c>
      <c r="AF483" s="3">
        <f t="shared" si="140"/>
        <v>1.1574074074074075E-2</v>
      </c>
      <c r="AG483" s="5">
        <f t="shared" si="141"/>
        <v>1000000</v>
      </c>
      <c r="AH483" s="56">
        <f t="shared" si="150"/>
        <v>0.68605950000000004</v>
      </c>
      <c r="AI483" s="84">
        <f t="shared" si="151"/>
        <v>0.68605950000000004</v>
      </c>
      <c r="AJ483" s="84">
        <v>1001</v>
      </c>
      <c r="AK483" t="str">
        <f t="shared" si="146"/>
        <v>0.6860595, 1001</v>
      </c>
      <c r="AL483" s="60">
        <f t="shared" si="151"/>
        <v>0.68605950000000004</v>
      </c>
      <c r="AM483" s="5">
        <f t="shared" si="147"/>
        <v>1000</v>
      </c>
      <c r="AN483" s="56"/>
      <c r="AT483" s="56"/>
    </row>
    <row r="484" spans="1:46" x14ac:dyDescent="0.35">
      <c r="A484">
        <v>1001000</v>
      </c>
      <c r="B484" s="59">
        <v>4.5151933999999998E-2</v>
      </c>
      <c r="C484" s="3">
        <f t="shared" si="139"/>
        <v>1.1585648148148149E-2</v>
      </c>
      <c r="D484" s="59">
        <v>0.45151933999999999</v>
      </c>
      <c r="E484" s="56" t="e">
        <f t="shared" si="142"/>
        <v>#N/A</v>
      </c>
      <c r="F484" s="58" t="e">
        <f t="shared" si="143"/>
        <v>#N/A</v>
      </c>
      <c r="G484" s="58" t="e">
        <f t="shared" si="138"/>
        <v>#N/A</v>
      </c>
      <c r="H484" s="58" t="e">
        <f t="shared" si="148"/>
        <v>#N/A</v>
      </c>
      <c r="I484" s="61" t="e">
        <v>#N/A</v>
      </c>
      <c r="J484" s="58" t="str">
        <f t="shared" si="144"/>
        <v>0</v>
      </c>
      <c r="K484" s="58" t="str">
        <f t="shared" si="145"/>
        <v>0</v>
      </c>
      <c r="L484" s="58" t="str">
        <f t="shared" si="149"/>
        <v>0</v>
      </c>
      <c r="M484" s="58" t="str">
        <f t="shared" ref="M484:M547" si="152">IF(AND(D484&gt;=D481, D484&gt;=D482, D484&gt;=D483, D484&gt;=D485, D484&gt;=D486, D484&gt;=D487),D484,"0")</f>
        <v>0</v>
      </c>
      <c r="N484" s="61">
        <v>0</v>
      </c>
      <c r="AF484" s="3">
        <f t="shared" si="140"/>
        <v>1.1585648148148149E-2</v>
      </c>
      <c r="AG484" s="5">
        <f t="shared" si="141"/>
        <v>1001000</v>
      </c>
      <c r="AH484" s="56">
        <f t="shared" si="150"/>
        <v>0.45151933999999999</v>
      </c>
      <c r="AI484" s="84">
        <f t="shared" si="151"/>
        <v>0.45151933999999999</v>
      </c>
      <c r="AJ484" s="84">
        <v>1002</v>
      </c>
      <c r="AK484" t="str">
        <f t="shared" si="146"/>
        <v>0.45151934, 1002</v>
      </c>
      <c r="AL484" s="60">
        <f t="shared" si="151"/>
        <v>0.45151933999999999</v>
      </c>
      <c r="AM484" s="5">
        <f t="shared" si="147"/>
        <v>1001</v>
      </c>
      <c r="AN484" s="56"/>
      <c r="AT484" s="56"/>
    </row>
    <row r="485" spans="1:46" x14ac:dyDescent="0.35">
      <c r="A485">
        <v>1002000</v>
      </c>
      <c r="B485" s="59">
        <v>4.3636425999999999E-2</v>
      </c>
      <c r="C485" s="3">
        <f t="shared" si="139"/>
        <v>1.1597222222222222E-2</v>
      </c>
      <c r="D485" s="59">
        <v>0.43636426</v>
      </c>
      <c r="E485" s="56" t="e">
        <f t="shared" si="142"/>
        <v>#N/A</v>
      </c>
      <c r="F485" s="58" t="e">
        <f t="shared" si="143"/>
        <v>#N/A</v>
      </c>
      <c r="G485" s="58" t="e">
        <f t="shared" si="138"/>
        <v>#N/A</v>
      </c>
      <c r="H485" s="58" t="e">
        <f t="shared" si="148"/>
        <v>#N/A</v>
      </c>
      <c r="I485" s="61" t="e">
        <v>#N/A</v>
      </c>
      <c r="J485" s="58" t="str">
        <f t="shared" si="144"/>
        <v>0</v>
      </c>
      <c r="K485" s="58" t="str">
        <f t="shared" si="145"/>
        <v>0</v>
      </c>
      <c r="L485" s="58" t="str">
        <f t="shared" si="149"/>
        <v>0</v>
      </c>
      <c r="M485" s="58" t="str">
        <f t="shared" si="152"/>
        <v>0</v>
      </c>
      <c r="N485" s="61">
        <v>0</v>
      </c>
      <c r="AF485" s="3">
        <f t="shared" si="140"/>
        <v>1.1597222222222222E-2</v>
      </c>
      <c r="AG485" s="5">
        <f t="shared" si="141"/>
        <v>1002000</v>
      </c>
      <c r="AH485" s="56">
        <f t="shared" si="150"/>
        <v>0.43636426</v>
      </c>
      <c r="AI485" s="84">
        <f t="shared" si="151"/>
        <v>0.43636426</v>
      </c>
      <c r="AJ485" s="84">
        <v>1003</v>
      </c>
      <c r="AK485" t="str">
        <f t="shared" si="146"/>
        <v>0.43636426, 1003</v>
      </c>
      <c r="AL485" s="60">
        <f t="shared" si="151"/>
        <v>0.43636426</v>
      </c>
      <c r="AM485" s="5">
        <f t="shared" si="147"/>
        <v>1002</v>
      </c>
      <c r="AN485" s="56"/>
      <c r="AT485" s="56"/>
    </row>
    <row r="486" spans="1:46" x14ac:dyDescent="0.35">
      <c r="A486">
        <v>1003000</v>
      </c>
      <c r="B486" s="59">
        <v>4.8935859999999998E-2</v>
      </c>
      <c r="C486" s="3">
        <f t="shared" si="139"/>
        <v>1.1608796296296296E-2</v>
      </c>
      <c r="D486" s="59">
        <v>0.48935859999999998</v>
      </c>
      <c r="E486" s="56" t="e">
        <f t="shared" si="142"/>
        <v>#N/A</v>
      </c>
      <c r="F486" s="58" t="e">
        <f t="shared" si="143"/>
        <v>#N/A</v>
      </c>
      <c r="G486" s="58" t="e">
        <f t="shared" si="138"/>
        <v>#N/A</v>
      </c>
      <c r="H486" s="58" t="e">
        <f t="shared" si="148"/>
        <v>#N/A</v>
      </c>
      <c r="I486" s="61" t="e">
        <v>#N/A</v>
      </c>
      <c r="J486" s="58" t="str">
        <f t="shared" si="144"/>
        <v>0</v>
      </c>
      <c r="K486" s="58" t="str">
        <f t="shared" si="145"/>
        <v>0</v>
      </c>
      <c r="L486" s="58" t="str">
        <f t="shared" si="149"/>
        <v>0</v>
      </c>
      <c r="M486" s="58" t="str">
        <f t="shared" si="152"/>
        <v>0</v>
      </c>
      <c r="N486" s="61">
        <v>0</v>
      </c>
      <c r="AF486" s="3">
        <f t="shared" si="140"/>
        <v>1.1608796296296296E-2</v>
      </c>
      <c r="AG486" s="5">
        <f t="shared" si="141"/>
        <v>1003000</v>
      </c>
      <c r="AH486" s="56">
        <f t="shared" si="150"/>
        <v>0.48935859999999998</v>
      </c>
      <c r="AI486" s="84">
        <f t="shared" si="151"/>
        <v>0.48935859999999998</v>
      </c>
      <c r="AJ486" s="84">
        <v>1004</v>
      </c>
      <c r="AK486" t="str">
        <f t="shared" si="146"/>
        <v>0.4893586, 1004</v>
      </c>
      <c r="AL486" s="60">
        <f t="shared" si="151"/>
        <v>0.48935859999999998</v>
      </c>
      <c r="AM486" s="5">
        <f t="shared" si="147"/>
        <v>1003</v>
      </c>
      <c r="AN486" s="56"/>
      <c r="AT486" s="56"/>
    </row>
    <row r="487" spans="1:46" x14ac:dyDescent="0.35">
      <c r="A487">
        <v>1004000</v>
      </c>
      <c r="B487" s="59">
        <v>2.9263338E-2</v>
      </c>
      <c r="C487" s="3">
        <f t="shared" si="139"/>
        <v>1.1620370370370371E-2</v>
      </c>
      <c r="D487" s="59">
        <v>0.29263338</v>
      </c>
      <c r="E487" s="56" t="e">
        <f t="shared" si="142"/>
        <v>#N/A</v>
      </c>
      <c r="F487" s="58" t="e">
        <f t="shared" si="143"/>
        <v>#N/A</v>
      </c>
      <c r="G487" s="58" t="e">
        <f t="shared" si="138"/>
        <v>#N/A</v>
      </c>
      <c r="H487" s="58" t="e">
        <f t="shared" si="148"/>
        <v>#N/A</v>
      </c>
      <c r="I487" s="61" t="e">
        <v>#N/A</v>
      </c>
      <c r="J487" s="58" t="str">
        <f t="shared" si="144"/>
        <v>0</v>
      </c>
      <c r="K487" s="58" t="str">
        <f t="shared" si="145"/>
        <v>0</v>
      </c>
      <c r="L487" s="58" t="str">
        <f t="shared" si="149"/>
        <v>0</v>
      </c>
      <c r="M487" s="58" t="str">
        <f t="shared" si="152"/>
        <v>0</v>
      </c>
      <c r="N487" s="61">
        <v>0</v>
      </c>
      <c r="AF487" s="3">
        <f t="shared" si="140"/>
        <v>1.1620370370370371E-2</v>
      </c>
      <c r="AG487" s="5">
        <f t="shared" si="141"/>
        <v>1004000</v>
      </c>
      <c r="AH487" s="56">
        <f t="shared" si="150"/>
        <v>0.29263338</v>
      </c>
      <c r="AI487" s="84">
        <f t="shared" si="151"/>
        <v>0.29263338</v>
      </c>
      <c r="AJ487" s="84">
        <v>1005</v>
      </c>
      <c r="AK487" t="str">
        <f t="shared" si="146"/>
        <v>0.29263338, 1005</v>
      </c>
      <c r="AL487" s="60">
        <f t="shared" si="151"/>
        <v>0.29263338</v>
      </c>
      <c r="AM487" s="5">
        <f t="shared" si="147"/>
        <v>1004</v>
      </c>
      <c r="AN487" s="56"/>
      <c r="AT487" s="56"/>
    </row>
    <row r="488" spans="1:46" x14ac:dyDescent="0.35">
      <c r="A488">
        <v>1005000</v>
      </c>
      <c r="B488" s="59">
        <v>1.7916417E-2</v>
      </c>
      <c r="C488" s="3">
        <f t="shared" si="139"/>
        <v>1.1631944444444445E-2</v>
      </c>
      <c r="D488" s="59">
        <v>0.17916417000000001</v>
      </c>
      <c r="E488" s="56" t="e">
        <f t="shared" si="142"/>
        <v>#N/A</v>
      </c>
      <c r="F488" s="58" t="e">
        <f t="shared" si="143"/>
        <v>#N/A</v>
      </c>
      <c r="G488" s="58" t="e">
        <f t="shared" si="138"/>
        <v>#N/A</v>
      </c>
      <c r="H488" s="58" t="e">
        <f t="shared" si="148"/>
        <v>#N/A</v>
      </c>
      <c r="I488" s="61" t="e">
        <v>#N/A</v>
      </c>
      <c r="J488" s="58" t="str">
        <f t="shared" si="144"/>
        <v>0</v>
      </c>
      <c r="K488" s="58" t="str">
        <f t="shared" si="145"/>
        <v>0</v>
      </c>
      <c r="L488" s="58" t="str">
        <f t="shared" si="149"/>
        <v>0</v>
      </c>
      <c r="M488" s="58" t="str">
        <f t="shared" si="152"/>
        <v>0</v>
      </c>
      <c r="N488" s="61">
        <v>0</v>
      </c>
      <c r="AF488" s="3">
        <f t="shared" si="140"/>
        <v>1.1631944444444445E-2</v>
      </c>
      <c r="AG488" s="5">
        <f t="shared" si="141"/>
        <v>1005000</v>
      </c>
      <c r="AH488" s="56">
        <f t="shared" si="150"/>
        <v>0.17916417000000001</v>
      </c>
      <c r="AI488" s="84">
        <f t="shared" si="151"/>
        <v>0.17916417000000001</v>
      </c>
      <c r="AJ488" s="84">
        <v>1006</v>
      </c>
      <c r="AK488" t="str">
        <f t="shared" si="146"/>
        <v>0.17916417, 1006</v>
      </c>
      <c r="AL488" s="60">
        <f t="shared" si="151"/>
        <v>0.17916417000000001</v>
      </c>
      <c r="AM488" s="5">
        <f t="shared" si="147"/>
        <v>1005</v>
      </c>
      <c r="AN488" s="56"/>
      <c r="AT488" s="56"/>
    </row>
    <row r="489" spans="1:46" x14ac:dyDescent="0.35">
      <c r="A489">
        <v>1006000</v>
      </c>
      <c r="B489" s="59">
        <v>5.8117419999999999E-3</v>
      </c>
      <c r="C489" s="3">
        <f t="shared" si="139"/>
        <v>1.1643518518518518E-2</v>
      </c>
      <c r="D489" s="59">
        <v>5.8117420000000003E-2</v>
      </c>
      <c r="E489" s="56" t="e">
        <f t="shared" si="142"/>
        <v>#N/A</v>
      </c>
      <c r="F489" s="58" t="e">
        <f t="shared" si="143"/>
        <v>#N/A</v>
      </c>
      <c r="G489" s="58" t="e">
        <f t="shared" si="138"/>
        <v>#N/A</v>
      </c>
      <c r="H489" s="58" t="e">
        <f t="shared" si="148"/>
        <v>#N/A</v>
      </c>
      <c r="I489" s="61" t="e">
        <v>#N/A</v>
      </c>
      <c r="J489" s="58" t="str">
        <f t="shared" si="144"/>
        <v>0</v>
      </c>
      <c r="K489" s="58" t="str">
        <f t="shared" si="145"/>
        <v>0</v>
      </c>
      <c r="L489" s="58" t="str">
        <f t="shared" si="149"/>
        <v>0</v>
      </c>
      <c r="M489" s="58" t="str">
        <f t="shared" si="152"/>
        <v>0</v>
      </c>
      <c r="N489" s="61">
        <v>0</v>
      </c>
      <c r="AF489" s="3">
        <f t="shared" si="140"/>
        <v>1.1643518518518518E-2</v>
      </c>
      <c r="AG489" s="5">
        <f t="shared" si="141"/>
        <v>1006000</v>
      </c>
      <c r="AH489" s="56">
        <f t="shared" si="150"/>
        <v>5.8117420000000003E-2</v>
      </c>
      <c r="AI489" s="84">
        <f t="shared" si="151"/>
        <v>5.8117420000000003E-2</v>
      </c>
      <c r="AJ489" s="84">
        <v>1007</v>
      </c>
      <c r="AK489" t="str">
        <f t="shared" si="146"/>
        <v>0.05811742, 1007</v>
      </c>
      <c r="AL489" s="60">
        <f t="shared" si="151"/>
        <v>5.8117420000000003E-2</v>
      </c>
      <c r="AM489" s="5">
        <f t="shared" si="147"/>
        <v>1006</v>
      </c>
      <c r="AN489" s="56"/>
      <c r="AT489" s="56"/>
    </row>
    <row r="490" spans="1:46" x14ac:dyDescent="0.35">
      <c r="A490">
        <v>1007000</v>
      </c>
      <c r="B490" s="59">
        <v>-1.9913113E-2</v>
      </c>
      <c r="C490" s="3">
        <f t="shared" si="139"/>
        <v>1.1655092592592594E-2</v>
      </c>
      <c r="D490" s="59">
        <v>-0.19913112999999999</v>
      </c>
      <c r="E490" s="56" t="e">
        <f t="shared" si="142"/>
        <v>#N/A</v>
      </c>
      <c r="F490" s="58" t="e">
        <f t="shared" si="143"/>
        <v>#N/A</v>
      </c>
      <c r="G490" s="58">
        <f t="shared" si="138"/>
        <v>-0.19913112999999999</v>
      </c>
      <c r="H490" s="58" t="e">
        <f t="shared" si="148"/>
        <v>#N/A</v>
      </c>
      <c r="I490" s="61" t="e">
        <v>#N/A</v>
      </c>
      <c r="J490" s="58" t="str">
        <f t="shared" si="144"/>
        <v>0</v>
      </c>
      <c r="K490" s="58" t="str">
        <f t="shared" si="145"/>
        <v>0</v>
      </c>
      <c r="L490" s="58">
        <f t="shared" si="149"/>
        <v>-0.19913112999999999</v>
      </c>
      <c r="M490" s="58" t="str">
        <f t="shared" si="152"/>
        <v>0</v>
      </c>
      <c r="N490" s="61">
        <v>0</v>
      </c>
      <c r="AF490" s="3">
        <f t="shared" si="140"/>
        <v>1.1655092592592594E-2</v>
      </c>
      <c r="AG490" s="5">
        <f t="shared" si="141"/>
        <v>1007000</v>
      </c>
      <c r="AH490" s="56">
        <f t="shared" si="150"/>
        <v>-0.19913112999999999</v>
      </c>
      <c r="AI490" s="84">
        <f t="shared" si="151"/>
        <v>-0.19913112999999999</v>
      </c>
      <c r="AJ490" s="84">
        <v>1008</v>
      </c>
      <c r="AK490" t="str">
        <f t="shared" si="146"/>
        <v>-0.19913113, 1008</v>
      </c>
      <c r="AL490" s="60">
        <f t="shared" si="151"/>
        <v>-0.19913112999999999</v>
      </c>
      <c r="AM490" s="5">
        <f t="shared" si="147"/>
        <v>1007</v>
      </c>
      <c r="AN490" s="56"/>
      <c r="AT490" s="56"/>
    </row>
    <row r="491" spans="1:46" x14ac:dyDescent="0.35">
      <c r="A491">
        <v>1008000</v>
      </c>
      <c r="B491" s="59">
        <v>-9.3191005E-3</v>
      </c>
      <c r="C491" s="3">
        <f t="shared" si="139"/>
        <v>1.1666666666666667E-2</v>
      </c>
      <c r="D491" s="59">
        <v>-9.3191004999999993E-2</v>
      </c>
      <c r="E491" s="56" t="e">
        <f t="shared" si="142"/>
        <v>#N/A</v>
      </c>
      <c r="F491" s="58" t="e">
        <f t="shared" si="143"/>
        <v>#N/A</v>
      </c>
      <c r="G491" s="58" t="e">
        <f t="shared" si="138"/>
        <v>#N/A</v>
      </c>
      <c r="H491" s="58" t="e">
        <f t="shared" si="148"/>
        <v>#N/A</v>
      </c>
      <c r="I491" s="61" t="e">
        <v>#N/A</v>
      </c>
      <c r="J491" s="58" t="str">
        <f t="shared" si="144"/>
        <v>0</v>
      </c>
      <c r="K491" s="58" t="str">
        <f t="shared" si="145"/>
        <v>0</v>
      </c>
      <c r="L491" s="58" t="str">
        <f t="shared" si="149"/>
        <v>0</v>
      </c>
      <c r="M491" s="58" t="str">
        <f t="shared" si="152"/>
        <v>0</v>
      </c>
      <c r="N491" s="61">
        <v>0</v>
      </c>
      <c r="AF491" s="3">
        <f t="shared" si="140"/>
        <v>1.1666666666666667E-2</v>
      </c>
      <c r="AG491" s="5">
        <f t="shared" si="141"/>
        <v>1008000</v>
      </c>
      <c r="AH491" s="56">
        <f t="shared" si="150"/>
        <v>-9.3191004999999993E-2</v>
      </c>
      <c r="AI491" s="84">
        <f t="shared" si="151"/>
        <v>-9.3191004999999993E-2</v>
      </c>
      <c r="AJ491" s="84">
        <v>1009</v>
      </c>
      <c r="AK491" t="str">
        <f t="shared" si="146"/>
        <v>-0.093191005, 1009</v>
      </c>
      <c r="AL491" s="60">
        <f t="shared" si="151"/>
        <v>-9.3191004999999993E-2</v>
      </c>
      <c r="AM491" s="5">
        <f t="shared" si="147"/>
        <v>1008</v>
      </c>
      <c r="AN491" s="56"/>
      <c r="AT491" s="56"/>
    </row>
    <row r="492" spans="1:46" x14ac:dyDescent="0.35">
      <c r="A492">
        <v>1009000</v>
      </c>
      <c r="B492" s="59">
        <v>3.3047260000000002E-2</v>
      </c>
      <c r="C492" s="3">
        <f t="shared" si="139"/>
        <v>1.1678240740740741E-2</v>
      </c>
      <c r="D492" s="59">
        <v>0.33047260000000001</v>
      </c>
      <c r="E492" s="56" t="e">
        <f t="shared" si="142"/>
        <v>#N/A</v>
      </c>
      <c r="F492" s="58" t="e">
        <f t="shared" si="143"/>
        <v>#N/A</v>
      </c>
      <c r="G492" s="58" t="e">
        <f t="shared" si="138"/>
        <v>#N/A</v>
      </c>
      <c r="H492" s="58" t="e">
        <f t="shared" si="148"/>
        <v>#N/A</v>
      </c>
      <c r="I492" s="61" t="e">
        <v>#N/A</v>
      </c>
      <c r="J492" s="58" t="str">
        <f t="shared" si="144"/>
        <v>0</v>
      </c>
      <c r="K492" s="58" t="str">
        <f t="shared" si="145"/>
        <v>0</v>
      </c>
      <c r="L492" s="58" t="str">
        <f t="shared" si="149"/>
        <v>0</v>
      </c>
      <c r="M492" s="58" t="str">
        <f t="shared" si="152"/>
        <v>0</v>
      </c>
      <c r="N492" s="61">
        <v>0</v>
      </c>
      <c r="AF492" s="3">
        <f t="shared" si="140"/>
        <v>1.1678240740740741E-2</v>
      </c>
      <c r="AG492" s="5">
        <f t="shared" si="141"/>
        <v>1009000</v>
      </c>
      <c r="AH492" s="56">
        <f t="shared" si="150"/>
        <v>0.33047260000000001</v>
      </c>
      <c r="AI492" s="84">
        <f t="shared" si="151"/>
        <v>0.33047260000000001</v>
      </c>
      <c r="AJ492" s="84">
        <v>1010</v>
      </c>
      <c r="AK492" t="str">
        <f t="shared" si="146"/>
        <v>0.3304726, 1010</v>
      </c>
      <c r="AL492" s="60">
        <f t="shared" si="151"/>
        <v>0.33047260000000001</v>
      </c>
      <c r="AM492" s="5">
        <f t="shared" si="147"/>
        <v>1009</v>
      </c>
      <c r="AN492" s="56"/>
      <c r="AT492" s="56"/>
    </row>
    <row r="493" spans="1:46" x14ac:dyDescent="0.35">
      <c r="A493">
        <v>1010000</v>
      </c>
      <c r="B493" s="59">
        <v>6.2553613999999994E-2</v>
      </c>
      <c r="C493" s="3">
        <f t="shared" si="139"/>
        <v>1.1689814814814814E-2</v>
      </c>
      <c r="D493" s="59">
        <v>0.62553613999999991</v>
      </c>
      <c r="E493" s="56" t="e">
        <f t="shared" si="142"/>
        <v>#N/A</v>
      </c>
      <c r="F493" s="58" t="e">
        <f t="shared" si="143"/>
        <v>#N/A</v>
      </c>
      <c r="G493" s="58" t="e">
        <f t="shared" si="138"/>
        <v>#N/A</v>
      </c>
      <c r="H493" s="58" t="e">
        <f t="shared" si="148"/>
        <v>#N/A</v>
      </c>
      <c r="I493" s="61" t="e">
        <v>#N/A</v>
      </c>
      <c r="J493" s="58" t="str">
        <f t="shared" si="144"/>
        <v>0</v>
      </c>
      <c r="K493" s="58" t="str">
        <f t="shared" si="145"/>
        <v>0</v>
      </c>
      <c r="L493" s="58" t="str">
        <f t="shared" si="149"/>
        <v>0</v>
      </c>
      <c r="M493" s="58" t="str">
        <f t="shared" si="152"/>
        <v>0</v>
      </c>
      <c r="N493" s="61">
        <v>0</v>
      </c>
      <c r="AF493" s="3">
        <f t="shared" si="140"/>
        <v>1.1689814814814814E-2</v>
      </c>
      <c r="AG493" s="5">
        <f t="shared" si="141"/>
        <v>1010000</v>
      </c>
      <c r="AH493" s="56">
        <f t="shared" si="150"/>
        <v>0.62553613999999991</v>
      </c>
      <c r="AI493" s="84">
        <f t="shared" si="151"/>
        <v>0.62553613999999991</v>
      </c>
      <c r="AJ493" s="84">
        <v>1011</v>
      </c>
      <c r="AK493" t="str">
        <f t="shared" si="146"/>
        <v>0.62553614, 1011</v>
      </c>
      <c r="AL493" s="60">
        <f t="shared" si="151"/>
        <v>0.62553613999999991</v>
      </c>
      <c r="AM493" s="5">
        <f t="shared" si="147"/>
        <v>1010</v>
      </c>
      <c r="AN493" s="56"/>
      <c r="AT493" s="56"/>
    </row>
    <row r="494" spans="1:46" x14ac:dyDescent="0.35">
      <c r="A494">
        <v>1011000</v>
      </c>
      <c r="B494" s="59">
        <v>7.3145210000000002E-2</v>
      </c>
      <c r="C494" s="3">
        <f t="shared" si="139"/>
        <v>1.170138888888889E-2</v>
      </c>
      <c r="D494" s="59">
        <v>0.73145210000000005</v>
      </c>
      <c r="E494" s="56" t="e">
        <f t="shared" si="142"/>
        <v>#N/A</v>
      </c>
      <c r="F494" s="58" t="e">
        <f t="shared" si="143"/>
        <v>#N/A</v>
      </c>
      <c r="G494" s="58" t="e">
        <f t="shared" si="138"/>
        <v>#N/A</v>
      </c>
      <c r="H494" s="58" t="e">
        <f t="shared" si="148"/>
        <v>#N/A</v>
      </c>
      <c r="I494" s="61" t="e">
        <v>#N/A</v>
      </c>
      <c r="J494" s="58" t="str">
        <f t="shared" si="144"/>
        <v>0</v>
      </c>
      <c r="K494" s="58" t="str">
        <f t="shared" si="145"/>
        <v>0</v>
      </c>
      <c r="L494" s="58" t="str">
        <f t="shared" si="149"/>
        <v>0</v>
      </c>
      <c r="M494" s="58" t="str">
        <f t="shared" si="152"/>
        <v>0</v>
      </c>
      <c r="N494" s="61">
        <v>0</v>
      </c>
      <c r="AF494" s="3">
        <f t="shared" si="140"/>
        <v>1.170138888888889E-2</v>
      </c>
      <c r="AG494" s="5">
        <f t="shared" si="141"/>
        <v>1011000</v>
      </c>
      <c r="AH494" s="56">
        <f t="shared" si="150"/>
        <v>0.73145210000000005</v>
      </c>
      <c r="AI494" s="84">
        <f t="shared" si="151"/>
        <v>0.73145210000000005</v>
      </c>
      <c r="AJ494" s="84">
        <v>1012</v>
      </c>
      <c r="AK494" t="str">
        <f t="shared" si="146"/>
        <v>0.7314521, 1012</v>
      </c>
      <c r="AL494" s="60">
        <f t="shared" si="151"/>
        <v>0.73145210000000005</v>
      </c>
      <c r="AM494" s="5">
        <f t="shared" si="147"/>
        <v>1011</v>
      </c>
      <c r="AN494" s="56"/>
      <c r="AT494" s="56"/>
    </row>
    <row r="495" spans="1:46" x14ac:dyDescent="0.35">
      <c r="A495">
        <v>1012000</v>
      </c>
      <c r="B495" s="59">
        <v>0.13820784</v>
      </c>
      <c r="C495" s="3">
        <f t="shared" si="139"/>
        <v>1.1712962962962963E-2</v>
      </c>
      <c r="D495" s="59">
        <v>1.3820783999999999</v>
      </c>
      <c r="E495" s="56" t="e">
        <f t="shared" si="142"/>
        <v>#N/A</v>
      </c>
      <c r="F495" s="58" t="e">
        <f t="shared" si="143"/>
        <v>#N/A</v>
      </c>
      <c r="G495" s="58" t="e">
        <f t="shared" si="138"/>
        <v>#N/A</v>
      </c>
      <c r="H495" s="58" t="e">
        <f t="shared" si="148"/>
        <v>#N/A</v>
      </c>
      <c r="I495" s="61" t="e">
        <v>#N/A</v>
      </c>
      <c r="J495" s="58" t="str">
        <f t="shared" si="144"/>
        <v>0</v>
      </c>
      <c r="K495" s="58" t="str">
        <f t="shared" si="145"/>
        <v>0</v>
      </c>
      <c r="L495" s="58" t="str">
        <f t="shared" si="149"/>
        <v>0</v>
      </c>
      <c r="M495" s="58" t="str">
        <f t="shared" si="152"/>
        <v>0</v>
      </c>
      <c r="N495" s="61">
        <v>0</v>
      </c>
      <c r="AF495" s="3">
        <f t="shared" si="140"/>
        <v>1.1712962962962963E-2</v>
      </c>
      <c r="AG495" s="5">
        <f t="shared" si="141"/>
        <v>1012000</v>
      </c>
      <c r="AH495" s="56">
        <f t="shared" si="150"/>
        <v>1.3820783999999999</v>
      </c>
      <c r="AI495" s="84">
        <f t="shared" si="151"/>
        <v>1.3820783999999999</v>
      </c>
      <c r="AJ495" s="84">
        <v>1013</v>
      </c>
      <c r="AK495" t="str">
        <f t="shared" si="146"/>
        <v>1.3820784, 1013</v>
      </c>
      <c r="AL495" s="60">
        <f t="shared" si="151"/>
        <v>1.3820783999999999</v>
      </c>
      <c r="AM495" s="5">
        <f t="shared" si="147"/>
        <v>1012</v>
      </c>
      <c r="AN495" s="56"/>
      <c r="AT495" s="56"/>
    </row>
    <row r="496" spans="1:46" x14ac:dyDescent="0.35">
      <c r="A496">
        <v>1013000</v>
      </c>
      <c r="B496" s="59">
        <v>0.21613289999999999</v>
      </c>
      <c r="C496" s="3">
        <f t="shared" si="139"/>
        <v>1.1724537037037037E-2</v>
      </c>
      <c r="D496" s="59">
        <v>2.1613289999999998</v>
      </c>
      <c r="E496" s="56" t="e">
        <f t="shared" si="142"/>
        <v>#N/A</v>
      </c>
      <c r="F496" s="58" t="e">
        <f t="shared" si="143"/>
        <v>#N/A</v>
      </c>
      <c r="G496" s="58" t="e">
        <f t="shared" si="138"/>
        <v>#N/A</v>
      </c>
      <c r="H496" s="58" t="e">
        <f t="shared" si="148"/>
        <v>#N/A</v>
      </c>
      <c r="I496" s="61" t="e">
        <v>#N/A</v>
      </c>
      <c r="J496" s="58" t="str">
        <f t="shared" si="144"/>
        <v>0</v>
      </c>
      <c r="K496" s="58" t="str">
        <f t="shared" si="145"/>
        <v>0</v>
      </c>
      <c r="L496" s="58" t="str">
        <f t="shared" si="149"/>
        <v>0</v>
      </c>
      <c r="M496" s="58" t="str">
        <f t="shared" si="152"/>
        <v>0</v>
      </c>
      <c r="N496" s="61">
        <v>0</v>
      </c>
      <c r="AF496" s="3">
        <f t="shared" si="140"/>
        <v>1.1724537037037037E-2</v>
      </c>
      <c r="AG496" s="5">
        <f t="shared" si="141"/>
        <v>1013000</v>
      </c>
      <c r="AH496" s="56">
        <f t="shared" si="150"/>
        <v>2.1613289999999998</v>
      </c>
      <c r="AI496" s="84">
        <f t="shared" si="151"/>
        <v>2.1613289999999998</v>
      </c>
      <c r="AJ496" s="84">
        <v>1014</v>
      </c>
      <c r="AK496" t="str">
        <f t="shared" si="146"/>
        <v>2.161329, 1014</v>
      </c>
      <c r="AL496" s="60">
        <f t="shared" si="151"/>
        <v>2.1613289999999998</v>
      </c>
      <c r="AM496" s="5">
        <f t="shared" si="147"/>
        <v>1013</v>
      </c>
      <c r="AN496" s="56"/>
      <c r="AT496" s="56"/>
    </row>
    <row r="497" spans="1:46" x14ac:dyDescent="0.35">
      <c r="A497">
        <v>1014000</v>
      </c>
      <c r="B497" s="59">
        <v>0.30162334000000002</v>
      </c>
      <c r="C497" s="3">
        <f t="shared" si="139"/>
        <v>1.173611111111111E-2</v>
      </c>
      <c r="D497" s="59">
        <v>3.0162334</v>
      </c>
      <c r="E497" s="56" t="e">
        <f t="shared" si="142"/>
        <v>#N/A</v>
      </c>
      <c r="F497" s="58" t="e">
        <f t="shared" si="143"/>
        <v>#N/A</v>
      </c>
      <c r="G497" s="58" t="e">
        <f t="shared" si="138"/>
        <v>#N/A</v>
      </c>
      <c r="H497" s="58">
        <f t="shared" si="148"/>
        <v>3.0162334</v>
      </c>
      <c r="I497" s="61" t="e">
        <v>#N/A</v>
      </c>
      <c r="J497" s="58" t="str">
        <f t="shared" si="144"/>
        <v>0</v>
      </c>
      <c r="K497" s="58" t="str">
        <f t="shared" si="145"/>
        <v>0</v>
      </c>
      <c r="L497" s="58" t="str">
        <f t="shared" si="149"/>
        <v>0</v>
      </c>
      <c r="M497" s="58">
        <f t="shared" si="152"/>
        <v>3.0162334</v>
      </c>
      <c r="N497" s="61">
        <v>0</v>
      </c>
      <c r="AF497" s="3">
        <f t="shared" si="140"/>
        <v>1.173611111111111E-2</v>
      </c>
      <c r="AG497" s="5">
        <f t="shared" si="141"/>
        <v>1014000</v>
      </c>
      <c r="AH497" s="56">
        <f t="shared" si="150"/>
        <v>3.0162334</v>
      </c>
      <c r="AI497" s="84">
        <f t="shared" si="151"/>
        <v>3.0162334</v>
      </c>
      <c r="AJ497" s="84">
        <v>1015</v>
      </c>
      <c r="AK497" t="str">
        <f t="shared" si="146"/>
        <v>3.0162334, 1015</v>
      </c>
      <c r="AL497" s="60">
        <f t="shared" si="151"/>
        <v>3.0162334</v>
      </c>
      <c r="AM497" s="5">
        <f t="shared" si="147"/>
        <v>1014</v>
      </c>
      <c r="AN497" s="56"/>
      <c r="AT497" s="56"/>
    </row>
    <row r="498" spans="1:46" x14ac:dyDescent="0.35">
      <c r="A498">
        <v>1015000</v>
      </c>
      <c r="B498" s="59">
        <v>0.30011025000000002</v>
      </c>
      <c r="C498" s="3">
        <f t="shared" si="139"/>
        <v>1.1747685185185186E-2</v>
      </c>
      <c r="D498" s="59">
        <v>3.0011025</v>
      </c>
      <c r="E498" s="56" t="e">
        <f t="shared" si="142"/>
        <v>#N/A</v>
      </c>
      <c r="F498" s="58" t="e">
        <f t="shared" si="143"/>
        <v>#N/A</v>
      </c>
      <c r="G498" s="58" t="e">
        <f t="shared" si="138"/>
        <v>#N/A</v>
      </c>
      <c r="H498" s="58" t="e">
        <f t="shared" si="148"/>
        <v>#N/A</v>
      </c>
      <c r="I498" s="61" t="e">
        <v>#N/A</v>
      </c>
      <c r="J498" s="58" t="str">
        <f t="shared" si="144"/>
        <v>0</v>
      </c>
      <c r="K498" s="58" t="str">
        <f t="shared" si="145"/>
        <v>0</v>
      </c>
      <c r="L498" s="58" t="str">
        <f t="shared" si="149"/>
        <v>0</v>
      </c>
      <c r="M498" s="58" t="str">
        <f t="shared" si="152"/>
        <v>0</v>
      </c>
      <c r="N498" s="61">
        <v>0</v>
      </c>
      <c r="AF498" s="3">
        <f t="shared" si="140"/>
        <v>1.1747685185185186E-2</v>
      </c>
      <c r="AG498" s="5">
        <f t="shared" si="141"/>
        <v>1015000</v>
      </c>
      <c r="AH498" s="56">
        <f t="shared" si="150"/>
        <v>3.0011025</v>
      </c>
      <c r="AI498" s="84">
        <f t="shared" si="151"/>
        <v>3.0011025</v>
      </c>
      <c r="AJ498" s="84">
        <v>1016</v>
      </c>
      <c r="AK498" t="str">
        <f t="shared" si="146"/>
        <v>3.0011025, 1016</v>
      </c>
      <c r="AL498" s="60">
        <f t="shared" si="151"/>
        <v>3.0011025</v>
      </c>
      <c r="AM498" s="5">
        <f t="shared" si="147"/>
        <v>1015</v>
      </c>
      <c r="AN498" s="56"/>
      <c r="AT498" s="56"/>
    </row>
    <row r="499" spans="1:46" x14ac:dyDescent="0.35">
      <c r="A499">
        <v>1016000</v>
      </c>
      <c r="B499" s="59">
        <v>0.26984856000000002</v>
      </c>
      <c r="C499" s="3">
        <f t="shared" si="139"/>
        <v>1.1759259259259259E-2</v>
      </c>
      <c r="D499" s="59">
        <v>2.6984856000000002</v>
      </c>
      <c r="E499" s="56" t="e">
        <f t="shared" si="142"/>
        <v>#N/A</v>
      </c>
      <c r="F499" s="58" t="e">
        <f t="shared" si="143"/>
        <v>#N/A</v>
      </c>
      <c r="G499" s="58" t="e">
        <f t="shared" si="138"/>
        <v>#N/A</v>
      </c>
      <c r="H499" s="58" t="e">
        <f t="shared" si="148"/>
        <v>#N/A</v>
      </c>
      <c r="I499" s="61" t="e">
        <v>#N/A</v>
      </c>
      <c r="J499" s="58" t="str">
        <f t="shared" si="144"/>
        <v>0</v>
      </c>
      <c r="K499" s="58" t="str">
        <f t="shared" si="145"/>
        <v>0</v>
      </c>
      <c r="L499" s="58" t="str">
        <f t="shared" si="149"/>
        <v>0</v>
      </c>
      <c r="M499" s="58" t="str">
        <f t="shared" si="152"/>
        <v>0</v>
      </c>
      <c r="N499" s="61">
        <v>0</v>
      </c>
      <c r="AF499" s="3">
        <f t="shared" si="140"/>
        <v>1.1759259259259259E-2</v>
      </c>
      <c r="AG499" s="5">
        <f t="shared" si="141"/>
        <v>1016000</v>
      </c>
      <c r="AH499" s="56">
        <f t="shared" si="150"/>
        <v>2.6984856000000002</v>
      </c>
      <c r="AI499" s="84">
        <f t="shared" si="151"/>
        <v>2.6984856000000002</v>
      </c>
      <c r="AJ499" s="84">
        <v>1017</v>
      </c>
      <c r="AK499" t="str">
        <f t="shared" si="146"/>
        <v>2.6984856, 1017</v>
      </c>
      <c r="AL499" s="60">
        <f t="shared" si="151"/>
        <v>2.6984856000000002</v>
      </c>
      <c r="AM499" s="5">
        <f t="shared" si="147"/>
        <v>1016</v>
      </c>
      <c r="AN499" s="56"/>
      <c r="AT499" s="56"/>
    </row>
    <row r="500" spans="1:46" x14ac:dyDescent="0.35">
      <c r="A500">
        <v>1017000</v>
      </c>
      <c r="B500" s="59">
        <v>0.18813962000000001</v>
      </c>
      <c r="C500" s="3">
        <f t="shared" si="139"/>
        <v>1.1770833333333333E-2</v>
      </c>
      <c r="D500" s="59">
        <v>1.8813962000000002</v>
      </c>
      <c r="E500" s="56" t="e">
        <f t="shared" si="142"/>
        <v>#N/A</v>
      </c>
      <c r="F500" s="58" t="e">
        <f t="shared" si="143"/>
        <v>#N/A</v>
      </c>
      <c r="G500" s="58" t="e">
        <f t="shared" si="138"/>
        <v>#N/A</v>
      </c>
      <c r="H500" s="58" t="e">
        <f t="shared" si="148"/>
        <v>#N/A</v>
      </c>
      <c r="I500" s="61" t="e">
        <v>#N/A</v>
      </c>
      <c r="J500" s="58" t="str">
        <f t="shared" si="144"/>
        <v>0</v>
      </c>
      <c r="K500" s="58" t="str">
        <f t="shared" si="145"/>
        <v>0</v>
      </c>
      <c r="L500" s="58" t="str">
        <f t="shared" si="149"/>
        <v>0</v>
      </c>
      <c r="M500" s="58" t="str">
        <f t="shared" si="152"/>
        <v>0</v>
      </c>
      <c r="N500" s="61">
        <v>0</v>
      </c>
      <c r="AF500" s="3">
        <f t="shared" si="140"/>
        <v>1.1770833333333333E-2</v>
      </c>
      <c r="AG500" s="5">
        <f t="shared" si="141"/>
        <v>1017000</v>
      </c>
      <c r="AH500" s="56">
        <f t="shared" si="150"/>
        <v>1.8813962000000002</v>
      </c>
      <c r="AI500" s="84">
        <f t="shared" si="151"/>
        <v>1.8813962000000002</v>
      </c>
      <c r="AJ500" s="84">
        <v>1018</v>
      </c>
      <c r="AK500" t="str">
        <f t="shared" si="146"/>
        <v>1.8813962, 1018</v>
      </c>
      <c r="AL500" s="60">
        <f t="shared" si="151"/>
        <v>1.8813962000000002</v>
      </c>
      <c r="AM500" s="5">
        <f t="shared" si="147"/>
        <v>1017</v>
      </c>
      <c r="AN500" s="56"/>
      <c r="AT500" s="56"/>
    </row>
    <row r="501" spans="1:46" x14ac:dyDescent="0.35">
      <c r="A501">
        <v>1018000</v>
      </c>
      <c r="B501" s="59">
        <v>0.17754802</v>
      </c>
      <c r="C501" s="3">
        <f t="shared" si="139"/>
        <v>1.1782407407407406E-2</v>
      </c>
      <c r="D501" s="59">
        <v>1.7754802000000001</v>
      </c>
      <c r="E501" s="56" t="e">
        <f t="shared" si="142"/>
        <v>#N/A</v>
      </c>
      <c r="F501" s="58" t="e">
        <f t="shared" si="143"/>
        <v>#N/A</v>
      </c>
      <c r="G501" s="58">
        <f t="shared" si="138"/>
        <v>1.7754802000000001</v>
      </c>
      <c r="H501" s="58" t="e">
        <f t="shared" si="148"/>
        <v>#N/A</v>
      </c>
      <c r="I501" s="61" t="e">
        <v>#N/A</v>
      </c>
      <c r="J501" s="58" t="str">
        <f t="shared" si="144"/>
        <v>0</v>
      </c>
      <c r="K501" s="58" t="str">
        <f t="shared" si="145"/>
        <v>0</v>
      </c>
      <c r="L501" s="58">
        <f t="shared" si="149"/>
        <v>1.7754802000000001</v>
      </c>
      <c r="M501" s="58" t="str">
        <f t="shared" si="152"/>
        <v>0</v>
      </c>
      <c r="N501" s="61">
        <v>0</v>
      </c>
      <c r="AF501" s="3">
        <f t="shared" si="140"/>
        <v>1.1782407407407406E-2</v>
      </c>
      <c r="AG501" s="5">
        <f t="shared" si="141"/>
        <v>1018000</v>
      </c>
      <c r="AH501" s="56">
        <f t="shared" si="150"/>
        <v>1.7754802000000001</v>
      </c>
      <c r="AI501" s="84">
        <f t="shared" si="151"/>
        <v>1.7754802000000001</v>
      </c>
      <c r="AJ501" s="84">
        <v>1019</v>
      </c>
      <c r="AK501" t="str">
        <f t="shared" si="146"/>
        <v>1.7754802, 1019</v>
      </c>
      <c r="AL501" s="60">
        <f t="shared" si="151"/>
        <v>1.7754802000000001</v>
      </c>
      <c r="AM501" s="5">
        <f t="shared" si="147"/>
        <v>1018</v>
      </c>
      <c r="AN501" s="56"/>
      <c r="AT501" s="56"/>
    </row>
    <row r="502" spans="1:46" x14ac:dyDescent="0.35">
      <c r="A502">
        <v>1019000</v>
      </c>
      <c r="B502" s="59">
        <v>0.29708410000000002</v>
      </c>
      <c r="C502" s="3">
        <f t="shared" si="139"/>
        <v>1.1793981481481482E-2</v>
      </c>
      <c r="D502" s="59">
        <v>2.9708410000000001</v>
      </c>
      <c r="E502" s="56" t="e">
        <f t="shared" si="142"/>
        <v>#N/A</v>
      </c>
      <c r="F502" s="58" t="e">
        <f t="shared" si="143"/>
        <v>#N/A</v>
      </c>
      <c r="G502" s="58" t="e">
        <f t="shared" ref="G502:G565" si="153">IF(AND(D502&lt;=D499, D502&lt;=D500, D502&lt;=D501, D502&lt;=D503, D502&lt;=D504, D502&lt;=D505),D502,NA())</f>
        <v>#N/A</v>
      </c>
      <c r="H502" s="58" t="e">
        <f t="shared" si="148"/>
        <v>#N/A</v>
      </c>
      <c r="I502" s="61" t="e">
        <v>#N/A</v>
      </c>
      <c r="J502" s="58" t="str">
        <f t="shared" si="144"/>
        <v>0</v>
      </c>
      <c r="K502" s="58" t="str">
        <f t="shared" si="145"/>
        <v>0</v>
      </c>
      <c r="L502" s="58" t="str">
        <f t="shared" si="149"/>
        <v>0</v>
      </c>
      <c r="M502" s="58" t="str">
        <f t="shared" si="152"/>
        <v>0</v>
      </c>
      <c r="N502" s="61">
        <v>0</v>
      </c>
      <c r="AF502" s="3">
        <f t="shared" si="140"/>
        <v>1.1793981481481482E-2</v>
      </c>
      <c r="AG502" s="5">
        <f t="shared" si="141"/>
        <v>1019000</v>
      </c>
      <c r="AH502" s="56">
        <f t="shared" si="150"/>
        <v>2.9708410000000001</v>
      </c>
      <c r="AI502" s="84">
        <f t="shared" si="151"/>
        <v>2.9708410000000001</v>
      </c>
      <c r="AJ502" s="84">
        <v>1020</v>
      </c>
      <c r="AK502" t="str">
        <f t="shared" si="146"/>
        <v>2.970841, 1020</v>
      </c>
      <c r="AL502" s="60">
        <f t="shared" si="151"/>
        <v>2.9708410000000001</v>
      </c>
      <c r="AM502" s="5">
        <f t="shared" si="147"/>
        <v>1019</v>
      </c>
      <c r="AN502" s="56"/>
      <c r="AT502" s="56"/>
    </row>
    <row r="503" spans="1:46" x14ac:dyDescent="0.35">
      <c r="A503">
        <v>1020000</v>
      </c>
      <c r="B503" s="59">
        <v>0.30313639999999997</v>
      </c>
      <c r="C503" s="3">
        <f t="shared" si="139"/>
        <v>1.1805555555555555E-2</v>
      </c>
      <c r="D503" s="59">
        <v>3.0313639999999999</v>
      </c>
      <c r="E503" s="56" t="e">
        <f t="shared" si="142"/>
        <v>#N/A</v>
      </c>
      <c r="F503" s="58" t="e">
        <f t="shared" si="143"/>
        <v>#N/A</v>
      </c>
      <c r="G503" s="58" t="e">
        <f t="shared" si="153"/>
        <v>#N/A</v>
      </c>
      <c r="H503" s="58">
        <f t="shared" si="148"/>
        <v>3.0313639999999999</v>
      </c>
      <c r="I503" s="61" t="e">
        <v>#N/A</v>
      </c>
      <c r="J503" s="58" t="str">
        <f t="shared" si="144"/>
        <v>0</v>
      </c>
      <c r="K503" s="58" t="str">
        <f t="shared" si="145"/>
        <v>0</v>
      </c>
      <c r="L503" s="58" t="str">
        <f t="shared" si="149"/>
        <v>0</v>
      </c>
      <c r="M503" s="58">
        <f t="shared" si="152"/>
        <v>3.0313639999999999</v>
      </c>
      <c r="N503" s="61">
        <v>0</v>
      </c>
      <c r="AF503" s="3">
        <f t="shared" si="140"/>
        <v>1.1805555555555555E-2</v>
      </c>
      <c r="AG503" s="5">
        <f t="shared" si="141"/>
        <v>1020000</v>
      </c>
      <c r="AH503" s="56">
        <f t="shared" si="150"/>
        <v>3.0313639999999999</v>
      </c>
      <c r="AI503" s="84">
        <f t="shared" si="151"/>
        <v>3.0313639999999999</v>
      </c>
      <c r="AJ503" s="84">
        <v>1021</v>
      </c>
      <c r="AK503" t="str">
        <f t="shared" si="146"/>
        <v>3.031364, 1021</v>
      </c>
      <c r="AL503" s="60">
        <f t="shared" si="151"/>
        <v>3.0313639999999999</v>
      </c>
      <c r="AM503" s="5">
        <f t="shared" si="147"/>
        <v>1020</v>
      </c>
      <c r="AN503" s="56"/>
      <c r="AT503" s="56"/>
    </row>
    <row r="504" spans="1:46" x14ac:dyDescent="0.35">
      <c r="A504">
        <v>1021000</v>
      </c>
      <c r="B504" s="59">
        <v>0.26909325000000001</v>
      </c>
      <c r="C504" s="3">
        <f t="shared" si="139"/>
        <v>1.1817129629629629E-2</v>
      </c>
      <c r="D504" s="59">
        <v>2.6909325000000002</v>
      </c>
      <c r="E504" s="56" t="e">
        <f t="shared" si="142"/>
        <v>#N/A</v>
      </c>
      <c r="F504" s="58" t="e">
        <f t="shared" si="143"/>
        <v>#N/A</v>
      </c>
      <c r="G504" s="58" t="e">
        <f t="shared" si="153"/>
        <v>#N/A</v>
      </c>
      <c r="H504" s="58" t="e">
        <f t="shared" si="148"/>
        <v>#N/A</v>
      </c>
      <c r="I504" s="61" t="e">
        <v>#N/A</v>
      </c>
      <c r="J504" s="58" t="str">
        <f t="shared" si="144"/>
        <v>0</v>
      </c>
      <c r="K504" s="58" t="str">
        <f t="shared" si="145"/>
        <v>0</v>
      </c>
      <c r="L504" s="58" t="str">
        <f t="shared" si="149"/>
        <v>0</v>
      </c>
      <c r="M504" s="58" t="str">
        <f t="shared" si="152"/>
        <v>0</v>
      </c>
      <c r="N504" s="61">
        <v>0</v>
      </c>
      <c r="AF504" s="3">
        <f t="shared" si="140"/>
        <v>1.1817129629629629E-2</v>
      </c>
      <c r="AG504" s="5">
        <f t="shared" si="141"/>
        <v>1021000</v>
      </c>
      <c r="AH504" s="56">
        <f t="shared" si="150"/>
        <v>2.6909325000000002</v>
      </c>
      <c r="AI504" s="84">
        <f t="shared" si="151"/>
        <v>2.6909325000000002</v>
      </c>
      <c r="AJ504" s="84">
        <v>1022</v>
      </c>
      <c r="AK504" t="str">
        <f t="shared" si="146"/>
        <v>2.6909325, 1022</v>
      </c>
      <c r="AL504" s="60">
        <f t="shared" si="151"/>
        <v>2.6909325000000002</v>
      </c>
      <c r="AM504" s="5">
        <f t="shared" si="147"/>
        <v>1021</v>
      </c>
      <c r="AN504" s="56"/>
      <c r="AT504" s="56"/>
    </row>
    <row r="505" spans="1:46" x14ac:dyDescent="0.35">
      <c r="A505">
        <v>1022000</v>
      </c>
      <c r="B505" s="59">
        <v>0.24412616000000001</v>
      </c>
      <c r="C505" s="3">
        <f t="shared" si="139"/>
        <v>1.1828703703703704E-2</v>
      </c>
      <c r="D505" s="59">
        <v>2.4412616000000003</v>
      </c>
      <c r="E505" s="56" t="e">
        <f t="shared" si="142"/>
        <v>#N/A</v>
      </c>
      <c r="F505" s="58" t="e">
        <f t="shared" si="143"/>
        <v>#N/A</v>
      </c>
      <c r="G505" s="58">
        <f t="shared" si="153"/>
        <v>2.4412616000000003</v>
      </c>
      <c r="H505" s="58" t="e">
        <f t="shared" si="148"/>
        <v>#N/A</v>
      </c>
      <c r="I505" s="61" t="e">
        <v>#N/A</v>
      </c>
      <c r="J505" s="58" t="str">
        <f t="shared" si="144"/>
        <v>0</v>
      </c>
      <c r="K505" s="58" t="str">
        <f t="shared" si="145"/>
        <v>0</v>
      </c>
      <c r="L505" s="58">
        <f t="shared" si="149"/>
        <v>2.4412616000000003</v>
      </c>
      <c r="M505" s="58" t="str">
        <f t="shared" si="152"/>
        <v>0</v>
      </c>
      <c r="N505" s="61">
        <v>0</v>
      </c>
      <c r="AF505" s="3">
        <f t="shared" si="140"/>
        <v>1.1828703703703704E-2</v>
      </c>
      <c r="AG505" s="5">
        <f t="shared" si="141"/>
        <v>1022000</v>
      </c>
      <c r="AH505" s="56">
        <f t="shared" si="150"/>
        <v>2.4412616000000003</v>
      </c>
      <c r="AI505" s="84">
        <f t="shared" si="151"/>
        <v>2.4412616000000003</v>
      </c>
      <c r="AJ505" s="84">
        <v>1023</v>
      </c>
      <c r="AK505" t="str">
        <f t="shared" si="146"/>
        <v>2.4412616, 1023</v>
      </c>
      <c r="AL505" s="60">
        <f t="shared" si="151"/>
        <v>2.4412616000000003</v>
      </c>
      <c r="AM505" s="5">
        <f t="shared" si="147"/>
        <v>1022</v>
      </c>
      <c r="AN505" s="56"/>
      <c r="AT505" s="56"/>
    </row>
    <row r="506" spans="1:46" x14ac:dyDescent="0.35">
      <c r="A506">
        <v>1023000</v>
      </c>
      <c r="B506" s="59">
        <v>0.29708410000000002</v>
      </c>
      <c r="C506" s="3">
        <f t="shared" si="139"/>
        <v>1.1840277777777778E-2</v>
      </c>
      <c r="D506" s="59">
        <v>2.9708410000000001</v>
      </c>
      <c r="E506" s="56" t="e">
        <f t="shared" si="142"/>
        <v>#N/A</v>
      </c>
      <c r="F506" s="58" t="e">
        <f t="shared" si="143"/>
        <v>#N/A</v>
      </c>
      <c r="G506" s="58" t="e">
        <f t="shared" si="153"/>
        <v>#N/A</v>
      </c>
      <c r="H506" s="58" t="e">
        <f t="shared" si="148"/>
        <v>#N/A</v>
      </c>
      <c r="I506" s="61" t="e">
        <v>#N/A</v>
      </c>
      <c r="J506" s="58" t="str">
        <f t="shared" si="144"/>
        <v>0</v>
      </c>
      <c r="K506" s="58" t="str">
        <f t="shared" si="145"/>
        <v>0</v>
      </c>
      <c r="L506" s="58" t="str">
        <f t="shared" si="149"/>
        <v>0</v>
      </c>
      <c r="M506" s="58" t="str">
        <f t="shared" si="152"/>
        <v>0</v>
      </c>
      <c r="N506" s="61">
        <v>0</v>
      </c>
      <c r="AF506" s="3">
        <f t="shared" si="140"/>
        <v>1.1840277777777778E-2</v>
      </c>
      <c r="AG506" s="5">
        <f t="shared" si="141"/>
        <v>1023000</v>
      </c>
      <c r="AH506" s="56">
        <f t="shared" si="150"/>
        <v>2.9708410000000001</v>
      </c>
      <c r="AI506" s="84">
        <f t="shared" si="151"/>
        <v>2.9708410000000001</v>
      </c>
      <c r="AJ506" s="84">
        <v>1024</v>
      </c>
      <c r="AK506" t="str">
        <f t="shared" si="146"/>
        <v>2.970841, 1024</v>
      </c>
      <c r="AL506" s="60">
        <f t="shared" si="151"/>
        <v>2.9708410000000001</v>
      </c>
      <c r="AM506" s="5">
        <f t="shared" si="147"/>
        <v>1023</v>
      </c>
      <c r="AN506" s="56"/>
      <c r="AT506" s="56"/>
    </row>
    <row r="507" spans="1:46" x14ac:dyDescent="0.35">
      <c r="A507">
        <v>1024000</v>
      </c>
      <c r="B507" s="59">
        <v>0.32810109999999998</v>
      </c>
      <c r="C507" s="3">
        <f t="shared" si="139"/>
        <v>1.1851851851851851E-2</v>
      </c>
      <c r="D507" s="59">
        <v>3.2810109999999999</v>
      </c>
      <c r="E507" s="56" t="e">
        <f t="shared" si="142"/>
        <v>#N/A</v>
      </c>
      <c r="F507" s="58" t="e">
        <f t="shared" si="143"/>
        <v>#N/A</v>
      </c>
      <c r="G507" s="58" t="e">
        <f t="shared" si="153"/>
        <v>#N/A</v>
      </c>
      <c r="H507" s="58">
        <f t="shared" si="148"/>
        <v>3.2810109999999999</v>
      </c>
      <c r="I507" s="61" t="e">
        <v>#N/A</v>
      </c>
      <c r="J507" s="58" t="str">
        <f t="shared" si="144"/>
        <v>0</v>
      </c>
      <c r="K507" s="58" t="str">
        <f t="shared" si="145"/>
        <v>0</v>
      </c>
      <c r="L507" s="58" t="str">
        <f t="shared" si="149"/>
        <v>0</v>
      </c>
      <c r="M507" s="58">
        <f t="shared" si="152"/>
        <v>3.2810109999999999</v>
      </c>
      <c r="N507" s="61">
        <v>0</v>
      </c>
      <c r="AF507" s="3">
        <f t="shared" si="140"/>
        <v>1.1851851851851851E-2</v>
      </c>
      <c r="AG507" s="5">
        <f t="shared" si="141"/>
        <v>1024000</v>
      </c>
      <c r="AH507" s="56">
        <f t="shared" si="150"/>
        <v>3.2810109999999999</v>
      </c>
      <c r="AI507" s="84">
        <f t="shared" si="151"/>
        <v>3.2810109999999999</v>
      </c>
      <c r="AJ507" s="84">
        <v>1025</v>
      </c>
      <c r="AK507" t="str">
        <f t="shared" si="146"/>
        <v>3.281011, 1025</v>
      </c>
      <c r="AL507" s="60">
        <f t="shared" si="151"/>
        <v>3.2810109999999999</v>
      </c>
      <c r="AM507" s="5">
        <f t="shared" si="147"/>
        <v>1024</v>
      </c>
      <c r="AN507" s="56"/>
      <c r="AT507" s="56"/>
    </row>
    <row r="508" spans="1:46" x14ac:dyDescent="0.35">
      <c r="A508">
        <v>1025000</v>
      </c>
      <c r="B508" s="59">
        <v>0.31826726</v>
      </c>
      <c r="C508" s="3">
        <f t="shared" si="139"/>
        <v>1.1863425925925925E-2</v>
      </c>
      <c r="D508" s="59">
        <v>3.1826726000000001</v>
      </c>
      <c r="E508" s="56" t="e">
        <f t="shared" si="142"/>
        <v>#N/A</v>
      </c>
      <c r="F508" s="58" t="e">
        <f t="shared" si="143"/>
        <v>#N/A</v>
      </c>
      <c r="G508" s="58" t="e">
        <f t="shared" si="153"/>
        <v>#N/A</v>
      </c>
      <c r="H508" s="58" t="e">
        <f t="shared" si="148"/>
        <v>#N/A</v>
      </c>
      <c r="I508" s="61" t="e">
        <v>#N/A</v>
      </c>
      <c r="J508" s="58" t="str">
        <f t="shared" si="144"/>
        <v>0</v>
      </c>
      <c r="K508" s="58" t="str">
        <f t="shared" si="145"/>
        <v>0</v>
      </c>
      <c r="L508" s="58" t="str">
        <f t="shared" si="149"/>
        <v>0</v>
      </c>
      <c r="M508" s="58" t="str">
        <f t="shared" si="152"/>
        <v>0</v>
      </c>
      <c r="N508" s="61">
        <v>0</v>
      </c>
      <c r="AF508" s="3">
        <f t="shared" si="140"/>
        <v>1.1863425925925925E-2</v>
      </c>
      <c r="AG508" s="5">
        <f t="shared" si="141"/>
        <v>1025000</v>
      </c>
      <c r="AH508" s="56">
        <f t="shared" si="150"/>
        <v>3.1826726000000001</v>
      </c>
      <c r="AI508" s="84">
        <f t="shared" si="151"/>
        <v>3.1826726000000001</v>
      </c>
      <c r="AJ508" s="84">
        <v>1026</v>
      </c>
      <c r="AK508" t="str">
        <f t="shared" si="146"/>
        <v>3.1826726, 1026</v>
      </c>
      <c r="AL508" s="60">
        <f t="shared" si="151"/>
        <v>3.1826726000000001</v>
      </c>
      <c r="AM508" s="5">
        <f t="shared" si="147"/>
        <v>1025</v>
      </c>
      <c r="AN508" s="56"/>
      <c r="AT508" s="56"/>
    </row>
    <row r="509" spans="1:46" x14ac:dyDescent="0.35">
      <c r="A509">
        <v>1026000</v>
      </c>
      <c r="B509" s="59">
        <v>0.32507493999999998</v>
      </c>
      <c r="C509" s="3">
        <f t="shared" si="139"/>
        <v>1.1875E-2</v>
      </c>
      <c r="D509" s="59">
        <v>3.2507493999999997</v>
      </c>
      <c r="E509" s="56" t="e">
        <f t="shared" si="142"/>
        <v>#N/A</v>
      </c>
      <c r="F509" s="58" t="e">
        <f t="shared" si="143"/>
        <v>#N/A</v>
      </c>
      <c r="G509" s="58" t="e">
        <f t="shared" si="153"/>
        <v>#N/A</v>
      </c>
      <c r="H509" s="58" t="e">
        <f t="shared" si="148"/>
        <v>#N/A</v>
      </c>
      <c r="I509" s="61" t="e">
        <v>#N/A</v>
      </c>
      <c r="J509" s="58" t="str">
        <f t="shared" si="144"/>
        <v>0</v>
      </c>
      <c r="K509" s="58" t="str">
        <f t="shared" si="145"/>
        <v>0</v>
      </c>
      <c r="L509" s="58" t="str">
        <f t="shared" si="149"/>
        <v>0</v>
      </c>
      <c r="M509" s="58" t="str">
        <f t="shared" si="152"/>
        <v>0</v>
      </c>
      <c r="N509" s="61">
        <v>0</v>
      </c>
      <c r="AF509" s="3">
        <f t="shared" si="140"/>
        <v>1.1875E-2</v>
      </c>
      <c r="AG509" s="5">
        <f t="shared" si="141"/>
        <v>1026000</v>
      </c>
      <c r="AH509" s="56">
        <f t="shared" si="150"/>
        <v>3.2507493999999997</v>
      </c>
      <c r="AI509" s="84">
        <f t="shared" si="151"/>
        <v>3.2507493999999997</v>
      </c>
      <c r="AJ509" s="84">
        <v>1027</v>
      </c>
      <c r="AK509" t="str">
        <f t="shared" si="146"/>
        <v>3.2507494, 1027</v>
      </c>
      <c r="AL509" s="60">
        <f t="shared" si="151"/>
        <v>3.2507493999999997</v>
      </c>
      <c r="AM509" s="5">
        <f t="shared" si="147"/>
        <v>1026</v>
      </c>
      <c r="AN509" s="56"/>
      <c r="AT509" s="56"/>
    </row>
    <row r="510" spans="1:46" x14ac:dyDescent="0.35">
      <c r="A510">
        <v>1027000</v>
      </c>
      <c r="B510" s="59">
        <v>0.30616260000000001</v>
      </c>
      <c r="C510" s="3">
        <f t="shared" si="139"/>
        <v>1.1886574074074074E-2</v>
      </c>
      <c r="D510" s="59">
        <v>3.061626</v>
      </c>
      <c r="E510" s="56" t="e">
        <f t="shared" si="142"/>
        <v>#N/A</v>
      </c>
      <c r="F510" s="58" t="e">
        <f t="shared" si="143"/>
        <v>#N/A</v>
      </c>
      <c r="G510" s="58" t="e">
        <f t="shared" si="153"/>
        <v>#N/A</v>
      </c>
      <c r="H510" s="58" t="e">
        <f t="shared" si="148"/>
        <v>#N/A</v>
      </c>
      <c r="I510" s="61" t="e">
        <v>#N/A</v>
      </c>
      <c r="J510" s="58" t="str">
        <f t="shared" si="144"/>
        <v>0</v>
      </c>
      <c r="K510" s="58" t="str">
        <f t="shared" si="145"/>
        <v>0</v>
      </c>
      <c r="L510" s="58" t="str">
        <f t="shared" si="149"/>
        <v>0</v>
      </c>
      <c r="M510" s="58" t="str">
        <f t="shared" si="152"/>
        <v>0</v>
      </c>
      <c r="N510" s="61">
        <v>0</v>
      </c>
      <c r="AF510" s="3">
        <f t="shared" si="140"/>
        <v>1.1886574074074074E-2</v>
      </c>
      <c r="AG510" s="5">
        <f t="shared" si="141"/>
        <v>1027000</v>
      </c>
      <c r="AH510" s="56">
        <f t="shared" si="150"/>
        <v>3.061626</v>
      </c>
      <c r="AI510" s="84">
        <f t="shared" si="151"/>
        <v>3.061626</v>
      </c>
      <c r="AJ510" s="84">
        <v>1028</v>
      </c>
      <c r="AK510" t="str">
        <f t="shared" si="146"/>
        <v>3.061626, 1028</v>
      </c>
      <c r="AL510" s="60">
        <f t="shared" si="151"/>
        <v>3.061626</v>
      </c>
      <c r="AM510" s="5">
        <f t="shared" si="147"/>
        <v>1027</v>
      </c>
      <c r="AN510" s="56"/>
      <c r="AT510" s="56"/>
    </row>
    <row r="511" spans="1:46" x14ac:dyDescent="0.35">
      <c r="A511">
        <v>1028000</v>
      </c>
      <c r="B511" s="59">
        <v>0.2759009</v>
      </c>
      <c r="C511" s="3">
        <f t="shared" si="139"/>
        <v>1.1898148148148147E-2</v>
      </c>
      <c r="D511" s="59">
        <v>2.7590089999999998</v>
      </c>
      <c r="E511" s="56" t="e">
        <f t="shared" si="142"/>
        <v>#N/A</v>
      </c>
      <c r="F511" s="58" t="e">
        <f t="shared" si="143"/>
        <v>#N/A</v>
      </c>
      <c r="G511" s="58" t="e">
        <f t="shared" si="153"/>
        <v>#N/A</v>
      </c>
      <c r="H511" s="58" t="e">
        <f t="shared" si="148"/>
        <v>#N/A</v>
      </c>
      <c r="I511" s="61" t="e">
        <v>#N/A</v>
      </c>
      <c r="J511" s="58" t="str">
        <f t="shared" si="144"/>
        <v>0</v>
      </c>
      <c r="K511" s="58" t="str">
        <f t="shared" si="145"/>
        <v>0</v>
      </c>
      <c r="L511" s="58" t="str">
        <f t="shared" si="149"/>
        <v>0</v>
      </c>
      <c r="M511" s="58" t="str">
        <f t="shared" si="152"/>
        <v>0</v>
      </c>
      <c r="N511" s="61">
        <v>0</v>
      </c>
      <c r="AF511" s="3">
        <f t="shared" si="140"/>
        <v>1.1898148148148147E-2</v>
      </c>
      <c r="AG511" s="5">
        <f t="shared" si="141"/>
        <v>1028000</v>
      </c>
      <c r="AH511" s="56">
        <f t="shared" si="150"/>
        <v>2.7590089999999998</v>
      </c>
      <c r="AI511" s="84">
        <f t="shared" si="151"/>
        <v>2.7590089999999998</v>
      </c>
      <c r="AJ511" s="84">
        <v>1029</v>
      </c>
      <c r="AK511" t="str">
        <f t="shared" si="146"/>
        <v>2.759009, 1029</v>
      </c>
      <c r="AL511" s="60">
        <f t="shared" si="151"/>
        <v>2.7590089999999998</v>
      </c>
      <c r="AM511" s="5">
        <f t="shared" si="147"/>
        <v>1028</v>
      </c>
      <c r="AN511" s="56"/>
      <c r="AT511" s="56"/>
    </row>
    <row r="512" spans="1:46" x14ac:dyDescent="0.35">
      <c r="A512">
        <v>1029000</v>
      </c>
      <c r="B512" s="59">
        <v>0.22218521999999999</v>
      </c>
      <c r="C512" s="3">
        <f t="shared" si="139"/>
        <v>1.1909722222222221E-2</v>
      </c>
      <c r="D512" s="59">
        <v>2.2218521999999998</v>
      </c>
      <c r="E512" s="56" t="e">
        <f t="shared" si="142"/>
        <v>#N/A</v>
      </c>
      <c r="F512" s="58" t="e">
        <f t="shared" si="143"/>
        <v>#N/A</v>
      </c>
      <c r="G512" s="58" t="e">
        <f t="shared" si="153"/>
        <v>#N/A</v>
      </c>
      <c r="H512" s="58" t="e">
        <f t="shared" si="148"/>
        <v>#N/A</v>
      </c>
      <c r="I512" s="61" t="e">
        <v>#N/A</v>
      </c>
      <c r="J512" s="58" t="str">
        <f t="shared" si="144"/>
        <v>0</v>
      </c>
      <c r="K512" s="58" t="str">
        <f t="shared" si="145"/>
        <v>0</v>
      </c>
      <c r="L512" s="58" t="str">
        <f t="shared" si="149"/>
        <v>0</v>
      </c>
      <c r="M512" s="58" t="str">
        <f t="shared" si="152"/>
        <v>0</v>
      </c>
      <c r="N512" s="61">
        <v>0</v>
      </c>
      <c r="AF512" s="3">
        <f t="shared" si="140"/>
        <v>1.1909722222222221E-2</v>
      </c>
      <c r="AG512" s="5">
        <f t="shared" si="141"/>
        <v>1029000</v>
      </c>
      <c r="AH512" s="56">
        <f t="shared" si="150"/>
        <v>2.2218521999999998</v>
      </c>
      <c r="AI512" s="84">
        <f t="shared" si="151"/>
        <v>2.2218521999999998</v>
      </c>
      <c r="AJ512" s="84">
        <v>1030</v>
      </c>
      <c r="AK512" t="str">
        <f t="shared" si="146"/>
        <v>2.2218522, 1030</v>
      </c>
      <c r="AL512" s="60">
        <f t="shared" si="151"/>
        <v>2.2218521999999998</v>
      </c>
      <c r="AM512" s="5">
        <f t="shared" si="147"/>
        <v>1029</v>
      </c>
      <c r="AN512" s="56"/>
      <c r="AT512" s="56"/>
    </row>
    <row r="513" spans="1:46" x14ac:dyDescent="0.35">
      <c r="A513">
        <v>1030000</v>
      </c>
      <c r="B513" s="59">
        <v>0.18965270000000001</v>
      </c>
      <c r="C513" s="3">
        <f t="shared" si="139"/>
        <v>1.1921296296296298E-2</v>
      </c>
      <c r="D513" s="59">
        <v>1.8965270000000001</v>
      </c>
      <c r="E513" s="56" t="e">
        <f t="shared" si="142"/>
        <v>#N/A</v>
      </c>
      <c r="F513" s="58" t="e">
        <f t="shared" si="143"/>
        <v>#N/A</v>
      </c>
      <c r="G513" s="58">
        <f t="shared" si="153"/>
        <v>1.8965270000000001</v>
      </c>
      <c r="H513" s="58" t="e">
        <f t="shared" si="148"/>
        <v>#N/A</v>
      </c>
      <c r="I513" s="61" t="e">
        <v>#N/A</v>
      </c>
      <c r="J513" s="58" t="str">
        <f t="shared" si="144"/>
        <v>0</v>
      </c>
      <c r="K513" s="58" t="str">
        <f t="shared" si="145"/>
        <v>0</v>
      </c>
      <c r="L513" s="58">
        <f t="shared" si="149"/>
        <v>1.8965270000000001</v>
      </c>
      <c r="M513" s="58" t="str">
        <f t="shared" si="152"/>
        <v>0</v>
      </c>
      <c r="N513" s="61">
        <v>0</v>
      </c>
      <c r="AF513" s="3">
        <f t="shared" si="140"/>
        <v>1.1921296296296298E-2</v>
      </c>
      <c r="AG513" s="5">
        <f t="shared" si="141"/>
        <v>1030000</v>
      </c>
      <c r="AH513" s="56">
        <f t="shared" si="150"/>
        <v>1.8965270000000001</v>
      </c>
      <c r="AI513" s="84">
        <f t="shared" si="151"/>
        <v>1.8965270000000001</v>
      </c>
      <c r="AJ513" s="84">
        <v>1031</v>
      </c>
      <c r="AK513" t="str">
        <f t="shared" si="146"/>
        <v>1.896527, 1031</v>
      </c>
      <c r="AL513" s="60">
        <f t="shared" si="151"/>
        <v>1.8965270000000001</v>
      </c>
      <c r="AM513" s="5">
        <f t="shared" si="147"/>
        <v>1030</v>
      </c>
      <c r="AN513" s="56"/>
      <c r="AT513" s="56"/>
    </row>
    <row r="514" spans="1:46" x14ac:dyDescent="0.35">
      <c r="A514">
        <v>1031000</v>
      </c>
      <c r="B514" s="59">
        <v>0.20402579000000001</v>
      </c>
      <c r="C514" s="3">
        <f t="shared" ref="C514:C577" si="154">A514/60000/1440</f>
        <v>1.193287037037037E-2</v>
      </c>
      <c r="D514" s="59">
        <v>2.0402579000000003</v>
      </c>
      <c r="E514" s="56" t="e">
        <f t="shared" si="142"/>
        <v>#N/A</v>
      </c>
      <c r="F514" s="58" t="e">
        <f t="shared" si="143"/>
        <v>#N/A</v>
      </c>
      <c r="G514" s="58" t="e">
        <f t="shared" si="153"/>
        <v>#N/A</v>
      </c>
      <c r="H514" s="58" t="e">
        <f t="shared" si="148"/>
        <v>#N/A</v>
      </c>
      <c r="I514" s="61" t="e">
        <v>#N/A</v>
      </c>
      <c r="J514" s="58" t="str">
        <f t="shared" si="144"/>
        <v>0</v>
      </c>
      <c r="K514" s="58" t="str">
        <f t="shared" si="145"/>
        <v>0</v>
      </c>
      <c r="L514" s="58" t="str">
        <f t="shared" si="149"/>
        <v>0</v>
      </c>
      <c r="M514" s="58" t="str">
        <f t="shared" si="152"/>
        <v>0</v>
      </c>
      <c r="N514" s="61">
        <v>0</v>
      </c>
      <c r="AF514" s="3">
        <f t="shared" ref="AF514:AF577" si="155">A514/60000/1440</f>
        <v>1.193287037037037E-2</v>
      </c>
      <c r="AG514" s="5">
        <f t="shared" ref="AG514:AG577" si="156">A514</f>
        <v>1031000</v>
      </c>
      <c r="AH514" s="56">
        <f t="shared" si="150"/>
        <v>2.0402579000000003</v>
      </c>
      <c r="AI514" s="84">
        <f t="shared" si="151"/>
        <v>2.0402579000000003</v>
      </c>
      <c r="AJ514" s="84">
        <v>1032</v>
      </c>
      <c r="AK514" t="str">
        <f t="shared" si="146"/>
        <v>2.0402579, 1032</v>
      </c>
      <c r="AL514" s="60">
        <f t="shared" si="151"/>
        <v>2.0402579000000003</v>
      </c>
      <c r="AM514" s="5">
        <f t="shared" si="147"/>
        <v>1031</v>
      </c>
      <c r="AN514" s="56"/>
      <c r="AT514" s="56"/>
    </row>
    <row r="515" spans="1:46" x14ac:dyDescent="0.35">
      <c r="A515">
        <v>1032000</v>
      </c>
      <c r="B515" s="59">
        <v>0.21537755</v>
      </c>
      <c r="C515" s="3">
        <f t="shared" si="154"/>
        <v>1.1944444444444443E-2</v>
      </c>
      <c r="D515" s="59">
        <v>2.1537755000000001</v>
      </c>
      <c r="E515" s="56" t="e">
        <f t="shared" ref="E515:E578" si="157">IF(D515=MIN($D$2:$D$412),D515,NA())</f>
        <v>#N/A</v>
      </c>
      <c r="F515" s="58" t="e">
        <f t="shared" ref="F515:F578" si="158">IF(D515=MAX($D$2:$D$412),D515,NA())</f>
        <v>#N/A</v>
      </c>
      <c r="G515" s="58" t="e">
        <f t="shared" si="153"/>
        <v>#N/A</v>
      </c>
      <c r="H515" s="58" t="e">
        <f t="shared" si="148"/>
        <v>#N/A</v>
      </c>
      <c r="I515" s="61" t="e">
        <v>#N/A</v>
      </c>
      <c r="J515" s="58" t="str">
        <f t="shared" ref="J515:J578" si="159">IF(D515=MIN($D:$D),D515,"0")</f>
        <v>0</v>
      </c>
      <c r="K515" s="58" t="str">
        <f t="shared" ref="K515:K578" si="160">IF(D515=MAX($D:$D),D515,"0")</f>
        <v>0</v>
      </c>
      <c r="L515" s="58" t="str">
        <f t="shared" si="149"/>
        <v>0</v>
      </c>
      <c r="M515" s="58" t="str">
        <f t="shared" si="152"/>
        <v>0</v>
      </c>
      <c r="N515" s="61">
        <v>0</v>
      </c>
      <c r="AF515" s="3">
        <f t="shared" si="155"/>
        <v>1.1944444444444443E-2</v>
      </c>
      <c r="AG515" s="5">
        <f t="shared" si="156"/>
        <v>1032000</v>
      </c>
      <c r="AH515" s="56">
        <f t="shared" si="150"/>
        <v>2.1537755000000001</v>
      </c>
      <c r="AI515" s="84">
        <f t="shared" si="151"/>
        <v>2.1537755000000001</v>
      </c>
      <c r="AJ515" s="84">
        <v>1033</v>
      </c>
      <c r="AK515" t="str">
        <f t="shared" ref="AK515:AK578" si="161">_xlfn.CONCAT(AI515,", ",AJ515)</f>
        <v>2.1537755, 1033</v>
      </c>
      <c r="AL515" s="60">
        <f t="shared" si="151"/>
        <v>2.1537755000000001</v>
      </c>
      <c r="AM515" s="5">
        <f t="shared" ref="AM515:AM578" si="162">$AG515/1000</f>
        <v>1032</v>
      </c>
      <c r="AN515" s="56"/>
      <c r="AT515" s="56"/>
    </row>
    <row r="516" spans="1:46" x14ac:dyDescent="0.35">
      <c r="A516">
        <v>1033000</v>
      </c>
      <c r="B516" s="59">
        <v>0.21159606</v>
      </c>
      <c r="C516" s="3">
        <f t="shared" si="154"/>
        <v>1.1956018518518517E-2</v>
      </c>
      <c r="D516" s="59">
        <v>2.1159606000000002</v>
      </c>
      <c r="E516" s="56" t="e">
        <f t="shared" si="157"/>
        <v>#N/A</v>
      </c>
      <c r="F516" s="58" t="e">
        <f t="shared" si="158"/>
        <v>#N/A</v>
      </c>
      <c r="G516" s="58" t="e">
        <f t="shared" si="153"/>
        <v>#N/A</v>
      </c>
      <c r="H516" s="58" t="e">
        <f t="shared" si="148"/>
        <v>#N/A</v>
      </c>
      <c r="I516" s="61" t="e">
        <v>#N/A</v>
      </c>
      <c r="J516" s="58" t="str">
        <f t="shared" si="159"/>
        <v>0</v>
      </c>
      <c r="K516" s="58" t="str">
        <f t="shared" si="160"/>
        <v>0</v>
      </c>
      <c r="L516" s="58" t="str">
        <f t="shared" si="149"/>
        <v>0</v>
      </c>
      <c r="M516" s="58" t="str">
        <f t="shared" si="152"/>
        <v>0</v>
      </c>
      <c r="N516" s="61">
        <v>0</v>
      </c>
      <c r="AF516" s="3">
        <f t="shared" si="155"/>
        <v>1.1956018518518517E-2</v>
      </c>
      <c r="AG516" s="5">
        <f t="shared" si="156"/>
        <v>1033000</v>
      </c>
      <c r="AH516" s="56">
        <f t="shared" si="150"/>
        <v>2.1159606000000002</v>
      </c>
      <c r="AI516" s="84">
        <f t="shared" si="151"/>
        <v>2.1159606000000002</v>
      </c>
      <c r="AJ516" s="84">
        <v>1034</v>
      </c>
      <c r="AK516" t="str">
        <f t="shared" si="161"/>
        <v>2.1159606, 1034</v>
      </c>
      <c r="AL516" s="60">
        <f t="shared" si="151"/>
        <v>2.1159606000000002</v>
      </c>
      <c r="AM516" s="5">
        <f t="shared" si="162"/>
        <v>1033</v>
      </c>
      <c r="AN516" s="56"/>
      <c r="AT516" s="56"/>
    </row>
    <row r="517" spans="1:46" x14ac:dyDescent="0.35">
      <c r="A517">
        <v>1034000</v>
      </c>
      <c r="B517" s="59">
        <v>0.21613289999999999</v>
      </c>
      <c r="C517" s="3">
        <f t="shared" si="154"/>
        <v>1.1967592592592594E-2</v>
      </c>
      <c r="D517" s="59">
        <v>2.1613289999999998</v>
      </c>
      <c r="E517" s="56" t="e">
        <f t="shared" si="157"/>
        <v>#N/A</v>
      </c>
      <c r="F517" s="58" t="e">
        <f t="shared" si="158"/>
        <v>#N/A</v>
      </c>
      <c r="G517" s="58" t="e">
        <f t="shared" si="153"/>
        <v>#N/A</v>
      </c>
      <c r="H517" s="58" t="e">
        <f t="shared" si="148"/>
        <v>#N/A</v>
      </c>
      <c r="I517" s="61" t="e">
        <v>#N/A</v>
      </c>
      <c r="J517" s="58" t="str">
        <f t="shared" si="159"/>
        <v>0</v>
      </c>
      <c r="K517" s="58" t="str">
        <f t="shared" si="160"/>
        <v>0</v>
      </c>
      <c r="L517" s="58" t="str">
        <f t="shared" si="149"/>
        <v>0</v>
      </c>
      <c r="M517" s="58" t="str">
        <f t="shared" si="152"/>
        <v>0</v>
      </c>
      <c r="N517" s="61">
        <v>0</v>
      </c>
      <c r="AF517" s="3">
        <f t="shared" si="155"/>
        <v>1.1967592592592594E-2</v>
      </c>
      <c r="AG517" s="5">
        <f t="shared" si="156"/>
        <v>1034000</v>
      </c>
      <c r="AH517" s="56">
        <f t="shared" si="150"/>
        <v>2.1613289999999998</v>
      </c>
      <c r="AI517" s="84">
        <f t="shared" si="151"/>
        <v>2.1613289999999998</v>
      </c>
      <c r="AJ517" s="84">
        <v>1035</v>
      </c>
      <c r="AK517" t="str">
        <f t="shared" si="161"/>
        <v>2.161329, 1035</v>
      </c>
      <c r="AL517" s="60">
        <f t="shared" si="151"/>
        <v>2.1613289999999998</v>
      </c>
      <c r="AM517" s="5">
        <f t="shared" si="162"/>
        <v>1034</v>
      </c>
      <c r="AN517" s="56"/>
      <c r="AT517" s="56"/>
    </row>
    <row r="518" spans="1:46" x14ac:dyDescent="0.35">
      <c r="A518">
        <v>1035000</v>
      </c>
      <c r="B518" s="59">
        <v>0.22294298000000001</v>
      </c>
      <c r="C518" s="3">
        <f t="shared" si="154"/>
        <v>1.1979166666666667E-2</v>
      </c>
      <c r="D518" s="59">
        <v>2.2294298000000001</v>
      </c>
      <c r="E518" s="56" t="e">
        <f t="shared" si="157"/>
        <v>#N/A</v>
      </c>
      <c r="F518" s="58" t="e">
        <f t="shared" si="158"/>
        <v>#N/A</v>
      </c>
      <c r="G518" s="58" t="e">
        <f t="shared" si="153"/>
        <v>#N/A</v>
      </c>
      <c r="H518" s="58" t="e">
        <f t="shared" ref="H518:H581" si="163">IF(AND(D518&gt;=D515, D518&gt;=D516, D518&gt;=D517, D518&gt;=D519, D518&gt;=D520, D518&gt;=D521),D518,NA())</f>
        <v>#N/A</v>
      </c>
      <c r="I518" s="61" t="e">
        <v>#N/A</v>
      </c>
      <c r="J518" s="58" t="str">
        <f t="shared" si="159"/>
        <v>0</v>
      </c>
      <c r="K518" s="58" t="str">
        <f t="shared" si="160"/>
        <v>0</v>
      </c>
      <c r="L518" s="58" t="str">
        <f t="shared" ref="L518:L581" si="164">IF(AND(D518&lt;=D515, D518&lt;=D516, D518&lt;=D517, D518&lt;=D519, D518&lt;=D520, D518&lt;=D521),D518,"0")</f>
        <v>0</v>
      </c>
      <c r="M518" s="58" t="str">
        <f t="shared" si="152"/>
        <v>0</v>
      </c>
      <c r="N518" s="61">
        <v>0</v>
      </c>
      <c r="AF518" s="3">
        <f t="shared" si="155"/>
        <v>1.1979166666666667E-2</v>
      </c>
      <c r="AG518" s="5">
        <f t="shared" si="156"/>
        <v>1035000</v>
      </c>
      <c r="AH518" s="56">
        <f t="shared" si="150"/>
        <v>2.2294298000000001</v>
      </c>
      <c r="AI518" s="84">
        <f t="shared" si="151"/>
        <v>2.2294298000000001</v>
      </c>
      <c r="AJ518" s="84">
        <v>1036</v>
      </c>
      <c r="AK518" t="str">
        <f t="shared" si="161"/>
        <v>2.2294298, 1036</v>
      </c>
      <c r="AL518" s="60">
        <f t="shared" si="151"/>
        <v>2.2294298000000001</v>
      </c>
      <c r="AM518" s="5">
        <f t="shared" si="162"/>
        <v>1035</v>
      </c>
      <c r="AN518" s="56"/>
      <c r="AT518" s="56"/>
    </row>
    <row r="519" spans="1:46" x14ac:dyDescent="0.35">
      <c r="A519">
        <v>1036000</v>
      </c>
      <c r="B519" s="59">
        <v>0.21840372999999999</v>
      </c>
      <c r="C519" s="3">
        <f t="shared" si="154"/>
        <v>1.1990740740740739E-2</v>
      </c>
      <c r="D519" s="59">
        <v>2.1840373</v>
      </c>
      <c r="E519" s="56" t="e">
        <f t="shared" si="157"/>
        <v>#N/A</v>
      </c>
      <c r="F519" s="58" t="e">
        <f t="shared" si="158"/>
        <v>#N/A</v>
      </c>
      <c r="G519" s="58" t="e">
        <f t="shared" si="153"/>
        <v>#N/A</v>
      </c>
      <c r="H519" s="58" t="e">
        <f t="shared" si="163"/>
        <v>#N/A</v>
      </c>
      <c r="I519" s="61" t="e">
        <v>#N/A</v>
      </c>
      <c r="J519" s="58" t="str">
        <f t="shared" si="159"/>
        <v>0</v>
      </c>
      <c r="K519" s="58" t="str">
        <f t="shared" si="160"/>
        <v>0</v>
      </c>
      <c r="L519" s="58" t="str">
        <f t="shared" si="164"/>
        <v>0</v>
      </c>
      <c r="M519" s="58" t="str">
        <f t="shared" si="152"/>
        <v>0</v>
      </c>
      <c r="N519" s="61">
        <v>0</v>
      </c>
      <c r="AF519" s="3">
        <f t="shared" si="155"/>
        <v>1.1990740740740739E-2</v>
      </c>
      <c r="AG519" s="5">
        <f t="shared" si="156"/>
        <v>1036000</v>
      </c>
      <c r="AH519" s="56">
        <f t="shared" ref="AH519:AH582" si="165">B519*10</f>
        <v>2.1840373</v>
      </c>
      <c r="AI519" s="84">
        <f t="shared" si="151"/>
        <v>2.1840373</v>
      </c>
      <c r="AJ519" s="84">
        <v>1037</v>
      </c>
      <c r="AK519" t="str">
        <f t="shared" si="161"/>
        <v>2.1840373, 1037</v>
      </c>
      <c r="AL519" s="60">
        <f t="shared" si="151"/>
        <v>2.1840373</v>
      </c>
      <c r="AM519" s="5">
        <f t="shared" si="162"/>
        <v>1036</v>
      </c>
      <c r="AN519" s="56"/>
      <c r="AT519" s="56"/>
    </row>
    <row r="520" spans="1:46" x14ac:dyDescent="0.35">
      <c r="A520">
        <v>1037000</v>
      </c>
      <c r="B520" s="59">
        <v>0.22067455999999999</v>
      </c>
      <c r="C520" s="3">
        <f t="shared" si="154"/>
        <v>1.2002314814814816E-2</v>
      </c>
      <c r="D520" s="59">
        <v>2.2067456000000001</v>
      </c>
      <c r="E520" s="56" t="e">
        <f t="shared" si="157"/>
        <v>#N/A</v>
      </c>
      <c r="F520" s="58" t="e">
        <f t="shared" si="158"/>
        <v>#N/A</v>
      </c>
      <c r="G520" s="58" t="e">
        <f t="shared" si="153"/>
        <v>#N/A</v>
      </c>
      <c r="H520" s="58" t="e">
        <f t="shared" si="163"/>
        <v>#N/A</v>
      </c>
      <c r="I520" s="61" t="e">
        <v>#N/A</v>
      </c>
      <c r="J520" s="58" t="str">
        <f t="shared" si="159"/>
        <v>0</v>
      </c>
      <c r="K520" s="58" t="str">
        <f t="shared" si="160"/>
        <v>0</v>
      </c>
      <c r="L520" s="58" t="str">
        <f t="shared" si="164"/>
        <v>0</v>
      </c>
      <c r="M520" s="58" t="str">
        <f t="shared" si="152"/>
        <v>0</v>
      </c>
      <c r="N520" s="61">
        <v>0</v>
      </c>
      <c r="AF520" s="3">
        <f t="shared" si="155"/>
        <v>1.2002314814814816E-2</v>
      </c>
      <c r="AG520" s="5">
        <f t="shared" si="156"/>
        <v>1037000</v>
      </c>
      <c r="AH520" s="56">
        <f t="shared" si="165"/>
        <v>2.2067456000000001</v>
      </c>
      <c r="AI520" s="84">
        <f t="shared" si="151"/>
        <v>2.2067456000000001</v>
      </c>
      <c r="AJ520" s="84">
        <v>1038</v>
      </c>
      <c r="AK520" t="str">
        <f t="shared" si="161"/>
        <v>2.2067456, 1038</v>
      </c>
      <c r="AL520" s="60">
        <f t="shared" si="151"/>
        <v>2.2067456000000001</v>
      </c>
      <c r="AM520" s="5">
        <f t="shared" si="162"/>
        <v>1037</v>
      </c>
      <c r="AN520" s="56"/>
      <c r="AT520" s="56"/>
    </row>
    <row r="521" spans="1:46" x14ac:dyDescent="0.35">
      <c r="A521">
        <v>1038000</v>
      </c>
      <c r="B521" s="59">
        <v>0.2305084</v>
      </c>
      <c r="C521" s="3">
        <f t="shared" si="154"/>
        <v>1.201388888888889E-2</v>
      </c>
      <c r="D521" s="59">
        <v>2.3050839999999999</v>
      </c>
      <c r="E521" s="56" t="e">
        <f t="shared" si="157"/>
        <v>#N/A</v>
      </c>
      <c r="F521" s="58" t="e">
        <f t="shared" si="158"/>
        <v>#N/A</v>
      </c>
      <c r="G521" s="58" t="e">
        <f t="shared" si="153"/>
        <v>#N/A</v>
      </c>
      <c r="H521" s="58" t="e">
        <f t="shared" si="163"/>
        <v>#N/A</v>
      </c>
      <c r="I521" s="61" t="e">
        <v>#N/A</v>
      </c>
      <c r="J521" s="58" t="str">
        <f t="shared" si="159"/>
        <v>0</v>
      </c>
      <c r="K521" s="58" t="str">
        <f t="shared" si="160"/>
        <v>0</v>
      </c>
      <c r="L521" s="58" t="str">
        <f t="shared" si="164"/>
        <v>0</v>
      </c>
      <c r="M521" s="58" t="str">
        <f t="shared" si="152"/>
        <v>0</v>
      </c>
      <c r="N521" s="61">
        <v>0</v>
      </c>
      <c r="AF521" s="3">
        <f t="shared" si="155"/>
        <v>1.201388888888889E-2</v>
      </c>
      <c r="AG521" s="5">
        <f t="shared" si="156"/>
        <v>1038000</v>
      </c>
      <c r="AH521" s="56">
        <f t="shared" si="165"/>
        <v>2.3050839999999999</v>
      </c>
      <c r="AI521" s="84">
        <f t="shared" si="151"/>
        <v>2.3050839999999999</v>
      </c>
      <c r="AJ521" s="84">
        <v>1039</v>
      </c>
      <c r="AK521" t="str">
        <f t="shared" si="161"/>
        <v>2.305084, 1039</v>
      </c>
      <c r="AL521" s="60">
        <f t="shared" si="151"/>
        <v>2.3050839999999999</v>
      </c>
      <c r="AM521" s="5">
        <f t="shared" si="162"/>
        <v>1038</v>
      </c>
      <c r="AN521" s="56"/>
      <c r="AT521" s="56"/>
    </row>
    <row r="522" spans="1:46" x14ac:dyDescent="0.35">
      <c r="A522">
        <v>1039000</v>
      </c>
      <c r="B522" s="59">
        <v>0.23883157999999999</v>
      </c>
      <c r="C522" s="3">
        <f t="shared" si="154"/>
        <v>1.2025462962962963E-2</v>
      </c>
      <c r="D522" s="59">
        <v>2.3883158</v>
      </c>
      <c r="E522" s="56" t="e">
        <f t="shared" si="157"/>
        <v>#N/A</v>
      </c>
      <c r="F522" s="58" t="e">
        <f t="shared" si="158"/>
        <v>#N/A</v>
      </c>
      <c r="G522" s="58" t="e">
        <f t="shared" si="153"/>
        <v>#N/A</v>
      </c>
      <c r="H522" s="58" t="e">
        <f t="shared" si="163"/>
        <v>#N/A</v>
      </c>
      <c r="I522" s="61" t="e">
        <v>#N/A</v>
      </c>
      <c r="J522" s="58" t="str">
        <f t="shared" si="159"/>
        <v>0</v>
      </c>
      <c r="K522" s="58" t="str">
        <f t="shared" si="160"/>
        <v>0</v>
      </c>
      <c r="L522" s="58" t="str">
        <f t="shared" si="164"/>
        <v>0</v>
      </c>
      <c r="M522" s="58" t="str">
        <f t="shared" si="152"/>
        <v>0</v>
      </c>
      <c r="N522" s="61">
        <v>0</v>
      </c>
      <c r="AF522" s="3">
        <f t="shared" si="155"/>
        <v>1.2025462962962963E-2</v>
      </c>
      <c r="AG522" s="5">
        <f t="shared" si="156"/>
        <v>1039000</v>
      </c>
      <c r="AH522" s="56">
        <f t="shared" si="165"/>
        <v>2.3883158</v>
      </c>
      <c r="AI522" s="84">
        <f t="shared" si="151"/>
        <v>2.3883158</v>
      </c>
      <c r="AJ522" s="84">
        <v>1040</v>
      </c>
      <c r="AK522" t="str">
        <f t="shared" si="161"/>
        <v>2.3883158, 1040</v>
      </c>
      <c r="AL522" s="60">
        <f t="shared" si="151"/>
        <v>2.3883158</v>
      </c>
      <c r="AM522" s="5">
        <f t="shared" si="162"/>
        <v>1039</v>
      </c>
      <c r="AN522" s="56"/>
      <c r="AT522" s="56"/>
    </row>
    <row r="523" spans="1:46" x14ac:dyDescent="0.35">
      <c r="A523">
        <v>1040000</v>
      </c>
      <c r="B523" s="59">
        <v>0.24034222999999999</v>
      </c>
      <c r="C523" s="3">
        <f t="shared" si="154"/>
        <v>1.2037037037037037E-2</v>
      </c>
      <c r="D523" s="59">
        <v>2.4034222999999999</v>
      </c>
      <c r="E523" s="56" t="e">
        <f t="shared" si="157"/>
        <v>#N/A</v>
      </c>
      <c r="F523" s="58" t="e">
        <f t="shared" si="158"/>
        <v>#N/A</v>
      </c>
      <c r="G523" s="58" t="e">
        <f t="shared" si="153"/>
        <v>#N/A</v>
      </c>
      <c r="H523" s="58" t="e">
        <f t="shared" si="163"/>
        <v>#N/A</v>
      </c>
      <c r="I523" s="61" t="e">
        <v>#N/A</v>
      </c>
      <c r="J523" s="58" t="str">
        <f t="shared" si="159"/>
        <v>0</v>
      </c>
      <c r="K523" s="58" t="str">
        <f t="shared" si="160"/>
        <v>0</v>
      </c>
      <c r="L523" s="58" t="str">
        <f t="shared" si="164"/>
        <v>0</v>
      </c>
      <c r="M523" s="58" t="str">
        <f t="shared" si="152"/>
        <v>0</v>
      </c>
      <c r="N523" s="61">
        <v>0</v>
      </c>
      <c r="AF523" s="3">
        <f t="shared" si="155"/>
        <v>1.2037037037037037E-2</v>
      </c>
      <c r="AG523" s="5">
        <f t="shared" si="156"/>
        <v>1040000</v>
      </c>
      <c r="AH523" s="56">
        <f t="shared" si="165"/>
        <v>2.4034222999999999</v>
      </c>
      <c r="AI523" s="84">
        <f t="shared" si="151"/>
        <v>2.4034222999999999</v>
      </c>
      <c r="AJ523" s="84">
        <v>1041</v>
      </c>
      <c r="AK523" t="str">
        <f t="shared" si="161"/>
        <v>2.4034223, 1041</v>
      </c>
      <c r="AL523" s="60">
        <f t="shared" si="151"/>
        <v>2.4034222999999999</v>
      </c>
      <c r="AM523" s="5">
        <f t="shared" si="162"/>
        <v>1040</v>
      </c>
      <c r="AN523" s="56"/>
      <c r="AT523" s="56"/>
    </row>
    <row r="524" spans="1:46" x14ac:dyDescent="0.35">
      <c r="A524">
        <v>1041000</v>
      </c>
      <c r="B524" s="59">
        <v>0.24563925</v>
      </c>
      <c r="C524" s="3">
        <f t="shared" si="154"/>
        <v>1.2048611111111112E-2</v>
      </c>
      <c r="D524" s="59">
        <v>2.4563925000000002</v>
      </c>
      <c r="E524" s="56" t="e">
        <f t="shared" si="157"/>
        <v>#N/A</v>
      </c>
      <c r="F524" s="58" t="e">
        <f t="shared" si="158"/>
        <v>#N/A</v>
      </c>
      <c r="G524" s="58" t="e">
        <f t="shared" si="153"/>
        <v>#N/A</v>
      </c>
      <c r="H524" s="58" t="e">
        <f t="shared" si="163"/>
        <v>#N/A</v>
      </c>
      <c r="I524" s="61" t="e">
        <v>#N/A</v>
      </c>
      <c r="J524" s="58" t="str">
        <f t="shared" si="159"/>
        <v>0</v>
      </c>
      <c r="K524" s="58" t="str">
        <f t="shared" si="160"/>
        <v>0</v>
      </c>
      <c r="L524" s="58" t="str">
        <f t="shared" si="164"/>
        <v>0</v>
      </c>
      <c r="M524" s="58" t="str">
        <f t="shared" si="152"/>
        <v>0</v>
      </c>
      <c r="N524" s="61">
        <v>0</v>
      </c>
      <c r="AF524" s="3">
        <f t="shared" si="155"/>
        <v>1.2048611111111112E-2</v>
      </c>
      <c r="AG524" s="5">
        <f t="shared" si="156"/>
        <v>1041000</v>
      </c>
      <c r="AH524" s="56">
        <f t="shared" si="165"/>
        <v>2.4563925000000002</v>
      </c>
      <c r="AI524" s="84">
        <f t="shared" si="151"/>
        <v>2.4563925000000002</v>
      </c>
      <c r="AJ524" s="84">
        <v>1042</v>
      </c>
      <c r="AK524" t="str">
        <f t="shared" si="161"/>
        <v>2.4563925, 1042</v>
      </c>
      <c r="AL524" s="60">
        <f t="shared" si="151"/>
        <v>2.4563925000000002</v>
      </c>
      <c r="AM524" s="5">
        <f t="shared" si="162"/>
        <v>1041</v>
      </c>
      <c r="AN524" s="56"/>
      <c r="AT524" s="56"/>
    </row>
    <row r="525" spans="1:46" x14ac:dyDescent="0.35">
      <c r="A525">
        <v>1042000</v>
      </c>
      <c r="B525" s="59">
        <v>0.24791008</v>
      </c>
      <c r="C525" s="3">
        <f t="shared" si="154"/>
        <v>1.2060185185185186E-2</v>
      </c>
      <c r="D525" s="59">
        <v>2.4791007999999999</v>
      </c>
      <c r="E525" s="56" t="e">
        <f t="shared" si="157"/>
        <v>#N/A</v>
      </c>
      <c r="F525" s="58" t="e">
        <f t="shared" si="158"/>
        <v>#N/A</v>
      </c>
      <c r="G525" s="58" t="e">
        <f t="shared" si="153"/>
        <v>#N/A</v>
      </c>
      <c r="H525" s="58" t="e">
        <f t="shared" si="163"/>
        <v>#N/A</v>
      </c>
      <c r="I525" s="61" t="e">
        <v>#N/A</v>
      </c>
      <c r="J525" s="58" t="str">
        <f t="shared" si="159"/>
        <v>0</v>
      </c>
      <c r="K525" s="58" t="str">
        <f t="shared" si="160"/>
        <v>0</v>
      </c>
      <c r="L525" s="58" t="str">
        <f t="shared" si="164"/>
        <v>0</v>
      </c>
      <c r="M525" s="58" t="str">
        <f t="shared" si="152"/>
        <v>0</v>
      </c>
      <c r="N525" s="61">
        <v>0</v>
      </c>
      <c r="AF525" s="3">
        <f t="shared" si="155"/>
        <v>1.2060185185185186E-2</v>
      </c>
      <c r="AG525" s="5">
        <f t="shared" si="156"/>
        <v>1042000</v>
      </c>
      <c r="AH525" s="56">
        <f t="shared" si="165"/>
        <v>2.4791007999999999</v>
      </c>
      <c r="AI525" s="84">
        <f t="shared" si="151"/>
        <v>2.4791007999999999</v>
      </c>
      <c r="AJ525" s="84">
        <v>1043</v>
      </c>
      <c r="AK525" t="str">
        <f t="shared" si="161"/>
        <v>2.4791008, 1043</v>
      </c>
      <c r="AL525" s="60">
        <f t="shared" si="151"/>
        <v>2.4791007999999999</v>
      </c>
      <c r="AM525" s="5">
        <f t="shared" si="162"/>
        <v>1042</v>
      </c>
      <c r="AN525" s="56"/>
      <c r="AT525" s="56"/>
    </row>
    <row r="526" spans="1:46" x14ac:dyDescent="0.35">
      <c r="A526">
        <v>1043000</v>
      </c>
      <c r="B526" s="59">
        <v>0.25093623999999998</v>
      </c>
      <c r="C526" s="3">
        <f t="shared" si="154"/>
        <v>1.207175925925926E-2</v>
      </c>
      <c r="D526" s="59">
        <v>2.5093623999999997</v>
      </c>
      <c r="E526" s="56" t="e">
        <f t="shared" si="157"/>
        <v>#N/A</v>
      </c>
      <c r="F526" s="58" t="e">
        <f t="shared" si="158"/>
        <v>#N/A</v>
      </c>
      <c r="G526" s="58" t="e">
        <f t="shared" si="153"/>
        <v>#N/A</v>
      </c>
      <c r="H526" s="58" t="e">
        <f t="shared" si="163"/>
        <v>#N/A</v>
      </c>
      <c r="I526" s="61" t="e">
        <v>#N/A</v>
      </c>
      <c r="J526" s="58" t="str">
        <f t="shared" si="159"/>
        <v>0</v>
      </c>
      <c r="K526" s="58" t="str">
        <f t="shared" si="160"/>
        <v>0</v>
      </c>
      <c r="L526" s="58" t="str">
        <f t="shared" si="164"/>
        <v>0</v>
      </c>
      <c r="M526" s="58">
        <v>0</v>
      </c>
      <c r="N526" s="61">
        <v>0</v>
      </c>
      <c r="AF526" s="3">
        <f t="shared" si="155"/>
        <v>1.207175925925926E-2</v>
      </c>
      <c r="AG526" s="5">
        <f t="shared" si="156"/>
        <v>1043000</v>
      </c>
      <c r="AH526" s="56">
        <f t="shared" si="165"/>
        <v>2.5093623999999997</v>
      </c>
      <c r="AI526" s="84">
        <f t="shared" si="151"/>
        <v>2.5093623999999997</v>
      </c>
      <c r="AJ526" s="84">
        <v>1044</v>
      </c>
      <c r="AK526" t="str">
        <f t="shared" si="161"/>
        <v>2.5093624, 1044</v>
      </c>
      <c r="AL526" s="60">
        <f t="shared" si="151"/>
        <v>2.5093623999999997</v>
      </c>
      <c r="AM526" s="5">
        <f t="shared" si="162"/>
        <v>1043</v>
      </c>
      <c r="AN526" s="56"/>
      <c r="AT526" s="56"/>
    </row>
    <row r="527" spans="1:46" x14ac:dyDescent="0.35">
      <c r="A527">
        <v>1044000</v>
      </c>
      <c r="B527" s="59">
        <v>0.25623083000000002</v>
      </c>
      <c r="C527" s="3">
        <f t="shared" si="154"/>
        <v>1.2083333333333333E-2</v>
      </c>
      <c r="D527" s="59">
        <v>2.5623083000000002</v>
      </c>
      <c r="E527" s="56" t="e">
        <f t="shared" si="157"/>
        <v>#N/A</v>
      </c>
      <c r="F527" s="58" t="e">
        <f t="shared" si="158"/>
        <v>#N/A</v>
      </c>
      <c r="G527" s="58" t="e">
        <f t="shared" si="153"/>
        <v>#N/A</v>
      </c>
      <c r="H527" s="58">
        <f t="shared" si="163"/>
        <v>2.5623083000000002</v>
      </c>
      <c r="I527" s="61" t="e">
        <v>#N/A</v>
      </c>
      <c r="J527" s="58" t="str">
        <f t="shared" si="159"/>
        <v>0</v>
      </c>
      <c r="K527" s="58" t="str">
        <f t="shared" si="160"/>
        <v>0</v>
      </c>
      <c r="L527" s="58" t="str">
        <f t="shared" si="164"/>
        <v>0</v>
      </c>
      <c r="M527" s="58">
        <f t="shared" si="152"/>
        <v>2.5623083000000002</v>
      </c>
      <c r="N527" s="61">
        <v>0</v>
      </c>
      <c r="AF527" s="3">
        <f t="shared" si="155"/>
        <v>1.2083333333333333E-2</v>
      </c>
      <c r="AG527" s="5">
        <f t="shared" si="156"/>
        <v>1044000</v>
      </c>
      <c r="AH527" s="56">
        <f t="shared" si="165"/>
        <v>2.5623083000000002</v>
      </c>
      <c r="AI527" s="84">
        <f t="shared" si="151"/>
        <v>2.5623083000000002</v>
      </c>
      <c r="AJ527" s="84">
        <v>1045</v>
      </c>
      <c r="AK527" t="str">
        <f t="shared" si="161"/>
        <v>2.5623083, 1045</v>
      </c>
      <c r="AL527" s="60">
        <f t="shared" si="151"/>
        <v>2.5623083000000002</v>
      </c>
      <c r="AM527" s="5">
        <f t="shared" si="162"/>
        <v>1044</v>
      </c>
      <c r="AN527" s="56"/>
      <c r="AT527" s="56"/>
    </row>
    <row r="528" spans="1:46" x14ac:dyDescent="0.35">
      <c r="A528">
        <v>1045000</v>
      </c>
      <c r="B528" s="59">
        <v>0.25169158000000003</v>
      </c>
      <c r="C528" s="3">
        <f t="shared" si="154"/>
        <v>1.2094907407407408E-2</v>
      </c>
      <c r="D528" s="59">
        <v>2.5169158000000005</v>
      </c>
      <c r="E528" s="56" t="e">
        <f t="shared" si="157"/>
        <v>#N/A</v>
      </c>
      <c r="F528" s="58" t="e">
        <f t="shared" si="158"/>
        <v>#N/A</v>
      </c>
      <c r="G528" s="58" t="e">
        <f t="shared" si="153"/>
        <v>#N/A</v>
      </c>
      <c r="H528" s="58" t="e">
        <f t="shared" si="163"/>
        <v>#N/A</v>
      </c>
      <c r="I528" s="61" t="e">
        <v>#N/A</v>
      </c>
      <c r="J528" s="58" t="str">
        <f t="shared" si="159"/>
        <v>0</v>
      </c>
      <c r="K528" s="58" t="str">
        <f t="shared" si="160"/>
        <v>0</v>
      </c>
      <c r="L528" s="58" t="str">
        <f t="shared" si="164"/>
        <v>0</v>
      </c>
      <c r="M528" s="58" t="str">
        <f t="shared" si="152"/>
        <v>0</v>
      </c>
      <c r="N528" s="61">
        <v>0</v>
      </c>
      <c r="AF528" s="3">
        <f t="shared" si="155"/>
        <v>1.2094907407407408E-2</v>
      </c>
      <c r="AG528" s="5">
        <f t="shared" si="156"/>
        <v>1045000</v>
      </c>
      <c r="AH528" s="56">
        <f t="shared" si="165"/>
        <v>2.5169158000000005</v>
      </c>
      <c r="AI528" s="84">
        <f t="shared" si="151"/>
        <v>2.5169158000000005</v>
      </c>
      <c r="AJ528" s="84">
        <v>1046</v>
      </c>
      <c r="AK528" t="str">
        <f t="shared" si="161"/>
        <v>2.5169158, 1046</v>
      </c>
      <c r="AL528" s="60">
        <f t="shared" si="151"/>
        <v>2.5169158000000005</v>
      </c>
      <c r="AM528" s="5">
        <f t="shared" si="162"/>
        <v>1045</v>
      </c>
      <c r="AN528" s="56"/>
      <c r="AT528" s="56"/>
    </row>
    <row r="529" spans="1:46" x14ac:dyDescent="0.35">
      <c r="A529">
        <v>1046000</v>
      </c>
      <c r="B529" s="59">
        <v>0.23353457</v>
      </c>
      <c r="C529" s="3">
        <f t="shared" si="154"/>
        <v>1.2106481481481482E-2</v>
      </c>
      <c r="D529" s="59">
        <v>2.3353457</v>
      </c>
      <c r="E529" s="56" t="e">
        <f t="shared" si="157"/>
        <v>#N/A</v>
      </c>
      <c r="F529" s="58" t="e">
        <f t="shared" si="158"/>
        <v>#N/A</v>
      </c>
      <c r="G529" s="58" t="e">
        <f t="shared" si="153"/>
        <v>#N/A</v>
      </c>
      <c r="H529" s="58" t="e">
        <f t="shared" si="163"/>
        <v>#N/A</v>
      </c>
      <c r="I529" s="61" t="e">
        <v>#N/A</v>
      </c>
      <c r="J529" s="58" t="str">
        <f t="shared" si="159"/>
        <v>0</v>
      </c>
      <c r="K529" s="58" t="str">
        <f t="shared" si="160"/>
        <v>0</v>
      </c>
      <c r="L529" s="58" t="str">
        <f t="shared" si="164"/>
        <v>0</v>
      </c>
      <c r="M529" s="58" t="str">
        <f t="shared" si="152"/>
        <v>0</v>
      </c>
      <c r="N529" s="61">
        <v>0</v>
      </c>
      <c r="AF529" s="3">
        <f t="shared" si="155"/>
        <v>1.2106481481481482E-2</v>
      </c>
      <c r="AG529" s="5">
        <f t="shared" si="156"/>
        <v>1046000</v>
      </c>
      <c r="AH529" s="56">
        <f t="shared" si="165"/>
        <v>2.3353457</v>
      </c>
      <c r="AI529" s="84">
        <f t="shared" si="151"/>
        <v>2.3353457</v>
      </c>
      <c r="AJ529" s="84">
        <v>1047</v>
      </c>
      <c r="AK529" t="str">
        <f t="shared" si="161"/>
        <v>2.3353457, 1047</v>
      </c>
      <c r="AL529" s="60">
        <f t="shared" si="151"/>
        <v>2.3353457</v>
      </c>
      <c r="AM529" s="5">
        <f t="shared" si="162"/>
        <v>1046</v>
      </c>
      <c r="AN529" s="56"/>
      <c r="AT529" s="56"/>
    </row>
    <row r="530" spans="1:46" x14ac:dyDescent="0.35">
      <c r="A530">
        <v>1047000</v>
      </c>
      <c r="B530" s="59">
        <v>0.24034222999999999</v>
      </c>
      <c r="C530" s="3">
        <f t="shared" si="154"/>
        <v>1.2118055555555556E-2</v>
      </c>
      <c r="D530" s="59">
        <v>2.4034222999999999</v>
      </c>
      <c r="E530" s="56" t="e">
        <f t="shared" si="157"/>
        <v>#N/A</v>
      </c>
      <c r="F530" s="58" t="e">
        <f t="shared" si="158"/>
        <v>#N/A</v>
      </c>
      <c r="G530" s="58" t="e">
        <f t="shared" si="153"/>
        <v>#N/A</v>
      </c>
      <c r="H530" s="58" t="e">
        <f t="shared" si="163"/>
        <v>#N/A</v>
      </c>
      <c r="I530" s="61" t="e">
        <v>#N/A</v>
      </c>
      <c r="J530" s="58" t="str">
        <f t="shared" si="159"/>
        <v>0</v>
      </c>
      <c r="K530" s="58" t="str">
        <f t="shared" si="160"/>
        <v>0</v>
      </c>
      <c r="L530" s="58" t="str">
        <f t="shared" si="164"/>
        <v>0</v>
      </c>
      <c r="M530" s="58" t="str">
        <f t="shared" si="152"/>
        <v>0</v>
      </c>
      <c r="N530" s="61">
        <v>0</v>
      </c>
      <c r="AF530" s="3">
        <f t="shared" si="155"/>
        <v>1.2118055555555556E-2</v>
      </c>
      <c r="AG530" s="5">
        <f t="shared" si="156"/>
        <v>1047000</v>
      </c>
      <c r="AH530" s="56">
        <f t="shared" si="165"/>
        <v>2.4034222999999999</v>
      </c>
      <c r="AI530" s="84">
        <f t="shared" si="151"/>
        <v>2.4034222999999999</v>
      </c>
      <c r="AJ530" s="84">
        <v>1048</v>
      </c>
      <c r="AK530" t="str">
        <f t="shared" si="161"/>
        <v>2.4034223, 1048</v>
      </c>
      <c r="AL530" s="60">
        <f t="shared" si="151"/>
        <v>2.4034222999999999</v>
      </c>
      <c r="AM530" s="5">
        <f t="shared" si="162"/>
        <v>1047</v>
      </c>
      <c r="AN530" s="56"/>
      <c r="AT530" s="56"/>
    </row>
    <row r="531" spans="1:46" x14ac:dyDescent="0.35">
      <c r="A531">
        <v>1048000</v>
      </c>
      <c r="B531" s="59">
        <v>0.2342899</v>
      </c>
      <c r="C531" s="3">
        <f t="shared" si="154"/>
        <v>1.2129629629629629E-2</v>
      </c>
      <c r="D531" s="59">
        <v>2.3428990000000001</v>
      </c>
      <c r="E531" s="56" t="e">
        <f t="shared" si="157"/>
        <v>#N/A</v>
      </c>
      <c r="F531" s="58" t="e">
        <f t="shared" si="158"/>
        <v>#N/A</v>
      </c>
      <c r="G531" s="58" t="e">
        <f t="shared" si="153"/>
        <v>#N/A</v>
      </c>
      <c r="H531" s="58" t="e">
        <f t="shared" si="163"/>
        <v>#N/A</v>
      </c>
      <c r="I531" s="61" t="e">
        <v>#N/A</v>
      </c>
      <c r="J531" s="58" t="str">
        <f t="shared" si="159"/>
        <v>0</v>
      </c>
      <c r="K531" s="58" t="str">
        <f t="shared" si="160"/>
        <v>0</v>
      </c>
      <c r="L531" s="58" t="str">
        <f t="shared" si="164"/>
        <v>0</v>
      </c>
      <c r="M531" s="58" t="str">
        <f t="shared" si="152"/>
        <v>0</v>
      </c>
      <c r="N531" s="61">
        <v>0</v>
      </c>
      <c r="AF531" s="3">
        <f t="shared" si="155"/>
        <v>1.2129629629629629E-2</v>
      </c>
      <c r="AG531" s="5">
        <f t="shared" si="156"/>
        <v>1048000</v>
      </c>
      <c r="AH531" s="56">
        <f t="shared" si="165"/>
        <v>2.3428990000000001</v>
      </c>
      <c r="AI531" s="84">
        <f t="shared" ref="AI531:AL594" si="166">$B531*10</f>
        <v>2.3428990000000001</v>
      </c>
      <c r="AJ531" s="84">
        <v>1049</v>
      </c>
      <c r="AK531" t="str">
        <f t="shared" si="161"/>
        <v>2.342899, 1049</v>
      </c>
      <c r="AL531" s="60">
        <f t="shared" si="166"/>
        <v>2.3428990000000001</v>
      </c>
      <c r="AM531" s="5">
        <f t="shared" si="162"/>
        <v>1048</v>
      </c>
      <c r="AN531" s="56"/>
      <c r="AT531" s="56"/>
    </row>
    <row r="532" spans="1:46" x14ac:dyDescent="0.35">
      <c r="A532">
        <v>1049000</v>
      </c>
      <c r="B532" s="59">
        <v>0.22067455999999999</v>
      </c>
      <c r="C532" s="3">
        <f t="shared" si="154"/>
        <v>1.2141203703703704E-2</v>
      </c>
      <c r="D532" s="59">
        <v>2.2067456000000001</v>
      </c>
      <c r="E532" s="56" t="e">
        <f t="shared" si="157"/>
        <v>#N/A</v>
      </c>
      <c r="F532" s="58" t="e">
        <f t="shared" si="158"/>
        <v>#N/A</v>
      </c>
      <c r="G532" s="58" t="e">
        <f t="shared" si="153"/>
        <v>#N/A</v>
      </c>
      <c r="H532" s="58" t="e">
        <f t="shared" si="163"/>
        <v>#N/A</v>
      </c>
      <c r="I532" s="61" t="e">
        <v>#N/A</v>
      </c>
      <c r="J532" s="58" t="str">
        <f t="shared" si="159"/>
        <v>0</v>
      </c>
      <c r="K532" s="58" t="str">
        <f t="shared" si="160"/>
        <v>0</v>
      </c>
      <c r="L532" s="58" t="str">
        <f t="shared" si="164"/>
        <v>0</v>
      </c>
      <c r="M532" s="58" t="str">
        <f t="shared" si="152"/>
        <v>0</v>
      </c>
      <c r="N532" s="61">
        <v>0</v>
      </c>
      <c r="AF532" s="3">
        <f t="shared" si="155"/>
        <v>1.2141203703703704E-2</v>
      </c>
      <c r="AG532" s="5">
        <f t="shared" si="156"/>
        <v>1049000</v>
      </c>
      <c r="AH532" s="56">
        <f t="shared" si="165"/>
        <v>2.2067456000000001</v>
      </c>
      <c r="AI532" s="84">
        <f t="shared" si="166"/>
        <v>2.2067456000000001</v>
      </c>
      <c r="AJ532" s="84">
        <v>1050</v>
      </c>
      <c r="AK532" t="str">
        <f t="shared" si="161"/>
        <v>2.2067456, 1050</v>
      </c>
      <c r="AL532" s="60">
        <f t="shared" si="166"/>
        <v>2.2067456000000001</v>
      </c>
      <c r="AM532" s="5">
        <f t="shared" si="162"/>
        <v>1049</v>
      </c>
      <c r="AN532" s="56"/>
      <c r="AT532" s="56"/>
    </row>
    <row r="533" spans="1:46" x14ac:dyDescent="0.35">
      <c r="A533">
        <v>1050000</v>
      </c>
      <c r="B533" s="59">
        <v>0.22294298000000001</v>
      </c>
      <c r="C533" s="3">
        <f t="shared" si="154"/>
        <v>1.2152777777777778E-2</v>
      </c>
      <c r="D533" s="59">
        <v>2.2294298000000001</v>
      </c>
      <c r="E533" s="56" t="e">
        <f t="shared" si="157"/>
        <v>#N/A</v>
      </c>
      <c r="F533" s="58" t="e">
        <f t="shared" si="158"/>
        <v>#N/A</v>
      </c>
      <c r="G533" s="58" t="e">
        <f t="shared" si="153"/>
        <v>#N/A</v>
      </c>
      <c r="H533" s="58" t="e">
        <f t="shared" si="163"/>
        <v>#N/A</v>
      </c>
      <c r="I533" s="61" t="e">
        <v>#N/A</v>
      </c>
      <c r="J533" s="58" t="str">
        <f t="shared" si="159"/>
        <v>0</v>
      </c>
      <c r="K533" s="58" t="str">
        <f t="shared" si="160"/>
        <v>0</v>
      </c>
      <c r="L533" s="58" t="str">
        <f t="shared" si="164"/>
        <v>0</v>
      </c>
      <c r="M533" s="58" t="str">
        <f t="shared" si="152"/>
        <v>0</v>
      </c>
      <c r="N533" s="61">
        <v>0</v>
      </c>
      <c r="AF533" s="3">
        <f t="shared" si="155"/>
        <v>1.2152777777777778E-2</v>
      </c>
      <c r="AG533" s="5">
        <f t="shared" si="156"/>
        <v>1050000</v>
      </c>
      <c r="AH533" s="56">
        <f t="shared" si="165"/>
        <v>2.2294298000000001</v>
      </c>
      <c r="AI533" s="84">
        <f t="shared" si="166"/>
        <v>2.2294298000000001</v>
      </c>
      <c r="AJ533" s="84">
        <v>1051</v>
      </c>
      <c r="AK533" t="str">
        <f t="shared" si="161"/>
        <v>2.2294298, 1051</v>
      </c>
      <c r="AL533" s="60">
        <f t="shared" si="166"/>
        <v>2.2294298000000001</v>
      </c>
      <c r="AM533" s="5">
        <f t="shared" si="162"/>
        <v>1050</v>
      </c>
      <c r="AN533" s="56"/>
      <c r="AT533" s="56"/>
    </row>
    <row r="534" spans="1:46" x14ac:dyDescent="0.35">
      <c r="A534">
        <v>1051000</v>
      </c>
      <c r="B534" s="59">
        <v>0.22823757</v>
      </c>
      <c r="C534" s="3">
        <f t="shared" si="154"/>
        <v>1.2164351851851852E-2</v>
      </c>
      <c r="D534" s="59">
        <v>2.2823757000000002</v>
      </c>
      <c r="E534" s="56" t="e">
        <f t="shared" si="157"/>
        <v>#N/A</v>
      </c>
      <c r="F534" s="58" t="e">
        <f t="shared" si="158"/>
        <v>#N/A</v>
      </c>
      <c r="G534" s="58" t="e">
        <f t="shared" si="153"/>
        <v>#N/A</v>
      </c>
      <c r="H534" s="58" t="e">
        <f t="shared" si="163"/>
        <v>#N/A</v>
      </c>
      <c r="I534" s="61" t="e">
        <v>#N/A</v>
      </c>
      <c r="J534" s="58" t="str">
        <f t="shared" si="159"/>
        <v>0</v>
      </c>
      <c r="K534" s="58" t="str">
        <f t="shared" si="160"/>
        <v>0</v>
      </c>
      <c r="L534" s="58" t="str">
        <f t="shared" si="164"/>
        <v>0</v>
      </c>
      <c r="M534" s="58" t="str">
        <f t="shared" si="152"/>
        <v>0</v>
      </c>
      <c r="N534" s="61" t="str">
        <v>25 Ultrasound right knee</v>
      </c>
      <c r="AF534" s="3">
        <f t="shared" si="155"/>
        <v>1.2164351851851852E-2</v>
      </c>
      <c r="AG534" s="5">
        <f t="shared" si="156"/>
        <v>1051000</v>
      </c>
      <c r="AH534" s="56">
        <f t="shared" si="165"/>
        <v>2.2823757000000002</v>
      </c>
      <c r="AI534" s="84">
        <f t="shared" si="166"/>
        <v>2.2823757000000002</v>
      </c>
      <c r="AJ534" s="84">
        <v>1052</v>
      </c>
      <c r="AK534" t="str">
        <f t="shared" si="161"/>
        <v>2.2823757, 1052</v>
      </c>
      <c r="AL534" s="60">
        <f t="shared" si="166"/>
        <v>2.2823757000000002</v>
      </c>
      <c r="AM534" s="5">
        <f t="shared" si="162"/>
        <v>1051</v>
      </c>
      <c r="AN534" s="56"/>
      <c r="AT534" s="56"/>
    </row>
    <row r="535" spans="1:46" x14ac:dyDescent="0.35">
      <c r="A535">
        <v>1052000</v>
      </c>
      <c r="B535" s="59">
        <v>0.20024429999999999</v>
      </c>
      <c r="C535" s="3">
        <f t="shared" si="154"/>
        <v>1.2175925925925927E-2</v>
      </c>
      <c r="D535" s="59">
        <v>2.002443</v>
      </c>
      <c r="E535" s="56" t="e">
        <f t="shared" si="157"/>
        <v>#N/A</v>
      </c>
      <c r="F535" s="58" t="e">
        <f t="shared" si="158"/>
        <v>#N/A</v>
      </c>
      <c r="G535" s="58" t="e">
        <f t="shared" si="153"/>
        <v>#N/A</v>
      </c>
      <c r="H535" s="58" t="e">
        <f t="shared" si="163"/>
        <v>#N/A</v>
      </c>
      <c r="I535" s="61" t="e">
        <v>#N/A</v>
      </c>
      <c r="J535" s="58" t="str">
        <f t="shared" si="159"/>
        <v>0</v>
      </c>
      <c r="K535" s="58" t="str">
        <f t="shared" si="160"/>
        <v>0</v>
      </c>
      <c r="L535" s="58" t="str">
        <f t="shared" si="164"/>
        <v>0</v>
      </c>
      <c r="M535" s="58" t="str">
        <f t="shared" si="152"/>
        <v>0</v>
      </c>
      <c r="N535" s="61">
        <v>0</v>
      </c>
      <c r="AF535" s="3">
        <f t="shared" si="155"/>
        <v>1.2175925925925927E-2</v>
      </c>
      <c r="AG535" s="5">
        <f t="shared" si="156"/>
        <v>1052000</v>
      </c>
      <c r="AH535" s="56">
        <f t="shared" si="165"/>
        <v>2.002443</v>
      </c>
      <c r="AI535" s="84">
        <f t="shared" si="166"/>
        <v>2.002443</v>
      </c>
      <c r="AJ535" s="84">
        <v>1053</v>
      </c>
      <c r="AK535" t="str">
        <f t="shared" si="161"/>
        <v>2.002443, 1053</v>
      </c>
      <c r="AL535" s="60">
        <f t="shared" si="166"/>
        <v>2.002443</v>
      </c>
      <c r="AM535" s="5">
        <f t="shared" si="162"/>
        <v>1052</v>
      </c>
      <c r="AN535" s="56"/>
      <c r="AT535" s="56"/>
    </row>
    <row r="536" spans="1:46" x14ac:dyDescent="0.35">
      <c r="A536">
        <v>1053000</v>
      </c>
      <c r="B536" s="59">
        <v>0.18435811999999999</v>
      </c>
      <c r="C536" s="3">
        <f t="shared" si="154"/>
        <v>1.21875E-2</v>
      </c>
      <c r="D536" s="59">
        <v>1.8435811999999998</v>
      </c>
      <c r="E536" s="56" t="e">
        <f t="shared" si="157"/>
        <v>#N/A</v>
      </c>
      <c r="F536" s="58" t="e">
        <f t="shared" si="158"/>
        <v>#N/A</v>
      </c>
      <c r="G536" s="58" t="e">
        <f t="shared" si="153"/>
        <v>#N/A</v>
      </c>
      <c r="H536" s="58" t="e">
        <f t="shared" si="163"/>
        <v>#N/A</v>
      </c>
      <c r="I536" s="61" t="e">
        <v>#N/A</v>
      </c>
      <c r="J536" s="58" t="str">
        <f t="shared" si="159"/>
        <v>0</v>
      </c>
      <c r="K536" s="58" t="str">
        <f t="shared" si="160"/>
        <v>0</v>
      </c>
      <c r="L536" s="58" t="str">
        <f t="shared" si="164"/>
        <v>0</v>
      </c>
      <c r="M536" s="58" t="str">
        <f t="shared" si="152"/>
        <v>0</v>
      </c>
      <c r="N536" s="61">
        <v>0</v>
      </c>
      <c r="AF536" s="3">
        <f t="shared" si="155"/>
        <v>1.21875E-2</v>
      </c>
      <c r="AG536" s="5">
        <f t="shared" si="156"/>
        <v>1053000</v>
      </c>
      <c r="AH536" s="56">
        <f t="shared" si="165"/>
        <v>1.8435811999999998</v>
      </c>
      <c r="AI536" s="84">
        <f t="shared" si="166"/>
        <v>1.8435811999999998</v>
      </c>
      <c r="AJ536" s="84">
        <v>1054</v>
      </c>
      <c r="AK536" t="str">
        <f t="shared" si="161"/>
        <v>1.8435812, 1054</v>
      </c>
      <c r="AL536" s="60">
        <f t="shared" si="166"/>
        <v>1.8435811999999998</v>
      </c>
      <c r="AM536" s="5">
        <f t="shared" si="162"/>
        <v>1053</v>
      </c>
      <c r="AN536" s="56"/>
      <c r="AT536" s="56"/>
    </row>
    <row r="537" spans="1:46" x14ac:dyDescent="0.35">
      <c r="A537">
        <v>1054000</v>
      </c>
      <c r="B537" s="59">
        <v>0.19570504</v>
      </c>
      <c r="C537" s="3">
        <f t="shared" si="154"/>
        <v>1.2199074074074074E-2</v>
      </c>
      <c r="D537" s="59">
        <v>1.9570504</v>
      </c>
      <c r="E537" s="56" t="e">
        <f t="shared" si="157"/>
        <v>#N/A</v>
      </c>
      <c r="F537" s="58" t="e">
        <f t="shared" si="158"/>
        <v>#N/A</v>
      </c>
      <c r="G537" s="58" t="e">
        <f t="shared" si="153"/>
        <v>#N/A</v>
      </c>
      <c r="H537" s="58" t="e">
        <f t="shared" si="163"/>
        <v>#N/A</v>
      </c>
      <c r="I537" s="61" t="e">
        <v>#N/A</v>
      </c>
      <c r="J537" s="58" t="str">
        <f t="shared" si="159"/>
        <v>0</v>
      </c>
      <c r="K537" s="58" t="str">
        <f t="shared" si="160"/>
        <v>0</v>
      </c>
      <c r="L537" s="58" t="str">
        <f t="shared" si="164"/>
        <v>0</v>
      </c>
      <c r="M537" s="58" t="str">
        <f t="shared" si="152"/>
        <v>0</v>
      </c>
      <c r="N537" s="61">
        <v>0</v>
      </c>
      <c r="AF537" s="3">
        <f t="shared" si="155"/>
        <v>1.2199074074074074E-2</v>
      </c>
      <c r="AG537" s="5">
        <f t="shared" si="156"/>
        <v>1054000</v>
      </c>
      <c r="AH537" s="56">
        <f t="shared" si="165"/>
        <v>1.9570504</v>
      </c>
      <c r="AI537" s="84">
        <f t="shared" si="166"/>
        <v>1.9570504</v>
      </c>
      <c r="AJ537" s="84">
        <v>1055</v>
      </c>
      <c r="AK537" t="str">
        <f t="shared" si="161"/>
        <v>1.9570504, 1055</v>
      </c>
      <c r="AL537" s="60">
        <f t="shared" si="166"/>
        <v>1.9570504</v>
      </c>
      <c r="AM537" s="5">
        <f t="shared" si="162"/>
        <v>1054</v>
      </c>
      <c r="AN537" s="56"/>
      <c r="AT537" s="56"/>
    </row>
    <row r="538" spans="1:46" x14ac:dyDescent="0.35">
      <c r="A538">
        <v>1055000</v>
      </c>
      <c r="B538" s="59">
        <v>0.18133194999999999</v>
      </c>
      <c r="C538" s="3">
        <f t="shared" si="154"/>
        <v>1.2210648148148148E-2</v>
      </c>
      <c r="D538" s="59">
        <v>1.8133195</v>
      </c>
      <c r="E538" s="56" t="e">
        <f t="shared" si="157"/>
        <v>#N/A</v>
      </c>
      <c r="F538" s="58" t="e">
        <f t="shared" si="158"/>
        <v>#N/A</v>
      </c>
      <c r="G538" s="58" t="e">
        <f t="shared" si="153"/>
        <v>#N/A</v>
      </c>
      <c r="H538" s="58" t="e">
        <f t="shared" si="163"/>
        <v>#N/A</v>
      </c>
      <c r="I538" s="61" t="e">
        <v>#N/A</v>
      </c>
      <c r="J538" s="58" t="str">
        <f t="shared" si="159"/>
        <v>0</v>
      </c>
      <c r="K538" s="58" t="str">
        <f t="shared" si="160"/>
        <v>0</v>
      </c>
      <c r="L538" s="58" t="str">
        <f t="shared" si="164"/>
        <v>0</v>
      </c>
      <c r="M538" s="58" t="str">
        <f t="shared" si="152"/>
        <v>0</v>
      </c>
      <c r="N538" s="61">
        <v>0</v>
      </c>
      <c r="AF538" s="3">
        <f t="shared" si="155"/>
        <v>1.2210648148148148E-2</v>
      </c>
      <c r="AG538" s="5">
        <f t="shared" si="156"/>
        <v>1055000</v>
      </c>
      <c r="AH538" s="56">
        <f t="shared" si="165"/>
        <v>1.8133195</v>
      </c>
      <c r="AI538" s="84">
        <f t="shared" si="166"/>
        <v>1.8133195</v>
      </c>
      <c r="AJ538" s="84">
        <v>1056</v>
      </c>
      <c r="AK538" t="str">
        <f t="shared" si="161"/>
        <v>1.8133195, 1056</v>
      </c>
      <c r="AL538" s="60">
        <f t="shared" si="166"/>
        <v>1.8133195</v>
      </c>
      <c r="AM538" s="5">
        <f t="shared" si="162"/>
        <v>1055</v>
      </c>
      <c r="AN538" s="56"/>
      <c r="AT538" s="56"/>
    </row>
    <row r="539" spans="1:46" x14ac:dyDescent="0.35">
      <c r="A539">
        <v>1056000</v>
      </c>
      <c r="B539" s="59">
        <v>0.17225344000000001</v>
      </c>
      <c r="C539" s="3">
        <f t="shared" si="154"/>
        <v>1.2222222222222223E-2</v>
      </c>
      <c r="D539" s="59">
        <v>1.7225344</v>
      </c>
      <c r="E539" s="56" t="e">
        <f t="shared" si="157"/>
        <v>#N/A</v>
      </c>
      <c r="F539" s="58" t="e">
        <f t="shared" si="158"/>
        <v>#N/A</v>
      </c>
      <c r="G539" s="58" t="e">
        <f t="shared" si="153"/>
        <v>#N/A</v>
      </c>
      <c r="H539" s="58" t="e">
        <f t="shared" si="163"/>
        <v>#N/A</v>
      </c>
      <c r="I539" s="61" t="e">
        <v>#N/A</v>
      </c>
      <c r="J539" s="58" t="str">
        <f t="shared" si="159"/>
        <v>0</v>
      </c>
      <c r="K539" s="58" t="str">
        <f t="shared" si="160"/>
        <v>0</v>
      </c>
      <c r="L539" s="58" t="str">
        <f t="shared" si="164"/>
        <v>0</v>
      </c>
      <c r="M539" s="58" t="str">
        <f t="shared" si="152"/>
        <v>0</v>
      </c>
      <c r="N539" s="61">
        <v>0</v>
      </c>
      <c r="AF539" s="3">
        <f t="shared" si="155"/>
        <v>1.2222222222222223E-2</v>
      </c>
      <c r="AG539" s="5">
        <f t="shared" si="156"/>
        <v>1056000</v>
      </c>
      <c r="AH539" s="56">
        <f t="shared" si="165"/>
        <v>1.7225344</v>
      </c>
      <c r="AI539" s="84">
        <f t="shared" si="166"/>
        <v>1.7225344</v>
      </c>
      <c r="AJ539" s="84">
        <v>1057</v>
      </c>
      <c r="AK539" t="str">
        <f t="shared" si="161"/>
        <v>1.7225344, 1057</v>
      </c>
      <c r="AL539" s="60">
        <f t="shared" si="166"/>
        <v>1.7225344</v>
      </c>
      <c r="AM539" s="5">
        <f t="shared" si="162"/>
        <v>1056</v>
      </c>
      <c r="AN539" s="56"/>
      <c r="AT539" s="56"/>
    </row>
    <row r="540" spans="1:46" x14ac:dyDescent="0.35">
      <c r="A540">
        <v>1057000</v>
      </c>
      <c r="B540" s="59">
        <v>0.15863326</v>
      </c>
      <c r="C540" s="3">
        <f t="shared" si="154"/>
        <v>1.2233796296296296E-2</v>
      </c>
      <c r="D540" s="59">
        <v>1.5863326</v>
      </c>
      <c r="E540" s="56" t="e">
        <f t="shared" si="157"/>
        <v>#N/A</v>
      </c>
      <c r="F540" s="58" t="e">
        <f t="shared" si="158"/>
        <v>#N/A</v>
      </c>
      <c r="G540" s="58" t="e">
        <f t="shared" si="153"/>
        <v>#N/A</v>
      </c>
      <c r="H540" s="58" t="e">
        <f t="shared" si="163"/>
        <v>#N/A</v>
      </c>
      <c r="I540" s="61" t="e">
        <v>#N/A</v>
      </c>
      <c r="J540" s="58" t="str">
        <f t="shared" si="159"/>
        <v>0</v>
      </c>
      <c r="K540" s="58" t="str">
        <f t="shared" si="160"/>
        <v>0</v>
      </c>
      <c r="L540" s="58" t="str">
        <f t="shared" si="164"/>
        <v>0</v>
      </c>
      <c r="M540" s="58" t="str">
        <f t="shared" si="152"/>
        <v>0</v>
      </c>
      <c r="N540" s="61">
        <v>0</v>
      </c>
      <c r="AF540" s="3">
        <f t="shared" si="155"/>
        <v>1.2233796296296296E-2</v>
      </c>
      <c r="AG540" s="5">
        <f t="shared" si="156"/>
        <v>1057000</v>
      </c>
      <c r="AH540" s="56">
        <f t="shared" si="165"/>
        <v>1.5863326</v>
      </c>
      <c r="AI540" s="84">
        <f t="shared" si="166"/>
        <v>1.5863326</v>
      </c>
      <c r="AJ540" s="84">
        <v>1058</v>
      </c>
      <c r="AK540" t="str">
        <f t="shared" si="161"/>
        <v>1.5863326, 1058</v>
      </c>
      <c r="AL540" s="60">
        <f t="shared" si="166"/>
        <v>1.5863326</v>
      </c>
      <c r="AM540" s="5">
        <f t="shared" si="162"/>
        <v>1057</v>
      </c>
      <c r="AN540" s="56"/>
      <c r="AT540" s="56"/>
    </row>
    <row r="541" spans="1:46" x14ac:dyDescent="0.35">
      <c r="A541">
        <v>1058000</v>
      </c>
      <c r="B541" s="59">
        <v>0.15787793999999999</v>
      </c>
      <c r="C541" s="3">
        <f t="shared" si="154"/>
        <v>1.224537037037037E-2</v>
      </c>
      <c r="D541" s="59">
        <v>1.5787793999999999</v>
      </c>
      <c r="E541" s="56" t="e">
        <f t="shared" si="157"/>
        <v>#N/A</v>
      </c>
      <c r="F541" s="58" t="e">
        <f t="shared" si="158"/>
        <v>#N/A</v>
      </c>
      <c r="G541" s="58" t="e">
        <f t="shared" si="153"/>
        <v>#N/A</v>
      </c>
      <c r="H541" s="58" t="e">
        <f t="shared" si="163"/>
        <v>#N/A</v>
      </c>
      <c r="I541" s="61" t="e">
        <v>#N/A</v>
      </c>
      <c r="J541" s="58" t="str">
        <f t="shared" si="159"/>
        <v>0</v>
      </c>
      <c r="K541" s="58" t="str">
        <f t="shared" si="160"/>
        <v>0</v>
      </c>
      <c r="L541" s="58" t="str">
        <f t="shared" si="164"/>
        <v>0</v>
      </c>
      <c r="M541" s="58" t="str">
        <f t="shared" si="152"/>
        <v>0</v>
      </c>
      <c r="N541" s="61">
        <v>0</v>
      </c>
      <c r="AF541" s="3">
        <f t="shared" si="155"/>
        <v>1.224537037037037E-2</v>
      </c>
      <c r="AG541" s="5">
        <f t="shared" si="156"/>
        <v>1058000</v>
      </c>
      <c r="AH541" s="56">
        <f t="shared" si="165"/>
        <v>1.5787793999999999</v>
      </c>
      <c r="AI541" s="84">
        <f t="shared" si="166"/>
        <v>1.5787793999999999</v>
      </c>
      <c r="AJ541" s="84">
        <v>1059</v>
      </c>
      <c r="AK541" t="str">
        <f t="shared" si="161"/>
        <v>1.5787794, 1059</v>
      </c>
      <c r="AL541" s="60">
        <f t="shared" si="166"/>
        <v>1.5787793999999999</v>
      </c>
      <c r="AM541" s="5">
        <f t="shared" si="162"/>
        <v>1058</v>
      </c>
      <c r="AN541" s="56"/>
      <c r="AT541" s="56"/>
    </row>
    <row r="542" spans="1:46" x14ac:dyDescent="0.35">
      <c r="A542">
        <v>1059000</v>
      </c>
      <c r="B542" s="59">
        <v>0.14728633999999999</v>
      </c>
      <c r="C542" s="3">
        <f t="shared" si="154"/>
        <v>1.2256944444444444E-2</v>
      </c>
      <c r="D542" s="59">
        <v>1.4728633999999998</v>
      </c>
      <c r="E542" s="56" t="e">
        <f t="shared" si="157"/>
        <v>#N/A</v>
      </c>
      <c r="F542" s="58" t="e">
        <f t="shared" si="158"/>
        <v>#N/A</v>
      </c>
      <c r="G542" s="58" t="e">
        <f t="shared" si="153"/>
        <v>#N/A</v>
      </c>
      <c r="H542" s="58" t="e">
        <f t="shared" si="163"/>
        <v>#N/A</v>
      </c>
      <c r="I542" s="61" t="e">
        <v>#N/A</v>
      </c>
      <c r="J542" s="58" t="str">
        <f t="shared" si="159"/>
        <v>0</v>
      </c>
      <c r="K542" s="58" t="str">
        <f t="shared" si="160"/>
        <v>0</v>
      </c>
      <c r="L542" s="58" t="str">
        <f t="shared" si="164"/>
        <v>0</v>
      </c>
      <c r="M542" s="58" t="str">
        <f t="shared" si="152"/>
        <v>0</v>
      </c>
      <c r="N542" s="61">
        <v>0</v>
      </c>
      <c r="AF542" s="3">
        <f t="shared" si="155"/>
        <v>1.2256944444444444E-2</v>
      </c>
      <c r="AG542" s="5">
        <f t="shared" si="156"/>
        <v>1059000</v>
      </c>
      <c r="AH542" s="56">
        <f t="shared" si="165"/>
        <v>1.4728633999999998</v>
      </c>
      <c r="AI542" s="84">
        <f t="shared" si="166"/>
        <v>1.4728633999999998</v>
      </c>
      <c r="AJ542" s="84">
        <v>1060</v>
      </c>
      <c r="AK542" t="str">
        <f t="shared" si="161"/>
        <v>1.4728634, 1060</v>
      </c>
      <c r="AL542" s="60">
        <f t="shared" si="166"/>
        <v>1.4728633999999998</v>
      </c>
      <c r="AM542" s="5">
        <f t="shared" si="162"/>
        <v>1059</v>
      </c>
      <c r="AN542" s="56"/>
      <c r="AT542" s="56"/>
    </row>
    <row r="543" spans="1:46" x14ac:dyDescent="0.35">
      <c r="A543">
        <v>1060000</v>
      </c>
      <c r="B543" s="59">
        <v>0.16165942999999999</v>
      </c>
      <c r="C543" s="3">
        <f t="shared" si="154"/>
        <v>1.2268518518518519E-2</v>
      </c>
      <c r="D543" s="59">
        <v>1.6165943</v>
      </c>
      <c r="E543" s="56" t="e">
        <f t="shared" si="157"/>
        <v>#N/A</v>
      </c>
      <c r="F543" s="58" t="e">
        <f t="shared" si="158"/>
        <v>#N/A</v>
      </c>
      <c r="G543" s="58" t="e">
        <f t="shared" si="153"/>
        <v>#N/A</v>
      </c>
      <c r="H543" s="58">
        <f t="shared" si="163"/>
        <v>1.6165943</v>
      </c>
      <c r="I543" s="61" t="e">
        <v>#N/A</v>
      </c>
      <c r="J543" s="58" t="str">
        <f t="shared" si="159"/>
        <v>0</v>
      </c>
      <c r="K543" s="58" t="str">
        <f t="shared" si="160"/>
        <v>0</v>
      </c>
      <c r="L543" s="58" t="str">
        <f t="shared" si="164"/>
        <v>0</v>
      </c>
      <c r="M543" s="58">
        <f t="shared" si="152"/>
        <v>1.6165943</v>
      </c>
      <c r="N543" s="61">
        <v>0</v>
      </c>
      <c r="AF543" s="3">
        <f t="shared" si="155"/>
        <v>1.2268518518518519E-2</v>
      </c>
      <c r="AG543" s="5">
        <f t="shared" si="156"/>
        <v>1060000</v>
      </c>
      <c r="AH543" s="56">
        <f t="shared" si="165"/>
        <v>1.6165943</v>
      </c>
      <c r="AI543" s="84">
        <f t="shared" si="166"/>
        <v>1.6165943</v>
      </c>
      <c r="AJ543" s="84">
        <v>1061</v>
      </c>
      <c r="AK543" t="str">
        <f t="shared" si="161"/>
        <v>1.6165943, 1061</v>
      </c>
      <c r="AL543" s="60">
        <f t="shared" si="166"/>
        <v>1.6165943</v>
      </c>
      <c r="AM543" s="5">
        <f t="shared" si="162"/>
        <v>1060</v>
      </c>
      <c r="AN543" s="56"/>
      <c r="AT543" s="56"/>
    </row>
    <row r="544" spans="1:46" x14ac:dyDescent="0.35">
      <c r="A544">
        <v>1061000</v>
      </c>
      <c r="B544" s="59">
        <v>0.15863326</v>
      </c>
      <c r="C544" s="3">
        <f t="shared" si="154"/>
        <v>1.2280092592592592E-2</v>
      </c>
      <c r="D544" s="59">
        <v>1.5863326</v>
      </c>
      <c r="E544" s="56" t="e">
        <f t="shared" si="157"/>
        <v>#N/A</v>
      </c>
      <c r="F544" s="58" t="e">
        <f t="shared" si="158"/>
        <v>#N/A</v>
      </c>
      <c r="G544" s="58" t="e">
        <f t="shared" si="153"/>
        <v>#N/A</v>
      </c>
      <c r="H544" s="58" t="e">
        <f t="shared" si="163"/>
        <v>#N/A</v>
      </c>
      <c r="I544" s="61" t="e">
        <v>#N/A</v>
      </c>
      <c r="J544" s="58" t="str">
        <f t="shared" si="159"/>
        <v>0</v>
      </c>
      <c r="K544" s="58" t="str">
        <f t="shared" si="160"/>
        <v>0</v>
      </c>
      <c r="L544" s="58" t="str">
        <f t="shared" si="164"/>
        <v>0</v>
      </c>
      <c r="M544" s="58" t="str">
        <f t="shared" si="152"/>
        <v>0</v>
      </c>
      <c r="N544" s="61">
        <v>0</v>
      </c>
      <c r="AF544" s="3">
        <f t="shared" si="155"/>
        <v>1.2280092592592592E-2</v>
      </c>
      <c r="AG544" s="5">
        <f t="shared" si="156"/>
        <v>1061000</v>
      </c>
      <c r="AH544" s="56">
        <f t="shared" si="165"/>
        <v>1.5863326</v>
      </c>
      <c r="AI544" s="84">
        <f t="shared" si="166"/>
        <v>1.5863326</v>
      </c>
      <c r="AJ544" s="84">
        <v>1062</v>
      </c>
      <c r="AK544" t="str">
        <f t="shared" si="161"/>
        <v>1.5863326, 1062</v>
      </c>
      <c r="AL544" s="60">
        <f t="shared" si="166"/>
        <v>1.5863326</v>
      </c>
      <c r="AM544" s="5">
        <f t="shared" si="162"/>
        <v>1061</v>
      </c>
      <c r="AN544" s="56"/>
      <c r="AT544" s="56"/>
    </row>
    <row r="545" spans="1:46" x14ac:dyDescent="0.35">
      <c r="A545">
        <v>1062000</v>
      </c>
      <c r="B545" s="59">
        <v>0.14577325999999999</v>
      </c>
      <c r="C545" s="3">
        <f t="shared" si="154"/>
        <v>1.2291666666666666E-2</v>
      </c>
      <c r="D545" s="59">
        <v>1.4577325999999999</v>
      </c>
      <c r="E545" s="56" t="e">
        <f t="shared" si="157"/>
        <v>#N/A</v>
      </c>
      <c r="F545" s="58" t="e">
        <f t="shared" si="158"/>
        <v>#N/A</v>
      </c>
      <c r="G545" s="58" t="e">
        <f t="shared" si="153"/>
        <v>#N/A</v>
      </c>
      <c r="H545" s="58" t="e">
        <f t="shared" si="163"/>
        <v>#N/A</v>
      </c>
      <c r="I545" s="61" t="e">
        <v>#N/A</v>
      </c>
      <c r="J545" s="58" t="str">
        <f t="shared" si="159"/>
        <v>0</v>
      </c>
      <c r="K545" s="58" t="str">
        <f t="shared" si="160"/>
        <v>0</v>
      </c>
      <c r="L545" s="58" t="str">
        <f t="shared" si="164"/>
        <v>0</v>
      </c>
      <c r="M545" s="58" t="str">
        <f t="shared" si="152"/>
        <v>0</v>
      </c>
      <c r="N545" s="61">
        <v>0</v>
      </c>
      <c r="AF545" s="3">
        <f t="shared" si="155"/>
        <v>1.2291666666666666E-2</v>
      </c>
      <c r="AG545" s="5">
        <f t="shared" si="156"/>
        <v>1062000</v>
      </c>
      <c r="AH545" s="56">
        <f t="shared" si="165"/>
        <v>1.4577325999999999</v>
      </c>
      <c r="AI545" s="84">
        <f t="shared" si="166"/>
        <v>1.4577325999999999</v>
      </c>
      <c r="AJ545" s="84">
        <v>1063</v>
      </c>
      <c r="AK545" t="str">
        <f t="shared" si="161"/>
        <v>1.4577326, 1063</v>
      </c>
      <c r="AL545" s="60">
        <f t="shared" si="166"/>
        <v>1.4577325999999999</v>
      </c>
      <c r="AM545" s="5">
        <f t="shared" si="162"/>
        <v>1062</v>
      </c>
      <c r="AN545" s="56"/>
      <c r="AT545" s="56"/>
    </row>
    <row r="546" spans="1:46" x14ac:dyDescent="0.35">
      <c r="A546">
        <v>1063000</v>
      </c>
      <c r="B546" s="59">
        <v>0.11929307</v>
      </c>
      <c r="C546" s="3">
        <f t="shared" si="154"/>
        <v>1.230324074074074E-2</v>
      </c>
      <c r="D546" s="59">
        <v>1.1929307</v>
      </c>
      <c r="E546" s="56" t="e">
        <f t="shared" si="157"/>
        <v>#N/A</v>
      </c>
      <c r="F546" s="58" t="e">
        <f t="shared" si="158"/>
        <v>#N/A</v>
      </c>
      <c r="G546" s="58" t="e">
        <f t="shared" si="153"/>
        <v>#N/A</v>
      </c>
      <c r="H546" s="58" t="e">
        <f t="shared" si="163"/>
        <v>#N/A</v>
      </c>
      <c r="I546" s="61" t="e">
        <v>#N/A</v>
      </c>
      <c r="J546" s="58" t="str">
        <f t="shared" si="159"/>
        <v>0</v>
      </c>
      <c r="K546" s="58" t="str">
        <f t="shared" si="160"/>
        <v>0</v>
      </c>
      <c r="L546" s="58" t="str">
        <f t="shared" si="164"/>
        <v>0</v>
      </c>
      <c r="M546" s="58" t="str">
        <f t="shared" si="152"/>
        <v>0</v>
      </c>
      <c r="N546" s="61">
        <v>0</v>
      </c>
      <c r="AF546" s="3">
        <f t="shared" si="155"/>
        <v>1.230324074074074E-2</v>
      </c>
      <c r="AG546" s="5">
        <f t="shared" si="156"/>
        <v>1063000</v>
      </c>
      <c r="AH546" s="56">
        <f t="shared" si="165"/>
        <v>1.1929307</v>
      </c>
      <c r="AI546" s="84">
        <f t="shared" si="166"/>
        <v>1.1929307</v>
      </c>
      <c r="AJ546" s="84">
        <v>1064</v>
      </c>
      <c r="AK546" t="str">
        <f t="shared" si="161"/>
        <v>1.1929307, 1064</v>
      </c>
      <c r="AL546" s="60">
        <f t="shared" si="166"/>
        <v>1.1929307</v>
      </c>
      <c r="AM546" s="5">
        <f t="shared" si="162"/>
        <v>1063</v>
      </c>
      <c r="AN546" s="56"/>
      <c r="AT546" s="56"/>
    </row>
    <row r="547" spans="1:46" x14ac:dyDescent="0.35">
      <c r="A547">
        <v>1064000</v>
      </c>
      <c r="B547" s="59">
        <v>0.12988706999999999</v>
      </c>
      <c r="C547" s="3">
        <f t="shared" si="154"/>
        <v>1.2314814814814815E-2</v>
      </c>
      <c r="D547" s="59">
        <v>1.2988706999999999</v>
      </c>
      <c r="E547" s="56" t="e">
        <f t="shared" si="157"/>
        <v>#N/A</v>
      </c>
      <c r="F547" s="58" t="e">
        <f t="shared" si="158"/>
        <v>#N/A</v>
      </c>
      <c r="G547" s="58" t="e">
        <f t="shared" si="153"/>
        <v>#N/A</v>
      </c>
      <c r="H547" s="58" t="e">
        <f t="shared" si="163"/>
        <v>#N/A</v>
      </c>
      <c r="I547" s="61" t="e">
        <v>#N/A</v>
      </c>
      <c r="J547" s="58" t="str">
        <f t="shared" si="159"/>
        <v>0</v>
      </c>
      <c r="K547" s="58" t="str">
        <f t="shared" si="160"/>
        <v>0</v>
      </c>
      <c r="L547" s="58" t="str">
        <f t="shared" si="164"/>
        <v>0</v>
      </c>
      <c r="M547" s="58" t="str">
        <f t="shared" si="152"/>
        <v>0</v>
      </c>
      <c r="N547" s="61">
        <v>0</v>
      </c>
      <c r="AF547" s="3">
        <f t="shared" si="155"/>
        <v>1.2314814814814815E-2</v>
      </c>
      <c r="AG547" s="5">
        <f t="shared" si="156"/>
        <v>1064000</v>
      </c>
      <c r="AH547" s="56">
        <f t="shared" si="165"/>
        <v>1.2988706999999999</v>
      </c>
      <c r="AI547" s="84">
        <f t="shared" si="166"/>
        <v>1.2988706999999999</v>
      </c>
      <c r="AJ547" s="84">
        <v>1065</v>
      </c>
      <c r="AK547" t="str">
        <f t="shared" si="161"/>
        <v>1.2988707, 1065</v>
      </c>
      <c r="AL547" s="60">
        <f t="shared" si="166"/>
        <v>1.2988706999999999</v>
      </c>
      <c r="AM547" s="5">
        <f t="shared" si="162"/>
        <v>1064</v>
      </c>
      <c r="AN547" s="56"/>
      <c r="AT547" s="56"/>
    </row>
    <row r="548" spans="1:46" x14ac:dyDescent="0.35">
      <c r="A548">
        <v>1065000</v>
      </c>
      <c r="B548" s="59">
        <v>0.12610315999999999</v>
      </c>
      <c r="C548" s="3">
        <f t="shared" si="154"/>
        <v>1.2326388888888888E-2</v>
      </c>
      <c r="D548" s="59">
        <v>1.2610315999999999</v>
      </c>
      <c r="E548" s="56" t="e">
        <f t="shared" si="157"/>
        <v>#N/A</v>
      </c>
      <c r="F548" s="58" t="e">
        <f t="shared" si="158"/>
        <v>#N/A</v>
      </c>
      <c r="G548" s="58" t="e">
        <f t="shared" si="153"/>
        <v>#N/A</v>
      </c>
      <c r="H548" s="58" t="e">
        <f t="shared" si="163"/>
        <v>#N/A</v>
      </c>
      <c r="I548" s="61" t="e">
        <v>#N/A</v>
      </c>
      <c r="J548" s="58" t="str">
        <f t="shared" si="159"/>
        <v>0</v>
      </c>
      <c r="K548" s="58" t="str">
        <f t="shared" si="160"/>
        <v>0</v>
      </c>
      <c r="L548" s="58" t="str">
        <f t="shared" si="164"/>
        <v>0</v>
      </c>
      <c r="M548" s="58" t="str">
        <f t="shared" ref="M548:M611" si="167">IF(AND(D548&gt;=D545, D548&gt;=D546, D548&gt;=D547, D548&gt;=D549, D548&gt;=D550, D548&gt;=D551),D548,"0")</f>
        <v>0</v>
      </c>
      <c r="N548" s="61">
        <v>0</v>
      </c>
      <c r="AF548" s="3">
        <f t="shared" si="155"/>
        <v>1.2326388888888888E-2</v>
      </c>
      <c r="AG548" s="5">
        <f t="shared" si="156"/>
        <v>1065000</v>
      </c>
      <c r="AH548" s="56">
        <f t="shared" si="165"/>
        <v>1.2610315999999999</v>
      </c>
      <c r="AI548" s="84">
        <f t="shared" si="166"/>
        <v>1.2610315999999999</v>
      </c>
      <c r="AJ548" s="84">
        <v>1066</v>
      </c>
      <c r="AK548" t="str">
        <f t="shared" si="161"/>
        <v>1.2610316, 1066</v>
      </c>
      <c r="AL548" s="60">
        <f t="shared" si="166"/>
        <v>1.2610315999999999</v>
      </c>
      <c r="AM548" s="5">
        <f t="shared" si="162"/>
        <v>1065</v>
      </c>
      <c r="AN548" s="56"/>
      <c r="AT548" s="56"/>
    </row>
    <row r="549" spans="1:46" x14ac:dyDescent="0.35">
      <c r="A549">
        <v>1066000</v>
      </c>
      <c r="B549" s="59">
        <v>0.11475624</v>
      </c>
      <c r="C549" s="3">
        <f t="shared" si="154"/>
        <v>1.2337962962962962E-2</v>
      </c>
      <c r="D549" s="59">
        <v>1.1475624</v>
      </c>
      <c r="E549" s="56" t="e">
        <f t="shared" si="157"/>
        <v>#N/A</v>
      </c>
      <c r="F549" s="58" t="e">
        <f t="shared" si="158"/>
        <v>#N/A</v>
      </c>
      <c r="G549" s="58" t="e">
        <f t="shared" si="153"/>
        <v>#N/A</v>
      </c>
      <c r="H549" s="58" t="e">
        <f t="shared" si="163"/>
        <v>#N/A</v>
      </c>
      <c r="I549" s="61" t="e">
        <v>#N/A</v>
      </c>
      <c r="J549" s="58" t="str">
        <f t="shared" si="159"/>
        <v>0</v>
      </c>
      <c r="K549" s="58" t="str">
        <f t="shared" si="160"/>
        <v>0</v>
      </c>
      <c r="L549" s="58" t="str">
        <f t="shared" si="164"/>
        <v>0</v>
      </c>
      <c r="M549" s="58" t="str">
        <f t="shared" si="167"/>
        <v>0</v>
      </c>
      <c r="N549" s="61">
        <v>0</v>
      </c>
      <c r="AF549" s="3">
        <f t="shared" si="155"/>
        <v>1.2337962962962962E-2</v>
      </c>
      <c r="AG549" s="5">
        <f t="shared" si="156"/>
        <v>1066000</v>
      </c>
      <c r="AH549" s="56">
        <f t="shared" si="165"/>
        <v>1.1475624</v>
      </c>
      <c r="AI549" s="84">
        <f t="shared" si="166"/>
        <v>1.1475624</v>
      </c>
      <c r="AJ549" s="84">
        <v>1067</v>
      </c>
      <c r="AK549" t="str">
        <f t="shared" si="161"/>
        <v>1.1475624, 1067</v>
      </c>
      <c r="AL549" s="60">
        <f t="shared" si="166"/>
        <v>1.1475624</v>
      </c>
      <c r="AM549" s="5">
        <f t="shared" si="162"/>
        <v>1066</v>
      </c>
      <c r="AN549" s="56"/>
      <c r="AT549" s="56"/>
    </row>
    <row r="550" spans="1:46" x14ac:dyDescent="0.35">
      <c r="A550">
        <v>1067000</v>
      </c>
      <c r="B550" s="59">
        <v>0.10491998</v>
      </c>
      <c r="C550" s="3">
        <f t="shared" si="154"/>
        <v>1.2349537037037037E-2</v>
      </c>
      <c r="D550" s="59">
        <v>1.0491998</v>
      </c>
      <c r="E550" s="56" t="e">
        <f t="shared" si="157"/>
        <v>#N/A</v>
      </c>
      <c r="F550" s="58" t="e">
        <f t="shared" si="158"/>
        <v>#N/A</v>
      </c>
      <c r="G550" s="58">
        <f t="shared" si="153"/>
        <v>1.0491998</v>
      </c>
      <c r="H550" s="58" t="e">
        <f t="shared" si="163"/>
        <v>#N/A</v>
      </c>
      <c r="I550" s="61" t="e">
        <v>#N/A</v>
      </c>
      <c r="J550" s="58" t="str">
        <f t="shared" si="159"/>
        <v>0</v>
      </c>
      <c r="K550" s="58" t="str">
        <f t="shared" si="160"/>
        <v>0</v>
      </c>
      <c r="L550" s="58">
        <f t="shared" si="164"/>
        <v>1.0491998</v>
      </c>
      <c r="M550" s="58" t="str">
        <f t="shared" si="167"/>
        <v>0</v>
      </c>
      <c r="N550" s="61">
        <v>0</v>
      </c>
      <c r="AF550" s="3">
        <f t="shared" si="155"/>
        <v>1.2349537037037037E-2</v>
      </c>
      <c r="AG550" s="5">
        <f t="shared" si="156"/>
        <v>1067000</v>
      </c>
      <c r="AH550" s="56">
        <f t="shared" si="165"/>
        <v>1.0491998</v>
      </c>
      <c r="AI550" s="84">
        <f t="shared" si="166"/>
        <v>1.0491998</v>
      </c>
      <c r="AJ550" s="84">
        <v>1068</v>
      </c>
      <c r="AK550" t="str">
        <f t="shared" si="161"/>
        <v>1.0491998, 1068</v>
      </c>
      <c r="AL550" s="60">
        <f t="shared" si="166"/>
        <v>1.0491998</v>
      </c>
      <c r="AM550" s="5">
        <f t="shared" si="162"/>
        <v>1067</v>
      </c>
      <c r="AN550" s="56"/>
      <c r="AT550" s="56"/>
    </row>
    <row r="551" spans="1:46" x14ac:dyDescent="0.35">
      <c r="A551">
        <v>1068000</v>
      </c>
      <c r="B551" s="59">
        <v>0.12307699</v>
      </c>
      <c r="C551" s="3">
        <f t="shared" si="154"/>
        <v>1.2361111111111111E-2</v>
      </c>
      <c r="D551" s="59">
        <v>1.2307698999999999</v>
      </c>
      <c r="E551" s="56" t="e">
        <f t="shared" si="157"/>
        <v>#N/A</v>
      </c>
      <c r="F551" s="58" t="e">
        <f t="shared" si="158"/>
        <v>#N/A</v>
      </c>
      <c r="G551" s="58" t="e">
        <f t="shared" si="153"/>
        <v>#N/A</v>
      </c>
      <c r="H551" s="58" t="e">
        <f t="shared" si="163"/>
        <v>#N/A</v>
      </c>
      <c r="I551" s="61" t="e">
        <v>#N/A</v>
      </c>
      <c r="J551" s="58" t="str">
        <f t="shared" si="159"/>
        <v>0</v>
      </c>
      <c r="K551" s="58" t="str">
        <f t="shared" si="160"/>
        <v>0</v>
      </c>
      <c r="L551" s="58" t="str">
        <f t="shared" si="164"/>
        <v>0</v>
      </c>
      <c r="M551" s="58" t="str">
        <f t="shared" si="167"/>
        <v>0</v>
      </c>
      <c r="N551" s="61">
        <v>0</v>
      </c>
      <c r="AF551" s="3">
        <f t="shared" si="155"/>
        <v>1.2361111111111111E-2</v>
      </c>
      <c r="AG551" s="5">
        <f t="shared" si="156"/>
        <v>1068000</v>
      </c>
      <c r="AH551" s="56">
        <f t="shared" si="165"/>
        <v>1.2307698999999999</v>
      </c>
      <c r="AI551" s="84">
        <f t="shared" si="166"/>
        <v>1.2307698999999999</v>
      </c>
      <c r="AJ551" s="84">
        <v>1069</v>
      </c>
      <c r="AK551" t="str">
        <f t="shared" si="161"/>
        <v>1.2307699, 1069</v>
      </c>
      <c r="AL551" s="60">
        <f t="shared" si="166"/>
        <v>1.2307698999999999</v>
      </c>
      <c r="AM551" s="5">
        <f t="shared" si="162"/>
        <v>1068</v>
      </c>
      <c r="AN551" s="56"/>
      <c r="AT551" s="56"/>
    </row>
    <row r="552" spans="1:46" x14ac:dyDescent="0.35">
      <c r="A552">
        <v>1069000</v>
      </c>
      <c r="B552" s="59">
        <v>0.13820784</v>
      </c>
      <c r="C552" s="3">
        <f t="shared" si="154"/>
        <v>1.2372685185185184E-2</v>
      </c>
      <c r="D552" s="59">
        <v>1.3820783999999999</v>
      </c>
      <c r="E552" s="56" t="e">
        <f t="shared" si="157"/>
        <v>#N/A</v>
      </c>
      <c r="F552" s="58" t="e">
        <f t="shared" si="158"/>
        <v>#N/A</v>
      </c>
      <c r="G552" s="58" t="e">
        <f t="shared" si="153"/>
        <v>#N/A</v>
      </c>
      <c r="H552" s="58" t="e">
        <f t="shared" si="163"/>
        <v>#N/A</v>
      </c>
      <c r="I552" s="61" t="e">
        <v>#N/A</v>
      </c>
      <c r="J552" s="58" t="str">
        <f t="shared" si="159"/>
        <v>0</v>
      </c>
      <c r="K552" s="58" t="str">
        <f t="shared" si="160"/>
        <v>0</v>
      </c>
      <c r="L552" s="58" t="str">
        <f t="shared" si="164"/>
        <v>0</v>
      </c>
      <c r="M552" s="58" t="str">
        <f t="shared" si="167"/>
        <v>0</v>
      </c>
      <c r="N552" s="61">
        <v>0</v>
      </c>
      <c r="AF552" s="3">
        <f t="shared" si="155"/>
        <v>1.2372685185185184E-2</v>
      </c>
      <c r="AG552" s="5">
        <f t="shared" si="156"/>
        <v>1069000</v>
      </c>
      <c r="AH552" s="56">
        <f t="shared" si="165"/>
        <v>1.3820783999999999</v>
      </c>
      <c r="AI552" s="84">
        <f t="shared" si="166"/>
        <v>1.3820783999999999</v>
      </c>
      <c r="AJ552" s="84">
        <v>1070</v>
      </c>
      <c r="AK552" t="str">
        <f t="shared" si="161"/>
        <v>1.3820784, 1070</v>
      </c>
      <c r="AL552" s="60">
        <f t="shared" si="166"/>
        <v>1.3820783999999999</v>
      </c>
      <c r="AM552" s="5">
        <f t="shared" si="162"/>
        <v>1069</v>
      </c>
      <c r="AN552" s="56"/>
      <c r="AT552" s="56"/>
    </row>
    <row r="553" spans="1:46" x14ac:dyDescent="0.35">
      <c r="A553">
        <v>1070000</v>
      </c>
      <c r="B553" s="59">
        <v>0.15485176</v>
      </c>
      <c r="C553" s="3">
        <f t="shared" si="154"/>
        <v>1.2384259259259258E-2</v>
      </c>
      <c r="D553" s="59">
        <v>1.5485176</v>
      </c>
      <c r="E553" s="56" t="e">
        <f t="shared" si="157"/>
        <v>#N/A</v>
      </c>
      <c r="F553" s="58" t="e">
        <f t="shared" si="158"/>
        <v>#N/A</v>
      </c>
      <c r="G553" s="58" t="e">
        <f t="shared" si="153"/>
        <v>#N/A</v>
      </c>
      <c r="H553" s="58" t="e">
        <f t="shared" si="163"/>
        <v>#N/A</v>
      </c>
      <c r="I553" s="61" t="e">
        <v>#N/A</v>
      </c>
      <c r="J553" s="58" t="str">
        <f t="shared" si="159"/>
        <v>0</v>
      </c>
      <c r="K553" s="58" t="str">
        <f t="shared" si="160"/>
        <v>0</v>
      </c>
      <c r="L553" s="58" t="str">
        <f t="shared" si="164"/>
        <v>0</v>
      </c>
      <c r="M553" s="58" t="str">
        <f t="shared" si="167"/>
        <v>0</v>
      </c>
      <c r="N553" s="61">
        <v>0</v>
      </c>
      <c r="AF553" s="3">
        <f t="shared" si="155"/>
        <v>1.2384259259259258E-2</v>
      </c>
      <c r="AG553" s="5">
        <f t="shared" si="156"/>
        <v>1070000</v>
      </c>
      <c r="AH553" s="56">
        <f t="shared" si="165"/>
        <v>1.5485176</v>
      </c>
      <c r="AI553" s="84">
        <f t="shared" si="166"/>
        <v>1.5485176</v>
      </c>
      <c r="AJ553" s="84">
        <v>1071</v>
      </c>
      <c r="AK553" t="str">
        <f t="shared" si="161"/>
        <v>1.5485176, 1071</v>
      </c>
      <c r="AL553" s="60">
        <f t="shared" si="166"/>
        <v>1.5485176</v>
      </c>
      <c r="AM553" s="5">
        <f t="shared" si="162"/>
        <v>1070</v>
      </c>
      <c r="AN553" s="56"/>
      <c r="AT553" s="56"/>
    </row>
    <row r="554" spans="1:46" x14ac:dyDescent="0.35">
      <c r="A554">
        <v>1071000</v>
      </c>
      <c r="B554" s="59">
        <v>0.16771175999999999</v>
      </c>
      <c r="C554" s="3">
        <f t="shared" si="154"/>
        <v>1.2395833333333335E-2</v>
      </c>
      <c r="D554" s="59">
        <v>1.6771175999999999</v>
      </c>
      <c r="E554" s="56" t="e">
        <f t="shared" si="157"/>
        <v>#N/A</v>
      </c>
      <c r="F554" s="58" t="e">
        <f t="shared" si="158"/>
        <v>#N/A</v>
      </c>
      <c r="G554" s="58" t="e">
        <f t="shared" si="153"/>
        <v>#N/A</v>
      </c>
      <c r="H554" s="58" t="e">
        <f t="shared" si="163"/>
        <v>#N/A</v>
      </c>
      <c r="I554" s="61" t="e">
        <v>#N/A</v>
      </c>
      <c r="J554" s="58" t="str">
        <f t="shared" si="159"/>
        <v>0</v>
      </c>
      <c r="K554" s="58" t="str">
        <f t="shared" si="160"/>
        <v>0</v>
      </c>
      <c r="L554" s="58" t="str">
        <f t="shared" si="164"/>
        <v>0</v>
      </c>
      <c r="M554" s="58" t="str">
        <f t="shared" si="167"/>
        <v>0</v>
      </c>
      <c r="N554" s="61">
        <v>0</v>
      </c>
      <c r="AF554" s="3">
        <f t="shared" si="155"/>
        <v>1.2395833333333335E-2</v>
      </c>
      <c r="AG554" s="5">
        <f t="shared" si="156"/>
        <v>1071000</v>
      </c>
      <c r="AH554" s="56">
        <f t="shared" si="165"/>
        <v>1.6771175999999999</v>
      </c>
      <c r="AI554" s="84">
        <f t="shared" si="166"/>
        <v>1.6771175999999999</v>
      </c>
      <c r="AJ554" s="84">
        <v>1072</v>
      </c>
      <c r="AK554" t="str">
        <f t="shared" si="161"/>
        <v>1.6771176, 1072</v>
      </c>
      <c r="AL554" s="60">
        <f t="shared" si="166"/>
        <v>1.6771175999999999</v>
      </c>
      <c r="AM554" s="5">
        <f t="shared" si="162"/>
        <v>1071</v>
      </c>
      <c r="AN554" s="56"/>
      <c r="AT554" s="56"/>
    </row>
    <row r="555" spans="1:46" x14ac:dyDescent="0.35">
      <c r="A555">
        <v>1072000</v>
      </c>
      <c r="B555" s="59">
        <v>0.18511343999999999</v>
      </c>
      <c r="C555" s="3">
        <f t="shared" si="154"/>
        <v>1.2407407407407407E-2</v>
      </c>
      <c r="D555" s="59">
        <v>1.8511343999999998</v>
      </c>
      <c r="E555" s="56" t="e">
        <f t="shared" si="157"/>
        <v>#N/A</v>
      </c>
      <c r="F555" s="58" t="e">
        <f t="shared" si="158"/>
        <v>#N/A</v>
      </c>
      <c r="G555" s="58" t="e">
        <f t="shared" si="153"/>
        <v>#N/A</v>
      </c>
      <c r="H555" s="58" t="e">
        <f t="shared" si="163"/>
        <v>#N/A</v>
      </c>
      <c r="I555" s="61" t="e">
        <v>#N/A</v>
      </c>
      <c r="J555" s="58" t="str">
        <f t="shared" si="159"/>
        <v>0</v>
      </c>
      <c r="K555" s="58" t="str">
        <f t="shared" si="160"/>
        <v>0</v>
      </c>
      <c r="L555" s="58" t="str">
        <f t="shared" si="164"/>
        <v>0</v>
      </c>
      <c r="M555" s="58" t="str">
        <f t="shared" si="167"/>
        <v>0</v>
      </c>
      <c r="N555" s="61">
        <v>0</v>
      </c>
      <c r="AF555" s="3">
        <f t="shared" si="155"/>
        <v>1.2407407407407407E-2</v>
      </c>
      <c r="AG555" s="5">
        <f t="shared" si="156"/>
        <v>1072000</v>
      </c>
      <c r="AH555" s="56">
        <f t="shared" si="165"/>
        <v>1.8511343999999998</v>
      </c>
      <c r="AI555" s="84">
        <f t="shared" si="166"/>
        <v>1.8511343999999998</v>
      </c>
      <c r="AJ555" s="84">
        <v>1073</v>
      </c>
      <c r="AK555" t="str">
        <f t="shared" si="161"/>
        <v>1.8511344, 1073</v>
      </c>
      <c r="AL555" s="60">
        <f t="shared" si="166"/>
        <v>1.8511343999999998</v>
      </c>
      <c r="AM555" s="5">
        <f t="shared" si="162"/>
        <v>1072</v>
      </c>
      <c r="AN555" s="56"/>
      <c r="AT555" s="56"/>
    </row>
    <row r="556" spans="1:46" x14ac:dyDescent="0.35">
      <c r="A556">
        <v>1073000</v>
      </c>
      <c r="B556" s="59">
        <v>0.20402579000000001</v>
      </c>
      <c r="C556" s="3">
        <f t="shared" si="154"/>
        <v>1.241898148148148E-2</v>
      </c>
      <c r="D556" s="59">
        <v>2.0402579000000003</v>
      </c>
      <c r="E556" s="56" t="e">
        <f t="shared" si="157"/>
        <v>#N/A</v>
      </c>
      <c r="F556" s="58" t="e">
        <f t="shared" si="158"/>
        <v>#N/A</v>
      </c>
      <c r="G556" s="58" t="e">
        <f t="shared" si="153"/>
        <v>#N/A</v>
      </c>
      <c r="H556" s="58" t="e">
        <f t="shared" si="163"/>
        <v>#N/A</v>
      </c>
      <c r="I556" s="61" t="e">
        <v>#N/A</v>
      </c>
      <c r="J556" s="58" t="str">
        <f t="shared" si="159"/>
        <v>0</v>
      </c>
      <c r="K556" s="58" t="str">
        <f t="shared" si="160"/>
        <v>0</v>
      </c>
      <c r="L556" s="58" t="str">
        <f t="shared" si="164"/>
        <v>0</v>
      </c>
      <c r="M556" s="58" t="str">
        <f t="shared" si="167"/>
        <v>0</v>
      </c>
      <c r="N556" s="61">
        <v>0</v>
      </c>
      <c r="AF556" s="3">
        <f t="shared" si="155"/>
        <v>1.241898148148148E-2</v>
      </c>
      <c r="AG556" s="5">
        <f t="shared" si="156"/>
        <v>1073000</v>
      </c>
      <c r="AH556" s="56">
        <f t="shared" si="165"/>
        <v>2.0402579000000003</v>
      </c>
      <c r="AI556" s="84">
        <f t="shared" si="166"/>
        <v>2.0402579000000003</v>
      </c>
      <c r="AJ556" s="84">
        <v>1074</v>
      </c>
      <c r="AK556" t="str">
        <f t="shared" si="161"/>
        <v>2.0402579, 1074</v>
      </c>
      <c r="AL556" s="60">
        <f t="shared" si="166"/>
        <v>2.0402579000000003</v>
      </c>
      <c r="AM556" s="5">
        <f t="shared" si="162"/>
        <v>1073</v>
      </c>
      <c r="AN556" s="56"/>
      <c r="AT556" s="56"/>
    </row>
    <row r="557" spans="1:46" x14ac:dyDescent="0.35">
      <c r="A557">
        <v>1074000</v>
      </c>
      <c r="B557" s="59">
        <v>0.21537755</v>
      </c>
      <c r="C557" s="3">
        <f t="shared" si="154"/>
        <v>1.2430555555555554E-2</v>
      </c>
      <c r="D557" s="59">
        <v>2.1537755000000001</v>
      </c>
      <c r="E557" s="56" t="e">
        <f t="shared" si="157"/>
        <v>#N/A</v>
      </c>
      <c r="F557" s="58" t="e">
        <f t="shared" si="158"/>
        <v>#N/A</v>
      </c>
      <c r="G557" s="58" t="e">
        <f t="shared" si="153"/>
        <v>#N/A</v>
      </c>
      <c r="H557" s="58" t="e">
        <f t="shared" si="163"/>
        <v>#N/A</v>
      </c>
      <c r="I557" s="61" t="e">
        <v>#N/A</v>
      </c>
      <c r="J557" s="58" t="str">
        <f t="shared" si="159"/>
        <v>0</v>
      </c>
      <c r="K557" s="58" t="str">
        <f t="shared" si="160"/>
        <v>0</v>
      </c>
      <c r="L557" s="58" t="str">
        <f t="shared" si="164"/>
        <v>0</v>
      </c>
      <c r="M557" s="58" t="str">
        <f t="shared" si="167"/>
        <v>0</v>
      </c>
      <c r="N557" s="61">
        <v>0</v>
      </c>
      <c r="AF557" s="3">
        <f t="shared" si="155"/>
        <v>1.2430555555555554E-2</v>
      </c>
      <c r="AG557" s="5">
        <f t="shared" si="156"/>
        <v>1074000</v>
      </c>
      <c r="AH557" s="56">
        <f t="shared" si="165"/>
        <v>2.1537755000000001</v>
      </c>
      <c r="AI557" s="84">
        <f t="shared" si="166"/>
        <v>2.1537755000000001</v>
      </c>
      <c r="AJ557" s="84">
        <v>1075</v>
      </c>
      <c r="AK557" t="str">
        <f t="shared" si="161"/>
        <v>2.1537755, 1075</v>
      </c>
      <c r="AL557" s="60">
        <f t="shared" si="166"/>
        <v>2.1537755000000001</v>
      </c>
      <c r="AM557" s="5">
        <f t="shared" si="162"/>
        <v>1074</v>
      </c>
      <c r="AN557" s="56"/>
      <c r="AT557" s="56"/>
    </row>
    <row r="558" spans="1:46" x14ac:dyDescent="0.35">
      <c r="A558">
        <v>1075000</v>
      </c>
      <c r="B558" s="59">
        <v>0.20478353999999999</v>
      </c>
      <c r="C558" s="3">
        <f t="shared" si="154"/>
        <v>1.2442129629629631E-2</v>
      </c>
      <c r="D558" s="59">
        <v>2.0478353999999999</v>
      </c>
      <c r="E558" s="56" t="e">
        <f t="shared" si="157"/>
        <v>#N/A</v>
      </c>
      <c r="F558" s="58" t="e">
        <f t="shared" si="158"/>
        <v>#N/A</v>
      </c>
      <c r="G558" s="58" t="e">
        <f t="shared" si="153"/>
        <v>#N/A</v>
      </c>
      <c r="H558" s="58" t="e">
        <f t="shared" si="163"/>
        <v>#N/A</v>
      </c>
      <c r="I558" s="61" t="e">
        <v>#N/A</v>
      </c>
      <c r="J558" s="58" t="str">
        <f t="shared" si="159"/>
        <v>0</v>
      </c>
      <c r="K558" s="58" t="str">
        <f t="shared" si="160"/>
        <v>0</v>
      </c>
      <c r="L558" s="58" t="str">
        <f t="shared" si="164"/>
        <v>0</v>
      </c>
      <c r="M558" s="58" t="str">
        <f t="shared" si="167"/>
        <v>0</v>
      </c>
      <c r="N558" s="61">
        <v>0</v>
      </c>
      <c r="AF558" s="3">
        <f t="shared" si="155"/>
        <v>1.2442129629629631E-2</v>
      </c>
      <c r="AG558" s="5">
        <f t="shared" si="156"/>
        <v>1075000</v>
      </c>
      <c r="AH558" s="56">
        <f t="shared" si="165"/>
        <v>2.0478353999999999</v>
      </c>
      <c r="AI558" s="84">
        <f t="shared" si="166"/>
        <v>2.0478353999999999</v>
      </c>
      <c r="AJ558" s="84">
        <v>1076</v>
      </c>
      <c r="AK558" t="str">
        <f t="shared" si="161"/>
        <v>2.0478354, 1076</v>
      </c>
      <c r="AL558" s="60">
        <f t="shared" si="166"/>
        <v>2.0478353999999999</v>
      </c>
      <c r="AM558" s="5">
        <f t="shared" si="162"/>
        <v>1075</v>
      </c>
      <c r="AN558" s="56"/>
      <c r="AT558" s="56"/>
    </row>
    <row r="559" spans="1:46" x14ac:dyDescent="0.35">
      <c r="A559">
        <v>1076000</v>
      </c>
      <c r="B559" s="59">
        <v>0.20705196000000001</v>
      </c>
      <c r="C559" s="3">
        <f t="shared" si="154"/>
        <v>1.2453703703703705E-2</v>
      </c>
      <c r="D559" s="59">
        <v>2.0705195999999999</v>
      </c>
      <c r="E559" s="56" t="e">
        <f t="shared" si="157"/>
        <v>#N/A</v>
      </c>
      <c r="F559" s="58" t="e">
        <f t="shared" si="158"/>
        <v>#N/A</v>
      </c>
      <c r="G559" s="58" t="e">
        <f t="shared" si="153"/>
        <v>#N/A</v>
      </c>
      <c r="H559" s="58" t="e">
        <f t="shared" si="163"/>
        <v>#N/A</v>
      </c>
      <c r="I559" s="61" t="e">
        <v>#N/A</v>
      </c>
      <c r="J559" s="58" t="str">
        <f t="shared" si="159"/>
        <v>0</v>
      </c>
      <c r="K559" s="58" t="str">
        <f t="shared" si="160"/>
        <v>0</v>
      </c>
      <c r="L559" s="58" t="str">
        <f t="shared" si="164"/>
        <v>0</v>
      </c>
      <c r="M559" s="58" t="str">
        <f t="shared" si="167"/>
        <v>0</v>
      </c>
      <c r="N559" s="61">
        <v>0</v>
      </c>
      <c r="AF559" s="3">
        <f t="shared" si="155"/>
        <v>1.2453703703703705E-2</v>
      </c>
      <c r="AG559" s="5">
        <f t="shared" si="156"/>
        <v>1076000</v>
      </c>
      <c r="AH559" s="56">
        <f t="shared" si="165"/>
        <v>2.0705195999999999</v>
      </c>
      <c r="AI559" s="84">
        <f t="shared" si="166"/>
        <v>2.0705195999999999</v>
      </c>
      <c r="AJ559" s="84">
        <v>1077</v>
      </c>
      <c r="AK559" t="str">
        <f t="shared" si="161"/>
        <v>2.0705196, 1077</v>
      </c>
      <c r="AL559" s="60">
        <f t="shared" si="166"/>
        <v>2.0705195999999999</v>
      </c>
      <c r="AM559" s="5">
        <f t="shared" si="162"/>
        <v>1076</v>
      </c>
      <c r="AN559" s="56"/>
      <c r="AT559" s="56"/>
    </row>
    <row r="560" spans="1:46" x14ac:dyDescent="0.35">
      <c r="A560">
        <v>1077000</v>
      </c>
      <c r="B560" s="59">
        <v>0.22142990000000001</v>
      </c>
      <c r="C560" s="3">
        <f t="shared" si="154"/>
        <v>1.2465277777777777E-2</v>
      </c>
      <c r="D560" s="59">
        <v>2.214299</v>
      </c>
      <c r="E560" s="56" t="e">
        <f t="shared" si="157"/>
        <v>#N/A</v>
      </c>
      <c r="F560" s="58" t="e">
        <f t="shared" si="158"/>
        <v>#N/A</v>
      </c>
      <c r="G560" s="58" t="e">
        <f t="shared" si="153"/>
        <v>#N/A</v>
      </c>
      <c r="H560" s="58" t="e">
        <f t="shared" si="163"/>
        <v>#N/A</v>
      </c>
      <c r="I560" s="61" t="e">
        <v>#N/A</v>
      </c>
      <c r="J560" s="58" t="str">
        <f t="shared" si="159"/>
        <v>0</v>
      </c>
      <c r="K560" s="58" t="str">
        <f t="shared" si="160"/>
        <v>0</v>
      </c>
      <c r="L560" s="58" t="str">
        <f t="shared" si="164"/>
        <v>0</v>
      </c>
      <c r="M560" s="58" t="str">
        <f t="shared" si="167"/>
        <v>0</v>
      </c>
      <c r="N560" s="61">
        <v>0</v>
      </c>
      <c r="AF560" s="3">
        <f t="shared" si="155"/>
        <v>1.2465277777777777E-2</v>
      </c>
      <c r="AG560" s="5">
        <f t="shared" si="156"/>
        <v>1077000</v>
      </c>
      <c r="AH560" s="56">
        <f t="shared" si="165"/>
        <v>2.214299</v>
      </c>
      <c r="AI560" s="84">
        <f t="shared" si="166"/>
        <v>2.214299</v>
      </c>
      <c r="AJ560" s="84">
        <v>1078</v>
      </c>
      <c r="AK560" t="str">
        <f t="shared" si="161"/>
        <v>2.214299, 1078</v>
      </c>
      <c r="AL560" s="60">
        <f t="shared" si="166"/>
        <v>2.214299</v>
      </c>
      <c r="AM560" s="5">
        <f t="shared" si="162"/>
        <v>1077</v>
      </c>
      <c r="AN560" s="56"/>
      <c r="AT560" s="56"/>
    </row>
    <row r="561" spans="1:46" x14ac:dyDescent="0.35">
      <c r="A561">
        <v>1078000</v>
      </c>
      <c r="B561" s="59">
        <v>0.21310672</v>
      </c>
      <c r="C561" s="3">
        <f t="shared" si="154"/>
        <v>1.247685185185185E-2</v>
      </c>
      <c r="D561" s="59">
        <v>2.1310671999999999</v>
      </c>
      <c r="E561" s="56" t="e">
        <f t="shared" si="157"/>
        <v>#N/A</v>
      </c>
      <c r="F561" s="58" t="e">
        <f t="shared" si="158"/>
        <v>#N/A</v>
      </c>
      <c r="G561" s="58" t="e">
        <f t="shared" si="153"/>
        <v>#N/A</v>
      </c>
      <c r="H561" s="58" t="e">
        <f t="shared" si="163"/>
        <v>#N/A</v>
      </c>
      <c r="I561" s="61" t="e">
        <v>#N/A</v>
      </c>
      <c r="J561" s="58" t="str">
        <f t="shared" si="159"/>
        <v>0</v>
      </c>
      <c r="K561" s="58" t="str">
        <f t="shared" si="160"/>
        <v>0</v>
      </c>
      <c r="L561" s="58">
        <v>0</v>
      </c>
      <c r="M561" s="58" t="str">
        <f t="shared" si="167"/>
        <v>0</v>
      </c>
      <c r="N561" s="61">
        <v>0</v>
      </c>
      <c r="AF561" s="3">
        <f t="shared" si="155"/>
        <v>1.247685185185185E-2</v>
      </c>
      <c r="AG561" s="5">
        <f t="shared" si="156"/>
        <v>1078000</v>
      </c>
      <c r="AH561" s="56">
        <f t="shared" si="165"/>
        <v>2.1310671999999999</v>
      </c>
      <c r="AI561" s="84">
        <f t="shared" si="166"/>
        <v>2.1310671999999999</v>
      </c>
      <c r="AJ561" s="84">
        <v>1079</v>
      </c>
      <c r="AK561" t="str">
        <f t="shared" si="161"/>
        <v>2.1310672, 1079</v>
      </c>
      <c r="AL561" s="60">
        <f t="shared" si="166"/>
        <v>2.1310671999999999</v>
      </c>
      <c r="AM561" s="5">
        <f t="shared" si="162"/>
        <v>1078</v>
      </c>
      <c r="AN561" s="56"/>
      <c r="AT561" s="56"/>
    </row>
    <row r="562" spans="1:46" x14ac:dyDescent="0.35">
      <c r="A562">
        <v>1079000</v>
      </c>
      <c r="B562" s="59">
        <v>0.20629661999999999</v>
      </c>
      <c r="C562" s="3">
        <f t="shared" si="154"/>
        <v>1.2488425925925927E-2</v>
      </c>
      <c r="D562" s="59">
        <v>2.0629662</v>
      </c>
      <c r="E562" s="56" t="e">
        <f t="shared" si="157"/>
        <v>#N/A</v>
      </c>
      <c r="F562" s="58" t="e">
        <f t="shared" si="158"/>
        <v>#N/A</v>
      </c>
      <c r="G562" s="58">
        <f t="shared" si="153"/>
        <v>2.0629662</v>
      </c>
      <c r="H562" s="58" t="e">
        <f t="shared" si="163"/>
        <v>#N/A</v>
      </c>
      <c r="I562" s="61" t="e">
        <v>#N/A</v>
      </c>
      <c r="J562" s="58" t="str">
        <f t="shared" si="159"/>
        <v>0</v>
      </c>
      <c r="K562" s="58" t="str">
        <f t="shared" si="160"/>
        <v>0</v>
      </c>
      <c r="L562" s="58">
        <f t="shared" si="164"/>
        <v>2.0629662</v>
      </c>
      <c r="M562" s="58" t="str">
        <f t="shared" si="167"/>
        <v>0</v>
      </c>
      <c r="N562" s="61">
        <v>0</v>
      </c>
      <c r="AF562" s="3">
        <f t="shared" si="155"/>
        <v>1.2488425925925927E-2</v>
      </c>
      <c r="AG562" s="5">
        <f t="shared" si="156"/>
        <v>1079000</v>
      </c>
      <c r="AH562" s="56">
        <f t="shared" si="165"/>
        <v>2.0629662</v>
      </c>
      <c r="AI562" s="84">
        <f t="shared" si="166"/>
        <v>2.0629662</v>
      </c>
      <c r="AJ562" s="84">
        <v>1080</v>
      </c>
      <c r="AK562" t="str">
        <f t="shared" si="161"/>
        <v>2.0629662, 1080</v>
      </c>
      <c r="AL562" s="60">
        <f t="shared" si="166"/>
        <v>2.0629662</v>
      </c>
      <c r="AM562" s="5">
        <f t="shared" si="162"/>
        <v>1079</v>
      </c>
      <c r="AN562" s="56"/>
      <c r="AT562" s="56"/>
    </row>
    <row r="563" spans="1:46" x14ac:dyDescent="0.35">
      <c r="A563">
        <v>1080000</v>
      </c>
      <c r="B563" s="59">
        <v>0.23277923</v>
      </c>
      <c r="C563" s="3">
        <f t="shared" si="154"/>
        <v>1.2500000000000001E-2</v>
      </c>
      <c r="D563" s="59">
        <v>2.3277923</v>
      </c>
      <c r="E563" s="56" t="e">
        <f t="shared" si="157"/>
        <v>#N/A</v>
      </c>
      <c r="F563" s="58" t="e">
        <f t="shared" si="158"/>
        <v>#N/A</v>
      </c>
      <c r="G563" s="58" t="e">
        <f t="shared" si="153"/>
        <v>#N/A</v>
      </c>
      <c r="H563" s="58" t="e">
        <f t="shared" si="163"/>
        <v>#N/A</v>
      </c>
      <c r="I563" s="61" t="e">
        <v>#N/A</v>
      </c>
      <c r="J563" s="58" t="str">
        <f t="shared" si="159"/>
        <v>0</v>
      </c>
      <c r="K563" s="58" t="str">
        <f t="shared" si="160"/>
        <v>0</v>
      </c>
      <c r="L563" s="58" t="str">
        <f t="shared" si="164"/>
        <v>0</v>
      </c>
      <c r="M563" s="58" t="str">
        <f t="shared" si="167"/>
        <v>0</v>
      </c>
      <c r="N563" s="61">
        <v>0</v>
      </c>
      <c r="AF563" s="3">
        <f t="shared" si="155"/>
        <v>1.2500000000000001E-2</v>
      </c>
      <c r="AG563" s="5">
        <f t="shared" si="156"/>
        <v>1080000</v>
      </c>
      <c r="AH563" s="56">
        <f t="shared" si="165"/>
        <v>2.3277923</v>
      </c>
      <c r="AI563" s="84">
        <f t="shared" si="166"/>
        <v>2.3277923</v>
      </c>
      <c r="AJ563" s="84">
        <v>1081</v>
      </c>
      <c r="AK563" t="str">
        <f t="shared" si="161"/>
        <v>2.3277923, 1081</v>
      </c>
      <c r="AL563" s="60">
        <f t="shared" si="166"/>
        <v>2.3277923</v>
      </c>
      <c r="AM563" s="5">
        <f t="shared" si="162"/>
        <v>1080</v>
      </c>
      <c r="AN563" s="56"/>
      <c r="AT563" s="56"/>
    </row>
    <row r="564" spans="1:46" x14ac:dyDescent="0.35">
      <c r="A564">
        <v>1081000</v>
      </c>
      <c r="B564" s="59">
        <v>0.34625810000000001</v>
      </c>
      <c r="C564" s="3">
        <f t="shared" si="154"/>
        <v>1.2511574074074074E-2</v>
      </c>
      <c r="D564" s="59">
        <v>3.4625810000000001</v>
      </c>
      <c r="E564" s="56" t="e">
        <f t="shared" si="157"/>
        <v>#N/A</v>
      </c>
      <c r="F564" s="58" t="e">
        <f t="shared" si="158"/>
        <v>#N/A</v>
      </c>
      <c r="G564" s="58" t="e">
        <f t="shared" si="153"/>
        <v>#N/A</v>
      </c>
      <c r="H564" s="58">
        <f t="shared" si="163"/>
        <v>3.4625810000000001</v>
      </c>
      <c r="I564" s="61" t="e">
        <v>#N/A</v>
      </c>
      <c r="J564" s="58" t="str">
        <f t="shared" si="159"/>
        <v>0</v>
      </c>
      <c r="K564" s="58" t="str">
        <f t="shared" si="160"/>
        <v>0</v>
      </c>
      <c r="L564" s="58" t="str">
        <f t="shared" si="164"/>
        <v>0</v>
      </c>
      <c r="M564" s="58">
        <f t="shared" si="167"/>
        <v>3.4625810000000001</v>
      </c>
      <c r="N564" s="61">
        <v>0</v>
      </c>
      <c r="AF564" s="3">
        <f t="shared" si="155"/>
        <v>1.2511574074074074E-2</v>
      </c>
      <c r="AG564" s="5">
        <f t="shared" si="156"/>
        <v>1081000</v>
      </c>
      <c r="AH564" s="56">
        <f t="shared" si="165"/>
        <v>3.4625810000000001</v>
      </c>
      <c r="AI564" s="84">
        <f t="shared" si="166"/>
        <v>3.4625810000000001</v>
      </c>
      <c r="AJ564" s="84">
        <v>1082</v>
      </c>
      <c r="AK564" t="str">
        <f t="shared" si="161"/>
        <v>3.462581, 1082</v>
      </c>
      <c r="AL564" s="60">
        <f t="shared" si="166"/>
        <v>3.4625810000000001</v>
      </c>
      <c r="AM564" s="5">
        <f t="shared" si="162"/>
        <v>1081</v>
      </c>
      <c r="AN564" s="56"/>
      <c r="AT564" s="56"/>
    </row>
    <row r="565" spans="1:46" x14ac:dyDescent="0.35">
      <c r="A565">
        <v>1082000</v>
      </c>
      <c r="B565" s="59">
        <v>0.25396239999999998</v>
      </c>
      <c r="C565" s="3">
        <f t="shared" si="154"/>
        <v>1.252314814814815E-2</v>
      </c>
      <c r="D565" s="59">
        <v>2.5396239999999999</v>
      </c>
      <c r="E565" s="56" t="e">
        <f t="shared" si="157"/>
        <v>#N/A</v>
      </c>
      <c r="F565" s="58" t="e">
        <f t="shared" si="158"/>
        <v>#N/A</v>
      </c>
      <c r="G565" s="58" t="e">
        <f t="shared" si="153"/>
        <v>#N/A</v>
      </c>
      <c r="H565" s="58" t="e">
        <f t="shared" si="163"/>
        <v>#N/A</v>
      </c>
      <c r="I565" s="61" t="e">
        <v>#N/A</v>
      </c>
      <c r="J565" s="58" t="str">
        <f t="shared" si="159"/>
        <v>0</v>
      </c>
      <c r="K565" s="58" t="str">
        <f t="shared" si="160"/>
        <v>0</v>
      </c>
      <c r="L565" s="58" t="str">
        <f t="shared" si="164"/>
        <v>0</v>
      </c>
      <c r="M565" s="58" t="str">
        <f t="shared" si="167"/>
        <v>0</v>
      </c>
      <c r="N565" s="61">
        <v>0</v>
      </c>
      <c r="AF565" s="3">
        <f t="shared" si="155"/>
        <v>1.252314814814815E-2</v>
      </c>
      <c r="AG565" s="5">
        <f t="shared" si="156"/>
        <v>1082000</v>
      </c>
      <c r="AH565" s="56">
        <f t="shared" si="165"/>
        <v>2.5396239999999999</v>
      </c>
      <c r="AI565" s="84">
        <f t="shared" si="166"/>
        <v>2.5396239999999999</v>
      </c>
      <c r="AJ565" s="84">
        <v>1083</v>
      </c>
      <c r="AK565" t="str">
        <f t="shared" si="161"/>
        <v>2.539624, 1083</v>
      </c>
      <c r="AL565" s="60">
        <f t="shared" si="166"/>
        <v>2.5396239999999999</v>
      </c>
      <c r="AM565" s="5">
        <f t="shared" si="162"/>
        <v>1082</v>
      </c>
      <c r="AN565" s="56"/>
      <c r="AT565" s="56"/>
    </row>
    <row r="566" spans="1:46" x14ac:dyDescent="0.35">
      <c r="A566">
        <v>1083000</v>
      </c>
      <c r="B566" s="59">
        <v>0.25244689999999997</v>
      </c>
      <c r="C566" s="3">
        <f t="shared" si="154"/>
        <v>1.2534722222222223E-2</v>
      </c>
      <c r="D566" s="59">
        <v>2.5244689999999999</v>
      </c>
      <c r="E566" s="56" t="e">
        <f t="shared" si="157"/>
        <v>#N/A</v>
      </c>
      <c r="F566" s="58" t="e">
        <f t="shared" si="158"/>
        <v>#N/A</v>
      </c>
      <c r="G566" s="58" t="e">
        <f t="shared" ref="G566:G629" si="168">IF(AND(D566&lt;=D563, D566&lt;=D564, D566&lt;=D565, D566&lt;=D567, D566&lt;=D568, D566&lt;=D569),D566,NA())</f>
        <v>#N/A</v>
      </c>
      <c r="H566" s="58" t="e">
        <f t="shared" si="163"/>
        <v>#N/A</v>
      </c>
      <c r="I566" s="61" t="e">
        <v>#N/A</v>
      </c>
      <c r="J566" s="58" t="str">
        <f t="shared" si="159"/>
        <v>0</v>
      </c>
      <c r="K566" s="58" t="str">
        <f t="shared" si="160"/>
        <v>0</v>
      </c>
      <c r="L566" s="58" t="str">
        <f t="shared" si="164"/>
        <v>0</v>
      </c>
      <c r="M566" s="58" t="str">
        <f t="shared" si="167"/>
        <v>0</v>
      </c>
      <c r="N566" s="61">
        <v>0</v>
      </c>
      <c r="AF566" s="3">
        <f t="shared" si="155"/>
        <v>1.2534722222222223E-2</v>
      </c>
      <c r="AG566" s="5">
        <f t="shared" si="156"/>
        <v>1083000</v>
      </c>
      <c r="AH566" s="56">
        <f t="shared" si="165"/>
        <v>2.5244689999999999</v>
      </c>
      <c r="AI566" s="84">
        <f t="shared" si="166"/>
        <v>2.5244689999999999</v>
      </c>
      <c r="AJ566" s="84">
        <v>1084</v>
      </c>
      <c r="AK566" t="str">
        <f t="shared" si="161"/>
        <v>2.524469, 1084</v>
      </c>
      <c r="AL566" s="60">
        <f t="shared" si="166"/>
        <v>2.5244689999999999</v>
      </c>
      <c r="AM566" s="5">
        <f t="shared" si="162"/>
        <v>1083</v>
      </c>
      <c r="AN566" s="56"/>
      <c r="AT566" s="56"/>
    </row>
    <row r="567" spans="1:46" x14ac:dyDescent="0.35">
      <c r="A567">
        <v>1084000</v>
      </c>
      <c r="B567" s="59">
        <v>0.20478353999999999</v>
      </c>
      <c r="C567" s="3">
        <f t="shared" si="154"/>
        <v>1.2546296296296297E-2</v>
      </c>
      <c r="D567" s="59">
        <v>2.0478353999999999</v>
      </c>
      <c r="E567" s="56" t="e">
        <f t="shared" si="157"/>
        <v>#N/A</v>
      </c>
      <c r="F567" s="58" t="e">
        <f t="shared" si="158"/>
        <v>#N/A</v>
      </c>
      <c r="G567" s="58" t="e">
        <f t="shared" si="168"/>
        <v>#N/A</v>
      </c>
      <c r="H567" s="58" t="e">
        <f t="shared" si="163"/>
        <v>#N/A</v>
      </c>
      <c r="I567" s="61" t="e">
        <v>#N/A</v>
      </c>
      <c r="J567" s="58" t="str">
        <f t="shared" si="159"/>
        <v>0</v>
      </c>
      <c r="K567" s="58" t="str">
        <f t="shared" si="160"/>
        <v>0</v>
      </c>
      <c r="L567" s="58" t="str">
        <f t="shared" si="164"/>
        <v>0</v>
      </c>
      <c r="M567" s="58" t="str">
        <f t="shared" si="167"/>
        <v>0</v>
      </c>
      <c r="N567" s="61">
        <v>0</v>
      </c>
      <c r="AF567" s="3">
        <f t="shared" si="155"/>
        <v>1.2546296296296297E-2</v>
      </c>
      <c r="AG567" s="5">
        <f t="shared" si="156"/>
        <v>1084000</v>
      </c>
      <c r="AH567" s="56">
        <f t="shared" si="165"/>
        <v>2.0478353999999999</v>
      </c>
      <c r="AI567" s="84">
        <f t="shared" si="166"/>
        <v>2.0478353999999999</v>
      </c>
      <c r="AJ567" s="84">
        <v>1085</v>
      </c>
      <c r="AK567" t="str">
        <f t="shared" si="161"/>
        <v>2.0478354, 1085</v>
      </c>
      <c r="AL567" s="60">
        <f t="shared" si="166"/>
        <v>2.0478353999999999</v>
      </c>
      <c r="AM567" s="5">
        <f t="shared" si="162"/>
        <v>1084</v>
      </c>
      <c r="AN567" s="56"/>
      <c r="AT567" s="56"/>
    </row>
    <row r="568" spans="1:46" x14ac:dyDescent="0.35">
      <c r="A568">
        <v>1085000</v>
      </c>
      <c r="B568" s="59">
        <v>0.17603494</v>
      </c>
      <c r="C568" s="3">
        <f t="shared" si="154"/>
        <v>1.255787037037037E-2</v>
      </c>
      <c r="D568" s="59">
        <v>1.7603494</v>
      </c>
      <c r="E568" s="56" t="e">
        <f t="shared" si="157"/>
        <v>#N/A</v>
      </c>
      <c r="F568" s="58" t="e">
        <f t="shared" si="158"/>
        <v>#N/A</v>
      </c>
      <c r="G568" s="58">
        <f t="shared" si="168"/>
        <v>1.7603494</v>
      </c>
      <c r="H568" s="58" t="e">
        <f t="shared" si="163"/>
        <v>#N/A</v>
      </c>
      <c r="I568" s="61" t="e">
        <v>#N/A</v>
      </c>
      <c r="J568" s="58" t="str">
        <f t="shared" si="159"/>
        <v>0</v>
      </c>
      <c r="K568" s="58" t="str">
        <f t="shared" si="160"/>
        <v>0</v>
      </c>
      <c r="L568" s="58">
        <f t="shared" si="164"/>
        <v>1.7603494</v>
      </c>
      <c r="M568" s="58" t="str">
        <f t="shared" si="167"/>
        <v>0</v>
      </c>
      <c r="N568" s="61">
        <v>0</v>
      </c>
      <c r="AF568" s="3">
        <f t="shared" si="155"/>
        <v>1.255787037037037E-2</v>
      </c>
      <c r="AG568" s="5">
        <f t="shared" si="156"/>
        <v>1085000</v>
      </c>
      <c r="AH568" s="56">
        <f t="shared" si="165"/>
        <v>1.7603494</v>
      </c>
      <c r="AI568" s="84">
        <f t="shared" si="166"/>
        <v>1.7603494</v>
      </c>
      <c r="AJ568" s="84">
        <v>1086</v>
      </c>
      <c r="AK568" t="str">
        <f t="shared" si="161"/>
        <v>1.7603494, 1086</v>
      </c>
      <c r="AL568" s="60">
        <f t="shared" si="166"/>
        <v>1.7603494</v>
      </c>
      <c r="AM568" s="5">
        <f t="shared" si="162"/>
        <v>1085</v>
      </c>
      <c r="AN568" s="56"/>
      <c r="AT568" s="56"/>
    </row>
    <row r="569" spans="1:46" x14ac:dyDescent="0.35">
      <c r="A569">
        <v>1086000</v>
      </c>
      <c r="B569" s="59">
        <v>0.23277923</v>
      </c>
      <c r="C569" s="3">
        <f t="shared" si="154"/>
        <v>1.2569444444444446E-2</v>
      </c>
      <c r="D569" s="59">
        <v>2.3277923</v>
      </c>
      <c r="E569" s="56" t="e">
        <f t="shared" si="157"/>
        <v>#N/A</v>
      </c>
      <c r="F569" s="58" t="e">
        <f t="shared" si="158"/>
        <v>#N/A</v>
      </c>
      <c r="G569" s="58" t="e">
        <f t="shared" si="168"/>
        <v>#N/A</v>
      </c>
      <c r="H569" s="58" t="e">
        <f t="shared" si="163"/>
        <v>#N/A</v>
      </c>
      <c r="I569" s="61" t="e">
        <v>#N/A</v>
      </c>
      <c r="J569" s="58" t="str">
        <f t="shared" si="159"/>
        <v>0</v>
      </c>
      <c r="K569" s="58" t="str">
        <f t="shared" si="160"/>
        <v>0</v>
      </c>
      <c r="L569" s="58" t="str">
        <f t="shared" si="164"/>
        <v>0</v>
      </c>
      <c r="M569" s="58" t="str">
        <f t="shared" si="167"/>
        <v>0</v>
      </c>
      <c r="N569" s="61" t="str">
        <v>26 Breathing shaky/anxious</v>
      </c>
      <c r="AF569" s="3">
        <f t="shared" si="155"/>
        <v>1.2569444444444446E-2</v>
      </c>
      <c r="AG569" s="5">
        <f t="shared" si="156"/>
        <v>1086000</v>
      </c>
      <c r="AH569" s="56">
        <f t="shared" si="165"/>
        <v>2.3277923</v>
      </c>
      <c r="AI569" s="84">
        <f t="shared" si="166"/>
        <v>2.3277923</v>
      </c>
      <c r="AJ569" s="84">
        <v>1087</v>
      </c>
      <c r="AK569" t="str">
        <f t="shared" si="161"/>
        <v>2.3277923, 1087</v>
      </c>
      <c r="AL569" s="60">
        <f t="shared" si="166"/>
        <v>2.3277923</v>
      </c>
      <c r="AM569" s="5">
        <f t="shared" si="162"/>
        <v>1086</v>
      </c>
      <c r="AN569" s="56"/>
      <c r="AT569" s="56"/>
    </row>
    <row r="570" spans="1:46" x14ac:dyDescent="0.35">
      <c r="A570">
        <v>1087000</v>
      </c>
      <c r="B570" s="59">
        <v>0.37425380000000003</v>
      </c>
      <c r="C570" s="3">
        <f t="shared" si="154"/>
        <v>1.2581018518518519E-2</v>
      </c>
      <c r="D570" s="59">
        <v>3.7425380000000001</v>
      </c>
      <c r="E570" s="56" t="e">
        <f t="shared" si="157"/>
        <v>#N/A</v>
      </c>
      <c r="F570" s="58" t="e">
        <f t="shared" si="158"/>
        <v>#N/A</v>
      </c>
      <c r="G570" s="58" t="e">
        <f t="shared" si="168"/>
        <v>#N/A</v>
      </c>
      <c r="H570" s="58" t="e">
        <f t="shared" si="163"/>
        <v>#N/A</v>
      </c>
      <c r="I570" s="61" t="e">
        <v>#N/A</v>
      </c>
      <c r="J570" s="58" t="str">
        <f t="shared" si="159"/>
        <v>0</v>
      </c>
      <c r="K570" s="58" t="str">
        <f t="shared" si="160"/>
        <v>0</v>
      </c>
      <c r="L570" s="58" t="str">
        <f t="shared" si="164"/>
        <v>0</v>
      </c>
      <c r="M570" s="58" t="str">
        <f t="shared" si="167"/>
        <v>0</v>
      </c>
      <c r="N570" s="61">
        <v>0</v>
      </c>
      <c r="AF570" s="3">
        <f t="shared" si="155"/>
        <v>1.2581018518518519E-2</v>
      </c>
      <c r="AG570" s="5">
        <f t="shared" si="156"/>
        <v>1087000</v>
      </c>
      <c r="AH570" s="56">
        <f t="shared" si="165"/>
        <v>3.7425380000000001</v>
      </c>
      <c r="AI570" s="84">
        <f t="shared" si="166"/>
        <v>3.7425380000000001</v>
      </c>
      <c r="AJ570" s="84">
        <v>1088</v>
      </c>
      <c r="AK570" t="str">
        <f t="shared" si="161"/>
        <v>3.742538, 1088</v>
      </c>
      <c r="AL570" s="60">
        <f t="shared" si="166"/>
        <v>3.7425380000000001</v>
      </c>
      <c r="AM570" s="5">
        <f t="shared" si="162"/>
        <v>1087</v>
      </c>
      <c r="AN570" s="56"/>
      <c r="AT570" s="56"/>
    </row>
    <row r="571" spans="1:46" x14ac:dyDescent="0.35">
      <c r="A571">
        <v>1088000</v>
      </c>
      <c r="B571" s="59">
        <v>0.57927799999999996</v>
      </c>
      <c r="C571" s="3">
        <f t="shared" si="154"/>
        <v>1.2592592592592593E-2</v>
      </c>
      <c r="D571" s="59">
        <v>5.7927799999999996</v>
      </c>
      <c r="E571" s="56" t="e">
        <f t="shared" si="157"/>
        <v>#N/A</v>
      </c>
      <c r="F571" s="58" t="e">
        <f t="shared" si="158"/>
        <v>#N/A</v>
      </c>
      <c r="G571" s="58" t="e">
        <f t="shared" si="168"/>
        <v>#N/A</v>
      </c>
      <c r="H571" s="58" t="e">
        <f t="shared" si="163"/>
        <v>#N/A</v>
      </c>
      <c r="I571" s="61" t="e">
        <v>#N/A</v>
      </c>
      <c r="J571" s="58" t="str">
        <f t="shared" si="159"/>
        <v>0</v>
      </c>
      <c r="K571" s="58" t="str">
        <f t="shared" si="160"/>
        <v>0</v>
      </c>
      <c r="L571" s="58" t="str">
        <f t="shared" si="164"/>
        <v>0</v>
      </c>
      <c r="M571" s="58" t="str">
        <f t="shared" si="167"/>
        <v>0</v>
      </c>
      <c r="N571" s="61">
        <v>0</v>
      </c>
      <c r="AF571" s="3">
        <f t="shared" si="155"/>
        <v>1.2592592592592593E-2</v>
      </c>
      <c r="AG571" s="5">
        <f t="shared" si="156"/>
        <v>1088000</v>
      </c>
      <c r="AH571" s="56">
        <f t="shared" si="165"/>
        <v>5.7927799999999996</v>
      </c>
      <c r="AI571" s="84">
        <f t="shared" si="166"/>
        <v>5.7927799999999996</v>
      </c>
      <c r="AJ571" s="84">
        <v>1089</v>
      </c>
      <c r="AK571" t="str">
        <f t="shared" si="161"/>
        <v>5.79278, 1089</v>
      </c>
      <c r="AL571" s="60">
        <f t="shared" si="166"/>
        <v>5.7927799999999996</v>
      </c>
      <c r="AM571" s="5">
        <f t="shared" si="162"/>
        <v>1088</v>
      </c>
      <c r="AN571" s="56"/>
      <c r="AT571" s="56"/>
    </row>
    <row r="572" spans="1:46" x14ac:dyDescent="0.35">
      <c r="A572">
        <v>1089000</v>
      </c>
      <c r="B572" s="59">
        <v>0.69049335000000001</v>
      </c>
      <c r="C572" s="3">
        <f t="shared" si="154"/>
        <v>1.2604166666666666E-2</v>
      </c>
      <c r="D572" s="59">
        <v>6.9049335000000003</v>
      </c>
      <c r="E572" s="56" t="e">
        <f t="shared" si="157"/>
        <v>#N/A</v>
      </c>
      <c r="F572" s="58" t="e">
        <f t="shared" si="158"/>
        <v>#N/A</v>
      </c>
      <c r="G572" s="58" t="e">
        <f t="shared" si="168"/>
        <v>#N/A</v>
      </c>
      <c r="H572" s="58" t="e">
        <f t="shared" si="163"/>
        <v>#N/A</v>
      </c>
      <c r="I572" s="61" t="e">
        <v>#N/A</v>
      </c>
      <c r="J572" s="58" t="str">
        <f t="shared" si="159"/>
        <v>0</v>
      </c>
      <c r="K572" s="58" t="str">
        <f t="shared" si="160"/>
        <v>0</v>
      </c>
      <c r="L572" s="58" t="str">
        <f t="shared" si="164"/>
        <v>0</v>
      </c>
      <c r="M572" s="58" t="str">
        <f t="shared" si="167"/>
        <v>0</v>
      </c>
      <c r="N572" s="61">
        <v>0</v>
      </c>
      <c r="AF572" s="3">
        <f t="shared" si="155"/>
        <v>1.2604166666666666E-2</v>
      </c>
      <c r="AG572" s="5">
        <f t="shared" si="156"/>
        <v>1089000</v>
      </c>
      <c r="AH572" s="56">
        <f t="shared" si="165"/>
        <v>6.9049335000000003</v>
      </c>
      <c r="AI572" s="84">
        <f t="shared" si="166"/>
        <v>6.9049335000000003</v>
      </c>
      <c r="AJ572" s="84">
        <v>1090</v>
      </c>
      <c r="AK572" t="str">
        <f t="shared" si="161"/>
        <v>6.9049335, 1090</v>
      </c>
      <c r="AL572" s="60">
        <f t="shared" si="166"/>
        <v>6.9049335000000003</v>
      </c>
      <c r="AM572" s="5">
        <f t="shared" si="162"/>
        <v>1089</v>
      </c>
      <c r="AN572" s="56"/>
      <c r="AT572" s="56"/>
    </row>
    <row r="573" spans="1:46" x14ac:dyDescent="0.35">
      <c r="A573">
        <v>1090000</v>
      </c>
      <c r="B573" s="59">
        <v>0.72453650000000003</v>
      </c>
      <c r="C573" s="3">
        <f t="shared" si="154"/>
        <v>1.2615740740740742E-2</v>
      </c>
      <c r="D573" s="59">
        <v>7.2453650000000005</v>
      </c>
      <c r="E573" s="56" t="e">
        <f t="shared" si="157"/>
        <v>#N/A</v>
      </c>
      <c r="F573" s="58" t="e">
        <f t="shared" si="158"/>
        <v>#N/A</v>
      </c>
      <c r="G573" s="58" t="e">
        <f t="shared" si="168"/>
        <v>#N/A</v>
      </c>
      <c r="H573" s="58" t="e">
        <f t="shared" si="163"/>
        <v>#N/A</v>
      </c>
      <c r="I573" s="61" t="e">
        <v>#N/A</v>
      </c>
      <c r="J573" s="58" t="str">
        <f t="shared" si="159"/>
        <v>0</v>
      </c>
      <c r="K573" s="58" t="str">
        <f t="shared" si="160"/>
        <v>0</v>
      </c>
      <c r="L573" s="58" t="str">
        <f t="shared" si="164"/>
        <v>0</v>
      </c>
      <c r="M573" s="58" t="str">
        <f t="shared" si="167"/>
        <v>0</v>
      </c>
      <c r="N573" s="61">
        <v>0</v>
      </c>
      <c r="AF573" s="3">
        <f t="shared" si="155"/>
        <v>1.2615740740740742E-2</v>
      </c>
      <c r="AG573" s="5">
        <f t="shared" si="156"/>
        <v>1090000</v>
      </c>
      <c r="AH573" s="56">
        <f t="shared" si="165"/>
        <v>7.2453650000000005</v>
      </c>
      <c r="AI573" s="84">
        <f t="shared" si="166"/>
        <v>7.2453650000000005</v>
      </c>
      <c r="AJ573" s="84">
        <v>1091</v>
      </c>
      <c r="AK573" t="str">
        <f t="shared" si="161"/>
        <v>7.245365, 1091</v>
      </c>
      <c r="AL573" s="60">
        <f t="shared" si="166"/>
        <v>7.2453650000000005</v>
      </c>
      <c r="AM573" s="5">
        <f t="shared" si="162"/>
        <v>1090</v>
      </c>
      <c r="AN573" s="56"/>
      <c r="AT573" s="56"/>
    </row>
    <row r="574" spans="1:46" x14ac:dyDescent="0.35">
      <c r="A574">
        <v>1091000</v>
      </c>
      <c r="B574" s="59">
        <v>0.74042509999999995</v>
      </c>
      <c r="C574" s="3">
        <f t="shared" si="154"/>
        <v>1.2627314814814815E-2</v>
      </c>
      <c r="D574" s="59">
        <v>7.4042509999999995</v>
      </c>
      <c r="E574" s="56" t="e">
        <f t="shared" si="157"/>
        <v>#N/A</v>
      </c>
      <c r="F574" s="58" t="e">
        <f t="shared" si="158"/>
        <v>#N/A</v>
      </c>
      <c r="G574" s="58" t="e">
        <f t="shared" si="168"/>
        <v>#N/A</v>
      </c>
      <c r="H574" s="58" t="e">
        <f t="shared" si="163"/>
        <v>#N/A</v>
      </c>
      <c r="I574" s="61" t="e">
        <v>#N/A</v>
      </c>
      <c r="J574" s="58" t="str">
        <f t="shared" si="159"/>
        <v>0</v>
      </c>
      <c r="K574" s="58" t="str">
        <f t="shared" si="160"/>
        <v>0</v>
      </c>
      <c r="L574" s="58" t="str">
        <f t="shared" si="164"/>
        <v>0</v>
      </c>
      <c r="M574" s="58" t="str">
        <f t="shared" si="167"/>
        <v>0</v>
      </c>
      <c r="N574" s="61">
        <v>0</v>
      </c>
      <c r="AF574" s="3">
        <f t="shared" si="155"/>
        <v>1.2627314814814815E-2</v>
      </c>
      <c r="AG574" s="5">
        <f t="shared" si="156"/>
        <v>1091000</v>
      </c>
      <c r="AH574" s="56">
        <f t="shared" si="165"/>
        <v>7.4042509999999995</v>
      </c>
      <c r="AI574" s="84">
        <f t="shared" si="166"/>
        <v>7.4042509999999995</v>
      </c>
      <c r="AJ574" s="84">
        <v>1092</v>
      </c>
      <c r="AK574" t="str">
        <f t="shared" si="161"/>
        <v>7.404251, 1092</v>
      </c>
      <c r="AL574" s="60">
        <f t="shared" si="166"/>
        <v>7.4042509999999995</v>
      </c>
      <c r="AM574" s="5">
        <f t="shared" si="162"/>
        <v>1091</v>
      </c>
      <c r="AN574" s="56"/>
      <c r="AT574" s="56"/>
    </row>
    <row r="575" spans="1:46" x14ac:dyDescent="0.35">
      <c r="A575">
        <v>1092000</v>
      </c>
      <c r="B575" s="59">
        <v>0.73588586</v>
      </c>
      <c r="C575" s="3">
        <f t="shared" si="154"/>
        <v>1.2638888888888889E-2</v>
      </c>
      <c r="D575" s="59">
        <v>7.3588585999999996</v>
      </c>
      <c r="E575" s="56" t="e">
        <f t="shared" si="157"/>
        <v>#N/A</v>
      </c>
      <c r="F575" s="58" t="e">
        <f t="shared" si="158"/>
        <v>#N/A</v>
      </c>
      <c r="G575" s="58" t="e">
        <f t="shared" si="168"/>
        <v>#N/A</v>
      </c>
      <c r="H575" s="58" t="e">
        <f t="shared" si="163"/>
        <v>#N/A</v>
      </c>
      <c r="I575" s="61" t="e">
        <v>#N/A</v>
      </c>
      <c r="J575" s="58" t="str">
        <f t="shared" si="159"/>
        <v>0</v>
      </c>
      <c r="K575" s="58" t="str">
        <f t="shared" si="160"/>
        <v>0</v>
      </c>
      <c r="L575" s="58" t="str">
        <f t="shared" si="164"/>
        <v>0</v>
      </c>
      <c r="M575" s="58" t="str">
        <f t="shared" si="167"/>
        <v>0</v>
      </c>
      <c r="N575" s="61">
        <v>0</v>
      </c>
      <c r="AF575" s="3">
        <f t="shared" si="155"/>
        <v>1.2638888888888889E-2</v>
      </c>
      <c r="AG575" s="5">
        <f t="shared" si="156"/>
        <v>1092000</v>
      </c>
      <c r="AH575" s="56">
        <f t="shared" si="165"/>
        <v>7.3588585999999996</v>
      </c>
      <c r="AI575" s="84">
        <f t="shared" si="166"/>
        <v>7.3588585999999996</v>
      </c>
      <c r="AJ575" s="84">
        <v>1093</v>
      </c>
      <c r="AK575" t="str">
        <f t="shared" si="161"/>
        <v>7.3588586, 1093</v>
      </c>
      <c r="AL575" s="60">
        <f t="shared" si="166"/>
        <v>7.3588585999999996</v>
      </c>
      <c r="AM575" s="5">
        <f t="shared" si="162"/>
        <v>1092</v>
      </c>
      <c r="AN575" s="56"/>
      <c r="AT575" s="56"/>
    </row>
    <row r="576" spans="1:46" x14ac:dyDescent="0.35">
      <c r="A576">
        <v>1093000</v>
      </c>
      <c r="B576" s="59">
        <v>0.73437280000000005</v>
      </c>
      <c r="C576" s="3">
        <f t="shared" si="154"/>
        <v>1.2650462962962962E-2</v>
      </c>
      <c r="D576" s="59">
        <v>7.3437280000000005</v>
      </c>
      <c r="E576" s="56" t="e">
        <f t="shared" si="157"/>
        <v>#N/A</v>
      </c>
      <c r="F576" s="58" t="e">
        <f t="shared" si="158"/>
        <v>#N/A</v>
      </c>
      <c r="G576" s="58" t="e">
        <f t="shared" si="168"/>
        <v>#N/A</v>
      </c>
      <c r="H576" s="58" t="e">
        <f t="shared" si="163"/>
        <v>#N/A</v>
      </c>
      <c r="I576" s="61" t="e">
        <v>#N/A</v>
      </c>
      <c r="J576" s="58" t="str">
        <f t="shared" si="159"/>
        <v>0</v>
      </c>
      <c r="K576" s="58" t="str">
        <f t="shared" si="160"/>
        <v>0</v>
      </c>
      <c r="L576" s="58" t="str">
        <f t="shared" si="164"/>
        <v>0</v>
      </c>
      <c r="M576" s="58" t="str">
        <f t="shared" si="167"/>
        <v>0</v>
      </c>
      <c r="N576" s="61">
        <v>0</v>
      </c>
      <c r="AF576" s="3">
        <f t="shared" si="155"/>
        <v>1.2650462962962962E-2</v>
      </c>
      <c r="AG576" s="5">
        <f t="shared" si="156"/>
        <v>1093000</v>
      </c>
      <c r="AH576" s="56">
        <f t="shared" si="165"/>
        <v>7.3437280000000005</v>
      </c>
      <c r="AI576" s="84">
        <f t="shared" si="166"/>
        <v>7.3437280000000005</v>
      </c>
      <c r="AJ576" s="84">
        <v>1094</v>
      </c>
      <c r="AK576" t="str">
        <f t="shared" si="161"/>
        <v>7.343728, 1094</v>
      </c>
      <c r="AL576" s="60">
        <f t="shared" si="166"/>
        <v>7.3437280000000005</v>
      </c>
      <c r="AM576" s="5">
        <f t="shared" si="162"/>
        <v>1093</v>
      </c>
      <c r="AN576" s="56"/>
      <c r="AT576" s="56"/>
    </row>
    <row r="577" spans="1:46" x14ac:dyDescent="0.35">
      <c r="A577">
        <v>1094000</v>
      </c>
      <c r="B577" s="59">
        <v>0.74118286</v>
      </c>
      <c r="C577" s="3">
        <f t="shared" si="154"/>
        <v>1.2662037037037038E-2</v>
      </c>
      <c r="D577" s="59">
        <v>7.4118285999999998</v>
      </c>
      <c r="E577" s="56" t="e">
        <f t="shared" si="157"/>
        <v>#N/A</v>
      </c>
      <c r="F577" s="58" t="e">
        <f t="shared" si="158"/>
        <v>#N/A</v>
      </c>
      <c r="G577" s="58" t="e">
        <f t="shared" si="168"/>
        <v>#N/A</v>
      </c>
      <c r="H577" s="58">
        <f t="shared" si="163"/>
        <v>7.4118285999999998</v>
      </c>
      <c r="I577" s="61" t="e">
        <v>#N/A</v>
      </c>
      <c r="J577" s="58" t="str">
        <f t="shared" si="159"/>
        <v>0</v>
      </c>
      <c r="K577" s="58">
        <f t="shared" si="160"/>
        <v>7.4118285999999998</v>
      </c>
      <c r="L577" s="58" t="str">
        <f t="shared" si="164"/>
        <v>0</v>
      </c>
      <c r="M577" s="58">
        <f t="shared" si="167"/>
        <v>7.4118285999999998</v>
      </c>
      <c r="N577" s="61">
        <v>0</v>
      </c>
      <c r="AF577" s="3">
        <f t="shared" si="155"/>
        <v>1.2662037037037038E-2</v>
      </c>
      <c r="AG577" s="5">
        <f t="shared" si="156"/>
        <v>1094000</v>
      </c>
      <c r="AH577" s="56">
        <f t="shared" si="165"/>
        <v>7.4118285999999998</v>
      </c>
      <c r="AI577" s="84">
        <f t="shared" si="166"/>
        <v>7.4118285999999998</v>
      </c>
      <c r="AJ577" s="84">
        <v>1095</v>
      </c>
      <c r="AK577" t="str">
        <f t="shared" si="161"/>
        <v>7.4118286, 1095</v>
      </c>
      <c r="AL577" s="60">
        <f t="shared" si="166"/>
        <v>7.4118285999999998</v>
      </c>
      <c r="AM577" s="5">
        <f t="shared" si="162"/>
        <v>1094</v>
      </c>
      <c r="AN577" s="56"/>
      <c r="AT577" s="56"/>
    </row>
    <row r="578" spans="1:46" x14ac:dyDescent="0.35">
      <c r="A578">
        <v>1095000</v>
      </c>
      <c r="B578" s="59">
        <v>0.72151030000000005</v>
      </c>
      <c r="C578" s="3">
        <f t="shared" ref="C578:C641" si="169">A578/60000/1440</f>
        <v>1.2673611111111111E-2</v>
      </c>
      <c r="D578" s="59">
        <v>7.2151030000000009</v>
      </c>
      <c r="E578" s="56" t="e">
        <f t="shared" si="157"/>
        <v>#N/A</v>
      </c>
      <c r="F578" s="58" t="e">
        <f t="shared" si="158"/>
        <v>#N/A</v>
      </c>
      <c r="G578" s="58" t="e">
        <f t="shared" si="168"/>
        <v>#N/A</v>
      </c>
      <c r="H578" s="58" t="e">
        <f t="shared" si="163"/>
        <v>#N/A</v>
      </c>
      <c r="I578" s="61" t="e">
        <v>#N/A</v>
      </c>
      <c r="J578" s="58" t="str">
        <f t="shared" si="159"/>
        <v>0</v>
      </c>
      <c r="K578" s="58" t="str">
        <f t="shared" si="160"/>
        <v>0</v>
      </c>
      <c r="L578" s="58" t="str">
        <f t="shared" si="164"/>
        <v>0</v>
      </c>
      <c r="M578" s="58" t="str">
        <f t="shared" si="167"/>
        <v>0</v>
      </c>
      <c r="N578" s="61">
        <v>0</v>
      </c>
      <c r="AF578" s="3">
        <f t="shared" ref="AF578:AF641" si="170">A578/60000/1440</f>
        <v>1.2673611111111111E-2</v>
      </c>
      <c r="AG578" s="5">
        <f t="shared" ref="AG578:AG641" si="171">A578</f>
        <v>1095000</v>
      </c>
      <c r="AH578" s="56">
        <f t="shared" si="165"/>
        <v>7.2151030000000009</v>
      </c>
      <c r="AI578" s="84">
        <f t="shared" si="166"/>
        <v>7.2151030000000009</v>
      </c>
      <c r="AJ578" s="84">
        <v>1096</v>
      </c>
      <c r="AK578" t="str">
        <f t="shared" si="161"/>
        <v>7.215103, 1096</v>
      </c>
      <c r="AL578" s="60">
        <f t="shared" si="166"/>
        <v>7.2151030000000009</v>
      </c>
      <c r="AM578" s="5">
        <f t="shared" si="162"/>
        <v>1095</v>
      </c>
      <c r="AN578" s="56"/>
      <c r="AT578" s="56"/>
    </row>
    <row r="579" spans="1:46" x14ac:dyDescent="0.35">
      <c r="A579">
        <v>1096000</v>
      </c>
      <c r="B579" s="59">
        <v>0.69654565999999996</v>
      </c>
      <c r="C579" s="3">
        <f t="shared" si="169"/>
        <v>1.2685185185185185E-2</v>
      </c>
      <c r="D579" s="59">
        <v>6.9654565999999996</v>
      </c>
      <c r="E579" s="56" t="e">
        <f t="shared" ref="E579:E642" si="172">IF(D579=MIN($D$2:$D$412),D579,NA())</f>
        <v>#N/A</v>
      </c>
      <c r="F579" s="58" t="e">
        <f t="shared" ref="F579:F642" si="173">IF(D579=MAX($D$2:$D$412),D579,NA())</f>
        <v>#N/A</v>
      </c>
      <c r="G579" s="58" t="e">
        <f t="shared" si="168"/>
        <v>#N/A</v>
      </c>
      <c r="H579" s="58" t="e">
        <f t="shared" si="163"/>
        <v>#N/A</v>
      </c>
      <c r="I579" s="61" t="e">
        <v>#N/A</v>
      </c>
      <c r="J579" s="58" t="str">
        <f t="shared" ref="J579:J642" si="174">IF(D579=MIN($D:$D),D579,"0")</f>
        <v>0</v>
      </c>
      <c r="K579" s="58" t="str">
        <f t="shared" ref="K579:K642" si="175">IF(D579=MAX($D:$D),D579,"0")</f>
        <v>0</v>
      </c>
      <c r="L579" s="58" t="str">
        <f t="shared" si="164"/>
        <v>0</v>
      </c>
      <c r="M579" s="58" t="str">
        <f t="shared" si="167"/>
        <v>0</v>
      </c>
      <c r="N579" s="61">
        <v>0</v>
      </c>
      <c r="AF579" s="3">
        <f t="shared" si="170"/>
        <v>1.2685185185185185E-2</v>
      </c>
      <c r="AG579" s="5">
        <f t="shared" si="171"/>
        <v>1096000</v>
      </c>
      <c r="AH579" s="56">
        <f t="shared" si="165"/>
        <v>6.9654565999999996</v>
      </c>
      <c r="AI579" s="84">
        <f t="shared" si="166"/>
        <v>6.9654565999999996</v>
      </c>
      <c r="AJ579" s="84">
        <v>1097</v>
      </c>
      <c r="AK579" t="str">
        <f t="shared" ref="AK579:AK642" si="176">_xlfn.CONCAT(AI579,", ",AJ579)</f>
        <v>6.9654566, 1097</v>
      </c>
      <c r="AL579" s="60">
        <f t="shared" si="166"/>
        <v>6.9654565999999996</v>
      </c>
      <c r="AM579" s="5">
        <f t="shared" ref="AM579:AM642" si="177">$AG579/1000</f>
        <v>1096</v>
      </c>
      <c r="AN579" s="56"/>
      <c r="AT579" s="56"/>
    </row>
    <row r="580" spans="1:46" x14ac:dyDescent="0.35">
      <c r="A580">
        <v>1097000</v>
      </c>
      <c r="B580" s="59">
        <v>0.69124865999999996</v>
      </c>
      <c r="C580" s="3">
        <f t="shared" si="169"/>
        <v>1.269675925925926E-2</v>
      </c>
      <c r="D580" s="59">
        <v>6.9124865999999994</v>
      </c>
      <c r="E580" s="56" t="e">
        <f t="shared" si="172"/>
        <v>#N/A</v>
      </c>
      <c r="F580" s="58" t="e">
        <f t="shared" si="173"/>
        <v>#N/A</v>
      </c>
      <c r="G580" s="58" t="e">
        <f t="shared" si="168"/>
        <v>#N/A</v>
      </c>
      <c r="H580" s="58" t="e">
        <f t="shared" si="163"/>
        <v>#N/A</v>
      </c>
      <c r="I580" s="61" t="e">
        <v>#N/A</v>
      </c>
      <c r="J580" s="58" t="str">
        <f t="shared" si="174"/>
        <v>0</v>
      </c>
      <c r="K580" s="58" t="str">
        <f t="shared" si="175"/>
        <v>0</v>
      </c>
      <c r="L580" s="58" t="str">
        <f t="shared" si="164"/>
        <v>0</v>
      </c>
      <c r="M580" s="58" t="str">
        <f t="shared" si="167"/>
        <v>0</v>
      </c>
      <c r="N580" s="61">
        <v>0</v>
      </c>
      <c r="AF580" s="3">
        <f t="shared" si="170"/>
        <v>1.269675925925926E-2</v>
      </c>
      <c r="AG580" s="5">
        <f t="shared" si="171"/>
        <v>1097000</v>
      </c>
      <c r="AH580" s="56">
        <f t="shared" si="165"/>
        <v>6.9124865999999994</v>
      </c>
      <c r="AI580" s="84">
        <f t="shared" si="166"/>
        <v>6.9124865999999994</v>
      </c>
      <c r="AJ580" s="84">
        <v>1098</v>
      </c>
      <c r="AK580" t="str">
        <f t="shared" si="176"/>
        <v>6.9124866, 1098</v>
      </c>
      <c r="AL580" s="60">
        <f t="shared" si="166"/>
        <v>6.9124865999999994</v>
      </c>
      <c r="AM580" s="5">
        <f t="shared" si="177"/>
        <v>1097</v>
      </c>
      <c r="AN580" s="56"/>
      <c r="AT580" s="56"/>
    </row>
    <row r="581" spans="1:46" x14ac:dyDescent="0.35">
      <c r="A581">
        <v>1098000</v>
      </c>
      <c r="B581" s="59">
        <v>0.644343</v>
      </c>
      <c r="C581" s="3">
        <f t="shared" si="169"/>
        <v>1.2708333333333334E-2</v>
      </c>
      <c r="D581" s="59">
        <v>6.4434300000000002</v>
      </c>
      <c r="E581" s="56" t="e">
        <f t="shared" si="172"/>
        <v>#N/A</v>
      </c>
      <c r="F581" s="58" t="e">
        <f t="shared" si="173"/>
        <v>#N/A</v>
      </c>
      <c r="G581" s="58" t="e">
        <f t="shared" si="168"/>
        <v>#N/A</v>
      </c>
      <c r="H581" s="58" t="e">
        <f t="shared" si="163"/>
        <v>#N/A</v>
      </c>
      <c r="I581" s="61" t="e">
        <v>#N/A</v>
      </c>
      <c r="J581" s="58" t="str">
        <f t="shared" si="174"/>
        <v>0</v>
      </c>
      <c r="K581" s="58" t="str">
        <f t="shared" si="175"/>
        <v>0</v>
      </c>
      <c r="L581" s="58" t="str">
        <f t="shared" si="164"/>
        <v>0</v>
      </c>
      <c r="M581" s="58" t="str">
        <f t="shared" si="167"/>
        <v>0</v>
      </c>
      <c r="N581" s="61">
        <v>0</v>
      </c>
      <c r="AF581" s="3">
        <f t="shared" si="170"/>
        <v>1.2708333333333334E-2</v>
      </c>
      <c r="AG581" s="5">
        <f t="shared" si="171"/>
        <v>1098000</v>
      </c>
      <c r="AH581" s="56">
        <f t="shared" si="165"/>
        <v>6.4434300000000002</v>
      </c>
      <c r="AI581" s="84">
        <f t="shared" si="166"/>
        <v>6.4434300000000002</v>
      </c>
      <c r="AJ581" s="84">
        <v>1099</v>
      </c>
      <c r="AK581" t="str">
        <f t="shared" si="176"/>
        <v>6.44343, 1099</v>
      </c>
      <c r="AL581" s="60">
        <f t="shared" si="166"/>
        <v>6.4434300000000002</v>
      </c>
      <c r="AM581" s="5">
        <f t="shared" si="177"/>
        <v>1098</v>
      </c>
      <c r="AN581" s="56"/>
      <c r="AT581" s="56"/>
    </row>
    <row r="582" spans="1:46" x14ac:dyDescent="0.35">
      <c r="A582">
        <v>1099000</v>
      </c>
      <c r="B582" s="59">
        <v>0.60575820000000002</v>
      </c>
      <c r="C582" s="3">
        <f t="shared" si="169"/>
        <v>1.2719907407407407E-2</v>
      </c>
      <c r="D582" s="59">
        <v>6.057582</v>
      </c>
      <c r="E582" s="56" t="e">
        <f t="shared" si="172"/>
        <v>#N/A</v>
      </c>
      <c r="F582" s="58" t="e">
        <f t="shared" si="173"/>
        <v>#N/A</v>
      </c>
      <c r="G582" s="58" t="e">
        <f t="shared" si="168"/>
        <v>#N/A</v>
      </c>
      <c r="H582" s="58" t="e">
        <f t="shared" ref="H582:H645" si="178">IF(AND(D582&gt;=D579, D582&gt;=D580, D582&gt;=D581, D582&gt;=D583, D582&gt;=D584, D582&gt;=D585),D582,NA())</f>
        <v>#N/A</v>
      </c>
      <c r="I582" s="61" t="e">
        <v>#N/A</v>
      </c>
      <c r="J582" s="58" t="str">
        <f t="shared" si="174"/>
        <v>0</v>
      </c>
      <c r="K582" s="58" t="str">
        <f t="shared" si="175"/>
        <v>0</v>
      </c>
      <c r="L582" s="58" t="str">
        <f t="shared" ref="L582:L645" si="179">IF(AND(D582&lt;=D579, D582&lt;=D580, D582&lt;=D581, D582&lt;=D583, D582&lt;=D584, D582&lt;=D585),D582,"0")</f>
        <v>0</v>
      </c>
      <c r="M582" s="58" t="str">
        <f t="shared" si="167"/>
        <v>0</v>
      </c>
      <c r="N582" s="61">
        <v>0</v>
      </c>
      <c r="AF582" s="3">
        <f t="shared" si="170"/>
        <v>1.2719907407407407E-2</v>
      </c>
      <c r="AG582" s="5">
        <f t="shared" si="171"/>
        <v>1099000</v>
      </c>
      <c r="AH582" s="56">
        <f t="shared" si="165"/>
        <v>6.057582</v>
      </c>
      <c r="AI582" s="84">
        <f t="shared" si="166"/>
        <v>6.057582</v>
      </c>
      <c r="AJ582" s="84">
        <v>1100</v>
      </c>
      <c r="AK582" t="str">
        <f t="shared" si="176"/>
        <v>6.057582, 1100</v>
      </c>
      <c r="AL582" s="60">
        <f t="shared" si="166"/>
        <v>6.057582</v>
      </c>
      <c r="AM582" s="5">
        <f t="shared" si="177"/>
        <v>1099</v>
      </c>
      <c r="AN582" s="56"/>
      <c r="AT582" s="56"/>
    </row>
    <row r="583" spans="1:46" x14ac:dyDescent="0.35">
      <c r="A583">
        <v>1100000</v>
      </c>
      <c r="B583" s="59">
        <v>0.56641799999999998</v>
      </c>
      <c r="C583" s="3">
        <f t="shared" si="169"/>
        <v>1.2731481481481481E-2</v>
      </c>
      <c r="D583" s="59">
        <v>5.66418</v>
      </c>
      <c r="E583" s="56" t="e">
        <f t="shared" si="172"/>
        <v>#N/A</v>
      </c>
      <c r="F583" s="58" t="e">
        <f t="shared" si="173"/>
        <v>#N/A</v>
      </c>
      <c r="G583" s="58" t="e">
        <f t="shared" si="168"/>
        <v>#N/A</v>
      </c>
      <c r="H583" s="58" t="e">
        <f t="shared" si="178"/>
        <v>#N/A</v>
      </c>
      <c r="I583" s="61" t="e">
        <v>#N/A</v>
      </c>
      <c r="J583" s="58" t="str">
        <f t="shared" si="174"/>
        <v>0</v>
      </c>
      <c r="K583" s="58" t="str">
        <f t="shared" si="175"/>
        <v>0</v>
      </c>
      <c r="L583" s="58" t="str">
        <f t="shared" si="179"/>
        <v>0</v>
      </c>
      <c r="M583" s="58" t="str">
        <f t="shared" si="167"/>
        <v>0</v>
      </c>
      <c r="N583" s="61">
        <v>0</v>
      </c>
      <c r="AF583" s="3">
        <f t="shared" si="170"/>
        <v>1.2731481481481481E-2</v>
      </c>
      <c r="AG583" s="5">
        <f t="shared" si="171"/>
        <v>1100000</v>
      </c>
      <c r="AH583" s="56">
        <f t="shared" ref="AH583:AH646" si="180">B583*10</f>
        <v>5.66418</v>
      </c>
      <c r="AI583" s="84">
        <f t="shared" si="166"/>
        <v>5.66418</v>
      </c>
      <c r="AJ583" s="84">
        <v>1101</v>
      </c>
      <c r="AK583" t="str">
        <f t="shared" si="176"/>
        <v>5.66418, 1101</v>
      </c>
      <c r="AL583" s="60">
        <f t="shared" si="166"/>
        <v>5.66418</v>
      </c>
      <c r="AM583" s="5">
        <f t="shared" si="177"/>
        <v>1100</v>
      </c>
      <c r="AN583" s="56"/>
      <c r="AT583" s="56"/>
    </row>
    <row r="584" spans="1:46" x14ac:dyDescent="0.35">
      <c r="A584">
        <v>1101000</v>
      </c>
      <c r="B584" s="59">
        <v>0.52480453000000005</v>
      </c>
      <c r="C584" s="3">
        <f t="shared" si="169"/>
        <v>1.2743055555555556E-2</v>
      </c>
      <c r="D584" s="59">
        <v>5.2480453000000002</v>
      </c>
      <c r="E584" s="56" t="e">
        <f t="shared" si="172"/>
        <v>#N/A</v>
      </c>
      <c r="F584" s="58" t="e">
        <f t="shared" si="173"/>
        <v>#N/A</v>
      </c>
      <c r="G584" s="58" t="e">
        <f t="shared" si="168"/>
        <v>#N/A</v>
      </c>
      <c r="H584" s="58" t="e">
        <f t="shared" si="178"/>
        <v>#N/A</v>
      </c>
      <c r="I584" s="61" t="e">
        <v>#N/A</v>
      </c>
      <c r="J584" s="58" t="str">
        <f t="shared" si="174"/>
        <v>0</v>
      </c>
      <c r="K584" s="58" t="str">
        <f t="shared" si="175"/>
        <v>0</v>
      </c>
      <c r="L584" s="58" t="str">
        <f t="shared" si="179"/>
        <v>0</v>
      </c>
      <c r="M584" s="58" t="str">
        <f t="shared" si="167"/>
        <v>0</v>
      </c>
      <c r="N584" s="61">
        <v>0</v>
      </c>
      <c r="AF584" s="3">
        <f t="shared" si="170"/>
        <v>1.2743055555555556E-2</v>
      </c>
      <c r="AG584" s="5">
        <f t="shared" si="171"/>
        <v>1101000</v>
      </c>
      <c r="AH584" s="56">
        <f t="shared" si="180"/>
        <v>5.2480453000000002</v>
      </c>
      <c r="AI584" s="84">
        <f t="shared" si="166"/>
        <v>5.2480453000000002</v>
      </c>
      <c r="AJ584" s="84">
        <v>1102</v>
      </c>
      <c r="AK584" t="str">
        <f t="shared" si="176"/>
        <v>5.2480453, 1102</v>
      </c>
      <c r="AL584" s="60">
        <f t="shared" si="166"/>
        <v>5.2480453000000002</v>
      </c>
      <c r="AM584" s="5">
        <f t="shared" si="177"/>
        <v>1101</v>
      </c>
      <c r="AN584" s="56"/>
      <c r="AT584" s="56"/>
    </row>
    <row r="585" spans="1:46" x14ac:dyDescent="0.35">
      <c r="A585">
        <v>1102000</v>
      </c>
      <c r="B585" s="59">
        <v>0.49151662000000002</v>
      </c>
      <c r="C585" s="3">
        <f t="shared" si="169"/>
        <v>1.275462962962963E-2</v>
      </c>
      <c r="D585" s="59">
        <v>4.9151661999999998</v>
      </c>
      <c r="E585" s="56" t="e">
        <f t="shared" si="172"/>
        <v>#N/A</v>
      </c>
      <c r="F585" s="58" t="e">
        <f t="shared" si="173"/>
        <v>#N/A</v>
      </c>
      <c r="G585" s="58" t="e">
        <f t="shared" si="168"/>
        <v>#N/A</v>
      </c>
      <c r="H585" s="58" t="e">
        <f t="shared" si="178"/>
        <v>#N/A</v>
      </c>
      <c r="I585" s="61" t="e">
        <v>#N/A</v>
      </c>
      <c r="J585" s="58" t="str">
        <f t="shared" si="174"/>
        <v>0</v>
      </c>
      <c r="K585" s="58" t="str">
        <f t="shared" si="175"/>
        <v>0</v>
      </c>
      <c r="L585" s="58" t="str">
        <f t="shared" si="179"/>
        <v>0</v>
      </c>
      <c r="M585" s="58" t="str">
        <f t="shared" si="167"/>
        <v>0</v>
      </c>
      <c r="N585" s="61">
        <v>0</v>
      </c>
      <c r="AF585" s="3">
        <f t="shared" si="170"/>
        <v>1.275462962962963E-2</v>
      </c>
      <c r="AG585" s="5">
        <f t="shared" si="171"/>
        <v>1102000</v>
      </c>
      <c r="AH585" s="56">
        <f t="shared" si="180"/>
        <v>4.9151661999999998</v>
      </c>
      <c r="AI585" s="84">
        <f t="shared" si="166"/>
        <v>4.9151661999999998</v>
      </c>
      <c r="AJ585" s="84">
        <v>1103</v>
      </c>
      <c r="AK585" t="str">
        <f t="shared" si="176"/>
        <v>4.9151662, 1103</v>
      </c>
      <c r="AL585" s="60">
        <f t="shared" si="166"/>
        <v>4.9151661999999998</v>
      </c>
      <c r="AM585" s="5">
        <f t="shared" si="177"/>
        <v>1102</v>
      </c>
      <c r="AN585" s="56"/>
      <c r="AT585" s="56"/>
    </row>
    <row r="586" spans="1:46" x14ac:dyDescent="0.35">
      <c r="A586">
        <v>1103000</v>
      </c>
      <c r="B586" s="59">
        <v>0.45217642000000002</v>
      </c>
      <c r="C586" s="3">
        <f t="shared" si="169"/>
        <v>1.2766203703703703E-2</v>
      </c>
      <c r="D586" s="59">
        <v>4.5217641999999998</v>
      </c>
      <c r="E586" s="56" t="e">
        <f t="shared" si="172"/>
        <v>#N/A</v>
      </c>
      <c r="F586" s="58" t="e">
        <f t="shared" si="173"/>
        <v>#N/A</v>
      </c>
      <c r="G586" s="58" t="e">
        <f t="shared" si="168"/>
        <v>#N/A</v>
      </c>
      <c r="H586" s="58" t="e">
        <f t="shared" si="178"/>
        <v>#N/A</v>
      </c>
      <c r="I586" s="61" t="e">
        <v>#N/A</v>
      </c>
      <c r="J586" s="58" t="str">
        <f t="shared" si="174"/>
        <v>0</v>
      </c>
      <c r="K586" s="58" t="str">
        <f t="shared" si="175"/>
        <v>0</v>
      </c>
      <c r="L586" s="58" t="str">
        <f t="shared" si="179"/>
        <v>0</v>
      </c>
      <c r="M586" s="58" t="str">
        <f t="shared" si="167"/>
        <v>0</v>
      </c>
      <c r="N586" s="61" t="str">
        <v>27 Needle</v>
      </c>
      <c r="AF586" s="3">
        <f t="shared" si="170"/>
        <v>1.2766203703703703E-2</v>
      </c>
      <c r="AG586" s="5">
        <f t="shared" si="171"/>
        <v>1103000</v>
      </c>
      <c r="AH586" s="56">
        <f t="shared" si="180"/>
        <v>4.5217641999999998</v>
      </c>
      <c r="AI586" s="84">
        <f t="shared" si="166"/>
        <v>4.5217641999999998</v>
      </c>
      <c r="AJ586" s="84">
        <v>1104</v>
      </c>
      <c r="AK586" t="str">
        <f t="shared" si="176"/>
        <v>4.5217642, 1104</v>
      </c>
      <c r="AL586" s="60">
        <f t="shared" si="166"/>
        <v>4.5217641999999998</v>
      </c>
      <c r="AM586" s="5">
        <f t="shared" si="177"/>
        <v>1103</v>
      </c>
      <c r="AN586" s="56"/>
      <c r="AT586" s="56"/>
    </row>
    <row r="587" spans="1:46" x14ac:dyDescent="0.35">
      <c r="A587">
        <v>1104000</v>
      </c>
      <c r="B587" s="59">
        <v>0.43629025999999999</v>
      </c>
      <c r="C587" s="3">
        <f t="shared" si="169"/>
        <v>1.2777777777777777E-2</v>
      </c>
      <c r="D587" s="59">
        <v>4.3629026</v>
      </c>
      <c r="E587" s="56" t="e">
        <f t="shared" si="172"/>
        <v>#N/A</v>
      </c>
      <c r="F587" s="58" t="e">
        <f t="shared" si="173"/>
        <v>#N/A</v>
      </c>
      <c r="G587" s="58" t="e">
        <f t="shared" si="168"/>
        <v>#N/A</v>
      </c>
      <c r="H587" s="58" t="e">
        <f t="shared" si="178"/>
        <v>#N/A</v>
      </c>
      <c r="I587" s="61" t="e">
        <v>#N/A</v>
      </c>
      <c r="J587" s="58" t="str">
        <f t="shared" si="174"/>
        <v>0</v>
      </c>
      <c r="K587" s="58" t="str">
        <f t="shared" si="175"/>
        <v>0</v>
      </c>
      <c r="L587" s="58" t="str">
        <f t="shared" si="179"/>
        <v>0</v>
      </c>
      <c r="M587" s="58" t="str">
        <f t="shared" si="167"/>
        <v>0</v>
      </c>
      <c r="N587" s="61">
        <v>0</v>
      </c>
      <c r="AF587" s="3">
        <f t="shared" si="170"/>
        <v>1.2777777777777777E-2</v>
      </c>
      <c r="AG587" s="5">
        <f t="shared" si="171"/>
        <v>1104000</v>
      </c>
      <c r="AH587" s="56">
        <f t="shared" si="180"/>
        <v>4.3629026</v>
      </c>
      <c r="AI587" s="84">
        <f t="shared" si="166"/>
        <v>4.3629026</v>
      </c>
      <c r="AJ587" s="84">
        <v>1105</v>
      </c>
      <c r="AK587" t="str">
        <f t="shared" si="176"/>
        <v>4.3629026, 1105</v>
      </c>
      <c r="AL587" s="60">
        <f t="shared" si="166"/>
        <v>4.3629026</v>
      </c>
      <c r="AM587" s="5">
        <f t="shared" si="177"/>
        <v>1104</v>
      </c>
      <c r="AN587" s="56"/>
      <c r="AT587" s="56"/>
    </row>
    <row r="588" spans="1:46" x14ac:dyDescent="0.35">
      <c r="A588">
        <v>1105000</v>
      </c>
      <c r="B588" s="59">
        <v>0.43856109999999998</v>
      </c>
      <c r="C588" s="3">
        <f t="shared" si="169"/>
        <v>1.2789351851851852E-2</v>
      </c>
      <c r="D588" s="59">
        <v>4.3856109999999999</v>
      </c>
      <c r="E588" s="56" t="e">
        <f t="shared" si="172"/>
        <v>#N/A</v>
      </c>
      <c r="F588" s="58" t="e">
        <f t="shared" si="173"/>
        <v>#N/A</v>
      </c>
      <c r="G588" s="58" t="e">
        <f t="shared" si="168"/>
        <v>#N/A</v>
      </c>
      <c r="H588" s="58" t="e">
        <f t="shared" si="178"/>
        <v>#N/A</v>
      </c>
      <c r="I588" s="61" t="e">
        <v>#N/A</v>
      </c>
      <c r="J588" s="58" t="str">
        <f t="shared" si="174"/>
        <v>0</v>
      </c>
      <c r="K588" s="58" t="str">
        <f t="shared" si="175"/>
        <v>0</v>
      </c>
      <c r="L588" s="58" t="str">
        <f t="shared" si="179"/>
        <v>0</v>
      </c>
      <c r="M588" s="58" t="str">
        <f t="shared" si="167"/>
        <v>0</v>
      </c>
      <c r="N588" s="61">
        <v>0</v>
      </c>
      <c r="AF588" s="3">
        <f t="shared" si="170"/>
        <v>1.2789351851851852E-2</v>
      </c>
      <c r="AG588" s="5">
        <f t="shared" si="171"/>
        <v>1105000</v>
      </c>
      <c r="AH588" s="56">
        <f t="shared" si="180"/>
        <v>4.3856109999999999</v>
      </c>
      <c r="AI588" s="84">
        <f t="shared" si="166"/>
        <v>4.3856109999999999</v>
      </c>
      <c r="AJ588" s="84">
        <v>1106</v>
      </c>
      <c r="AK588" t="str">
        <f t="shared" si="176"/>
        <v>4.385611, 1106</v>
      </c>
      <c r="AL588" s="60">
        <f t="shared" si="166"/>
        <v>4.3856109999999999</v>
      </c>
      <c r="AM588" s="5">
        <f t="shared" si="177"/>
        <v>1105</v>
      </c>
      <c r="AN588" s="56"/>
      <c r="AT588" s="56"/>
    </row>
    <row r="589" spans="1:46" x14ac:dyDescent="0.35">
      <c r="A589">
        <v>1106000</v>
      </c>
      <c r="B589" s="59">
        <v>0.40224706999999998</v>
      </c>
      <c r="C589" s="3">
        <f t="shared" si="169"/>
        <v>1.2800925925925926E-2</v>
      </c>
      <c r="D589" s="59">
        <v>4.0224706999999995</v>
      </c>
      <c r="E589" s="56" t="e">
        <f t="shared" si="172"/>
        <v>#N/A</v>
      </c>
      <c r="F589" s="58" t="e">
        <f t="shared" si="173"/>
        <v>#N/A</v>
      </c>
      <c r="G589" s="58" t="e">
        <f t="shared" si="168"/>
        <v>#N/A</v>
      </c>
      <c r="H589" s="58" t="e">
        <f t="shared" si="178"/>
        <v>#N/A</v>
      </c>
      <c r="I589" s="61" t="e">
        <v>#N/A</v>
      </c>
      <c r="J589" s="58" t="str">
        <f t="shared" si="174"/>
        <v>0</v>
      </c>
      <c r="K589" s="58" t="str">
        <f t="shared" si="175"/>
        <v>0</v>
      </c>
      <c r="L589" s="58" t="str">
        <f t="shared" si="179"/>
        <v>0</v>
      </c>
      <c r="M589" s="58" t="str">
        <f t="shared" si="167"/>
        <v>0</v>
      </c>
      <c r="N589" s="61">
        <v>0</v>
      </c>
      <c r="AF589" s="3">
        <f t="shared" si="170"/>
        <v>1.2800925925925926E-2</v>
      </c>
      <c r="AG589" s="5">
        <f t="shared" si="171"/>
        <v>1106000</v>
      </c>
      <c r="AH589" s="56">
        <f t="shared" si="180"/>
        <v>4.0224706999999995</v>
      </c>
      <c r="AI589" s="84">
        <f t="shared" si="166"/>
        <v>4.0224706999999995</v>
      </c>
      <c r="AJ589" s="84">
        <v>1107</v>
      </c>
      <c r="AK589" t="str">
        <f t="shared" si="176"/>
        <v>4.0224707, 1107</v>
      </c>
      <c r="AL589" s="60">
        <f t="shared" si="166"/>
        <v>4.0224706999999995</v>
      </c>
      <c r="AM589" s="5">
        <f t="shared" si="177"/>
        <v>1106</v>
      </c>
      <c r="AN589" s="56"/>
      <c r="AT589" s="56"/>
    </row>
    <row r="590" spans="1:46" x14ac:dyDescent="0.35">
      <c r="A590">
        <v>1107000</v>
      </c>
      <c r="B590" s="59">
        <v>0.36517285999999999</v>
      </c>
      <c r="C590" s="3">
        <f t="shared" si="169"/>
        <v>1.2812499999999999E-2</v>
      </c>
      <c r="D590" s="59">
        <v>3.6517285999999998</v>
      </c>
      <c r="E590" s="56" t="e">
        <f t="shared" si="172"/>
        <v>#N/A</v>
      </c>
      <c r="F590" s="58" t="e">
        <f t="shared" si="173"/>
        <v>#N/A</v>
      </c>
      <c r="G590" s="58" t="e">
        <f t="shared" si="168"/>
        <v>#N/A</v>
      </c>
      <c r="H590" s="58" t="e">
        <f t="shared" si="178"/>
        <v>#N/A</v>
      </c>
      <c r="I590" s="61" t="e">
        <v>#N/A</v>
      </c>
      <c r="J590" s="58" t="str">
        <f t="shared" si="174"/>
        <v>0</v>
      </c>
      <c r="K590" s="58" t="str">
        <f t="shared" si="175"/>
        <v>0</v>
      </c>
      <c r="L590" s="58" t="str">
        <f t="shared" si="179"/>
        <v>0</v>
      </c>
      <c r="M590" s="58" t="str">
        <f t="shared" si="167"/>
        <v>0</v>
      </c>
      <c r="N590" s="61">
        <v>0</v>
      </c>
      <c r="AF590" s="3">
        <f t="shared" si="170"/>
        <v>1.2812499999999999E-2</v>
      </c>
      <c r="AG590" s="5">
        <f t="shared" si="171"/>
        <v>1107000</v>
      </c>
      <c r="AH590" s="56">
        <f t="shared" si="180"/>
        <v>3.6517285999999998</v>
      </c>
      <c r="AI590" s="84">
        <f t="shared" si="166"/>
        <v>3.6517285999999998</v>
      </c>
      <c r="AJ590" s="84">
        <v>1108</v>
      </c>
      <c r="AK590" t="str">
        <f t="shared" si="176"/>
        <v>3.6517286, 1108</v>
      </c>
      <c r="AL590" s="60">
        <f t="shared" si="166"/>
        <v>3.6517285999999998</v>
      </c>
      <c r="AM590" s="5">
        <f t="shared" si="177"/>
        <v>1107</v>
      </c>
      <c r="AN590" s="56"/>
      <c r="AT590" s="56"/>
    </row>
    <row r="591" spans="1:46" x14ac:dyDescent="0.35">
      <c r="A591">
        <v>1108000</v>
      </c>
      <c r="B591" s="59">
        <v>0.30767566000000002</v>
      </c>
      <c r="C591" s="3">
        <f t="shared" si="169"/>
        <v>1.2824074074074073E-2</v>
      </c>
      <c r="D591" s="59">
        <v>3.0767566000000004</v>
      </c>
      <c r="E591" s="56" t="e">
        <f t="shared" si="172"/>
        <v>#N/A</v>
      </c>
      <c r="F591" s="58" t="e">
        <f t="shared" si="173"/>
        <v>#N/A</v>
      </c>
      <c r="G591" s="58">
        <f t="shared" si="168"/>
        <v>3.0767566000000004</v>
      </c>
      <c r="H591" s="58" t="e">
        <f t="shared" si="178"/>
        <v>#N/A</v>
      </c>
      <c r="I591" s="61" t="e">
        <v>#N/A</v>
      </c>
      <c r="J591" s="58" t="str">
        <f t="shared" si="174"/>
        <v>0</v>
      </c>
      <c r="K591" s="58" t="str">
        <f t="shared" si="175"/>
        <v>0</v>
      </c>
      <c r="L591" s="58">
        <f t="shared" si="179"/>
        <v>3.0767566000000004</v>
      </c>
      <c r="M591" s="58" t="str">
        <f t="shared" si="167"/>
        <v>0</v>
      </c>
      <c r="N591" s="61">
        <v>0</v>
      </c>
      <c r="AF591" s="3">
        <f t="shared" si="170"/>
        <v>1.2824074074074073E-2</v>
      </c>
      <c r="AG591" s="5">
        <f t="shared" si="171"/>
        <v>1108000</v>
      </c>
      <c r="AH591" s="56">
        <f t="shared" si="180"/>
        <v>3.0767566000000004</v>
      </c>
      <c r="AI591" s="84">
        <f t="shared" si="166"/>
        <v>3.0767566000000004</v>
      </c>
      <c r="AJ591" s="84">
        <v>1109</v>
      </c>
      <c r="AK591" t="str">
        <f t="shared" si="176"/>
        <v>3.0767566, 1109</v>
      </c>
      <c r="AL591" s="60">
        <f t="shared" si="166"/>
        <v>3.0767566000000004</v>
      </c>
      <c r="AM591" s="5">
        <f t="shared" si="177"/>
        <v>1108</v>
      </c>
      <c r="AN591" s="56"/>
      <c r="AT591" s="56"/>
    </row>
    <row r="592" spans="1:46" x14ac:dyDescent="0.35">
      <c r="A592">
        <v>1109000</v>
      </c>
      <c r="B592" s="59">
        <v>0.32659044999999998</v>
      </c>
      <c r="C592" s="3">
        <f t="shared" si="169"/>
        <v>1.2835648148148148E-2</v>
      </c>
      <c r="D592" s="59">
        <v>3.2659044999999995</v>
      </c>
      <c r="E592" s="56" t="e">
        <f t="shared" si="172"/>
        <v>#N/A</v>
      </c>
      <c r="F592" s="58" t="e">
        <f t="shared" si="173"/>
        <v>#N/A</v>
      </c>
      <c r="G592" s="58" t="e">
        <f t="shared" si="168"/>
        <v>#N/A</v>
      </c>
      <c r="H592" s="58" t="e">
        <f t="shared" si="178"/>
        <v>#N/A</v>
      </c>
      <c r="I592" s="61" t="e">
        <v>#N/A</v>
      </c>
      <c r="J592" s="58" t="str">
        <f t="shared" si="174"/>
        <v>0</v>
      </c>
      <c r="K592" s="58" t="str">
        <f t="shared" si="175"/>
        <v>0</v>
      </c>
      <c r="L592" s="58" t="str">
        <f t="shared" si="179"/>
        <v>0</v>
      </c>
      <c r="M592" s="58" t="str">
        <f t="shared" si="167"/>
        <v>0</v>
      </c>
      <c r="N592" s="61">
        <v>0</v>
      </c>
      <c r="AF592" s="3">
        <f t="shared" si="170"/>
        <v>1.2835648148148148E-2</v>
      </c>
      <c r="AG592" s="5">
        <f t="shared" si="171"/>
        <v>1109000</v>
      </c>
      <c r="AH592" s="56">
        <f t="shared" si="180"/>
        <v>3.2659044999999995</v>
      </c>
      <c r="AI592" s="84">
        <f t="shared" si="166"/>
        <v>3.2659044999999995</v>
      </c>
      <c r="AJ592" s="84">
        <v>1110</v>
      </c>
      <c r="AK592" t="str">
        <f t="shared" si="176"/>
        <v>3.2659045, 1110</v>
      </c>
      <c r="AL592" s="60">
        <f t="shared" si="166"/>
        <v>3.2659044999999995</v>
      </c>
      <c r="AM592" s="5">
        <f t="shared" si="177"/>
        <v>1109</v>
      </c>
      <c r="AN592" s="56"/>
      <c r="AT592" s="56"/>
    </row>
    <row r="593" spans="1:46" x14ac:dyDescent="0.35">
      <c r="A593">
        <v>1110000</v>
      </c>
      <c r="B593" s="59">
        <v>0.32734575999999999</v>
      </c>
      <c r="C593" s="3">
        <f t="shared" si="169"/>
        <v>1.2847222222222222E-2</v>
      </c>
      <c r="D593" s="59">
        <v>3.2734576</v>
      </c>
      <c r="E593" s="56" t="e">
        <f t="shared" si="172"/>
        <v>#N/A</v>
      </c>
      <c r="F593" s="58" t="e">
        <f t="shared" si="173"/>
        <v>#N/A</v>
      </c>
      <c r="G593" s="58" t="e">
        <f t="shared" si="168"/>
        <v>#N/A</v>
      </c>
      <c r="H593" s="58" t="e">
        <f t="shared" si="178"/>
        <v>#N/A</v>
      </c>
      <c r="I593" s="61" t="e">
        <v>#N/A</v>
      </c>
      <c r="J593" s="58" t="str">
        <f t="shared" si="174"/>
        <v>0</v>
      </c>
      <c r="K593" s="58" t="str">
        <f t="shared" si="175"/>
        <v>0</v>
      </c>
      <c r="L593" s="58" t="str">
        <f t="shared" si="179"/>
        <v>0</v>
      </c>
      <c r="M593" s="58" t="str">
        <f t="shared" si="167"/>
        <v>0</v>
      </c>
      <c r="N593" s="61">
        <v>0</v>
      </c>
      <c r="AF593" s="3">
        <f t="shared" si="170"/>
        <v>1.2847222222222222E-2</v>
      </c>
      <c r="AG593" s="5">
        <f t="shared" si="171"/>
        <v>1110000</v>
      </c>
      <c r="AH593" s="56">
        <f t="shared" si="180"/>
        <v>3.2734576</v>
      </c>
      <c r="AI593" s="84">
        <f t="shared" si="166"/>
        <v>3.2734576</v>
      </c>
      <c r="AJ593" s="84">
        <v>1111</v>
      </c>
      <c r="AK593" t="str">
        <f t="shared" si="176"/>
        <v>3.2734576, 1111</v>
      </c>
      <c r="AL593" s="60">
        <f t="shared" si="166"/>
        <v>3.2734576</v>
      </c>
      <c r="AM593" s="5">
        <f t="shared" si="177"/>
        <v>1110</v>
      </c>
      <c r="AN593" s="56"/>
      <c r="AT593" s="56"/>
    </row>
    <row r="594" spans="1:46" x14ac:dyDescent="0.35">
      <c r="A594">
        <v>1111000</v>
      </c>
      <c r="B594" s="59">
        <v>0.32053809999999999</v>
      </c>
      <c r="C594" s="3">
        <f t="shared" si="169"/>
        <v>1.2858796296296295E-2</v>
      </c>
      <c r="D594" s="59">
        <v>3.205381</v>
      </c>
      <c r="E594" s="56" t="e">
        <f t="shared" si="172"/>
        <v>#N/A</v>
      </c>
      <c r="F594" s="58" t="e">
        <f t="shared" si="173"/>
        <v>#N/A</v>
      </c>
      <c r="G594" s="58" t="e">
        <f t="shared" si="168"/>
        <v>#N/A</v>
      </c>
      <c r="H594" s="58" t="e">
        <f t="shared" si="178"/>
        <v>#N/A</v>
      </c>
      <c r="I594" s="61" t="e">
        <v>#N/A</v>
      </c>
      <c r="J594" s="58" t="str">
        <f t="shared" si="174"/>
        <v>0</v>
      </c>
      <c r="K594" s="58" t="str">
        <f t="shared" si="175"/>
        <v>0</v>
      </c>
      <c r="L594" s="58" t="str">
        <f t="shared" si="179"/>
        <v>0</v>
      </c>
      <c r="M594" s="58" t="str">
        <f t="shared" si="167"/>
        <v>0</v>
      </c>
      <c r="N594" s="61">
        <v>0</v>
      </c>
      <c r="AF594" s="3">
        <f t="shared" si="170"/>
        <v>1.2858796296296295E-2</v>
      </c>
      <c r="AG594" s="5">
        <f t="shared" si="171"/>
        <v>1111000</v>
      </c>
      <c r="AH594" s="56">
        <f t="shared" si="180"/>
        <v>3.205381</v>
      </c>
      <c r="AI594" s="84">
        <f t="shared" si="166"/>
        <v>3.205381</v>
      </c>
      <c r="AJ594" s="84">
        <v>1112</v>
      </c>
      <c r="AK594" t="str">
        <f t="shared" si="176"/>
        <v>3.205381, 1112</v>
      </c>
      <c r="AL594" s="60">
        <f t="shared" si="166"/>
        <v>3.205381</v>
      </c>
      <c r="AM594" s="5">
        <f t="shared" si="177"/>
        <v>1111</v>
      </c>
      <c r="AN594" s="56"/>
      <c r="AT594" s="56"/>
    </row>
    <row r="595" spans="1:46" x14ac:dyDescent="0.35">
      <c r="A595">
        <v>1112000</v>
      </c>
      <c r="B595" s="59">
        <v>0.35079979999999999</v>
      </c>
      <c r="C595" s="3">
        <f t="shared" si="169"/>
        <v>1.2870370370370372E-2</v>
      </c>
      <c r="D595" s="59">
        <v>3.5079979999999997</v>
      </c>
      <c r="E595" s="56" t="e">
        <f t="shared" si="172"/>
        <v>#N/A</v>
      </c>
      <c r="F595" s="58" t="e">
        <f t="shared" si="173"/>
        <v>#N/A</v>
      </c>
      <c r="G595" s="58" t="e">
        <f t="shared" si="168"/>
        <v>#N/A</v>
      </c>
      <c r="H595" s="58">
        <f t="shared" si="178"/>
        <v>3.5079979999999997</v>
      </c>
      <c r="I595" s="61" t="e">
        <v>#N/A</v>
      </c>
      <c r="J595" s="58" t="str">
        <f t="shared" si="174"/>
        <v>0</v>
      </c>
      <c r="K595" s="58" t="str">
        <f t="shared" si="175"/>
        <v>0</v>
      </c>
      <c r="L595" s="58" t="str">
        <f t="shared" si="179"/>
        <v>0</v>
      </c>
      <c r="M595" s="58">
        <f t="shared" si="167"/>
        <v>3.5079979999999997</v>
      </c>
      <c r="N595" s="61">
        <v>0</v>
      </c>
      <c r="AF595" s="3">
        <f t="shared" si="170"/>
        <v>1.2870370370370372E-2</v>
      </c>
      <c r="AG595" s="5">
        <f t="shared" si="171"/>
        <v>1112000</v>
      </c>
      <c r="AH595" s="56">
        <f t="shared" si="180"/>
        <v>3.5079979999999997</v>
      </c>
      <c r="AI595" s="84">
        <f t="shared" ref="AI595:AL658" si="181">$B595*10</f>
        <v>3.5079979999999997</v>
      </c>
      <c r="AJ595" s="84">
        <v>1113</v>
      </c>
      <c r="AK595" t="str">
        <f t="shared" si="176"/>
        <v>3.507998, 1113</v>
      </c>
      <c r="AL595" s="60">
        <f t="shared" si="181"/>
        <v>3.5079979999999997</v>
      </c>
      <c r="AM595" s="5">
        <f t="shared" si="177"/>
        <v>1112</v>
      </c>
      <c r="AN595" s="56"/>
      <c r="AT595" s="56"/>
    </row>
    <row r="596" spans="1:46" x14ac:dyDescent="0.35">
      <c r="A596">
        <v>1113000</v>
      </c>
      <c r="B596" s="59">
        <v>0.3114596</v>
      </c>
      <c r="C596" s="3">
        <f t="shared" si="169"/>
        <v>1.2881944444444444E-2</v>
      </c>
      <c r="D596" s="59">
        <v>3.1145960000000001</v>
      </c>
      <c r="E596" s="56" t="e">
        <f t="shared" si="172"/>
        <v>#N/A</v>
      </c>
      <c r="F596" s="58" t="e">
        <f t="shared" si="173"/>
        <v>#N/A</v>
      </c>
      <c r="G596" s="58">
        <f t="shared" si="168"/>
        <v>3.1145960000000001</v>
      </c>
      <c r="H596" s="58" t="e">
        <f t="shared" si="178"/>
        <v>#N/A</v>
      </c>
      <c r="I596" s="61" t="e">
        <v>#N/A</v>
      </c>
      <c r="J596" s="58" t="str">
        <f t="shared" si="174"/>
        <v>0</v>
      </c>
      <c r="K596" s="58" t="str">
        <f t="shared" si="175"/>
        <v>0</v>
      </c>
      <c r="L596" s="58">
        <f t="shared" si="179"/>
        <v>3.1145960000000001</v>
      </c>
      <c r="M596" s="58" t="str">
        <f t="shared" si="167"/>
        <v>0</v>
      </c>
      <c r="N596" s="61">
        <v>0</v>
      </c>
      <c r="AF596" s="3">
        <f t="shared" si="170"/>
        <v>1.2881944444444444E-2</v>
      </c>
      <c r="AG596" s="5">
        <f t="shared" si="171"/>
        <v>1113000</v>
      </c>
      <c r="AH596" s="56">
        <f t="shared" si="180"/>
        <v>3.1145960000000001</v>
      </c>
      <c r="AI596" s="84">
        <f t="shared" si="181"/>
        <v>3.1145960000000001</v>
      </c>
      <c r="AJ596" s="84">
        <v>1114</v>
      </c>
      <c r="AK596" t="str">
        <f t="shared" si="176"/>
        <v>3.114596, 1114</v>
      </c>
      <c r="AL596" s="60">
        <f t="shared" si="181"/>
        <v>3.1145960000000001</v>
      </c>
      <c r="AM596" s="5">
        <f t="shared" si="177"/>
        <v>1113</v>
      </c>
      <c r="AN596" s="56"/>
      <c r="AT596" s="56"/>
    </row>
    <row r="597" spans="1:46" x14ac:dyDescent="0.35">
      <c r="A597">
        <v>1114000</v>
      </c>
      <c r="B597" s="59">
        <v>0.31221490000000002</v>
      </c>
      <c r="C597" s="3">
        <f t="shared" si="169"/>
        <v>1.2893518518518518E-2</v>
      </c>
      <c r="D597" s="59">
        <v>3.1221490000000003</v>
      </c>
      <c r="E597" s="56" t="e">
        <f t="shared" si="172"/>
        <v>#N/A</v>
      </c>
      <c r="F597" s="58" t="e">
        <f t="shared" si="173"/>
        <v>#N/A</v>
      </c>
      <c r="G597" s="58" t="e">
        <f t="shared" si="168"/>
        <v>#N/A</v>
      </c>
      <c r="H597" s="58" t="e">
        <f t="shared" si="178"/>
        <v>#N/A</v>
      </c>
      <c r="I597" s="61" t="e">
        <v>#N/A</v>
      </c>
      <c r="J597" s="58" t="str">
        <f t="shared" si="174"/>
        <v>0</v>
      </c>
      <c r="K597" s="58" t="str">
        <f t="shared" si="175"/>
        <v>0</v>
      </c>
      <c r="L597" s="58" t="str">
        <f t="shared" si="179"/>
        <v>0</v>
      </c>
      <c r="M597" s="58" t="str">
        <f t="shared" si="167"/>
        <v>0</v>
      </c>
      <c r="N597" s="61">
        <v>0</v>
      </c>
      <c r="AF597" s="3">
        <f t="shared" si="170"/>
        <v>1.2893518518518518E-2</v>
      </c>
      <c r="AG597" s="5">
        <f t="shared" si="171"/>
        <v>1114000</v>
      </c>
      <c r="AH597" s="56">
        <f t="shared" si="180"/>
        <v>3.1221490000000003</v>
      </c>
      <c r="AI597" s="84">
        <f t="shared" si="181"/>
        <v>3.1221490000000003</v>
      </c>
      <c r="AJ597" s="84">
        <v>1115</v>
      </c>
      <c r="AK597" t="str">
        <f t="shared" si="176"/>
        <v>3.122149, 1115</v>
      </c>
      <c r="AL597" s="60">
        <f t="shared" si="181"/>
        <v>3.1221490000000003</v>
      </c>
      <c r="AM597" s="5">
        <f t="shared" si="177"/>
        <v>1114</v>
      </c>
      <c r="AN597" s="56"/>
      <c r="AT597" s="56"/>
    </row>
    <row r="598" spans="1:46" x14ac:dyDescent="0.35">
      <c r="A598">
        <v>1115000</v>
      </c>
      <c r="B598" s="59">
        <v>0.33566895000000002</v>
      </c>
      <c r="C598" s="3">
        <f t="shared" si="169"/>
        <v>1.2905092592592591E-2</v>
      </c>
      <c r="D598" s="59">
        <v>3.3566895000000003</v>
      </c>
      <c r="E598" s="56" t="e">
        <f t="shared" si="172"/>
        <v>#N/A</v>
      </c>
      <c r="F598" s="58" t="e">
        <f t="shared" si="173"/>
        <v>#N/A</v>
      </c>
      <c r="G598" s="58" t="e">
        <f t="shared" si="168"/>
        <v>#N/A</v>
      </c>
      <c r="H598" s="58" t="e">
        <f t="shared" si="178"/>
        <v>#N/A</v>
      </c>
      <c r="I598" s="61" t="e">
        <v>#N/A</v>
      </c>
      <c r="J598" s="58" t="str">
        <f t="shared" si="174"/>
        <v>0</v>
      </c>
      <c r="K598" s="58" t="str">
        <f t="shared" si="175"/>
        <v>0</v>
      </c>
      <c r="L598" s="58" t="str">
        <f t="shared" si="179"/>
        <v>0</v>
      </c>
      <c r="M598" s="58" t="str">
        <f t="shared" si="167"/>
        <v>0</v>
      </c>
      <c r="N598" s="61">
        <v>0</v>
      </c>
      <c r="AF598" s="3">
        <f t="shared" si="170"/>
        <v>1.2905092592592591E-2</v>
      </c>
      <c r="AG598" s="5">
        <f t="shared" si="171"/>
        <v>1115000</v>
      </c>
      <c r="AH598" s="56">
        <f t="shared" si="180"/>
        <v>3.3566895000000003</v>
      </c>
      <c r="AI598" s="84">
        <f t="shared" si="181"/>
        <v>3.3566895000000003</v>
      </c>
      <c r="AJ598" s="84">
        <v>1116</v>
      </c>
      <c r="AK598" t="str">
        <f t="shared" si="176"/>
        <v>3.3566895, 1116</v>
      </c>
      <c r="AL598" s="60">
        <f t="shared" si="181"/>
        <v>3.3566895000000003</v>
      </c>
      <c r="AM598" s="5">
        <f t="shared" si="177"/>
        <v>1115</v>
      </c>
      <c r="AN598" s="56"/>
      <c r="AT598" s="56"/>
    </row>
    <row r="599" spans="1:46" x14ac:dyDescent="0.35">
      <c r="A599">
        <v>1116000</v>
      </c>
      <c r="B599" s="59">
        <v>0.37501156000000002</v>
      </c>
      <c r="C599" s="3">
        <f t="shared" si="169"/>
        <v>1.2916666666666668E-2</v>
      </c>
      <c r="D599" s="59">
        <v>3.7501156</v>
      </c>
      <c r="E599" s="56" t="e">
        <f t="shared" si="172"/>
        <v>#N/A</v>
      </c>
      <c r="F599" s="58" t="e">
        <f t="shared" si="173"/>
        <v>#N/A</v>
      </c>
      <c r="G599" s="58" t="e">
        <f t="shared" si="168"/>
        <v>#N/A</v>
      </c>
      <c r="H599" s="58">
        <f t="shared" si="178"/>
        <v>3.7501156</v>
      </c>
      <c r="I599" s="61" t="e">
        <v>#N/A</v>
      </c>
      <c r="J599" s="58" t="str">
        <f t="shared" si="174"/>
        <v>0</v>
      </c>
      <c r="K599" s="58" t="str">
        <f t="shared" si="175"/>
        <v>0</v>
      </c>
      <c r="L599" s="58" t="str">
        <f t="shared" si="179"/>
        <v>0</v>
      </c>
      <c r="M599" s="58">
        <f t="shared" si="167"/>
        <v>3.7501156</v>
      </c>
      <c r="N599" s="61">
        <v>0</v>
      </c>
      <c r="AF599" s="3">
        <f t="shared" si="170"/>
        <v>1.2916666666666668E-2</v>
      </c>
      <c r="AG599" s="5">
        <f t="shared" si="171"/>
        <v>1116000</v>
      </c>
      <c r="AH599" s="56">
        <f t="shared" si="180"/>
        <v>3.7501156</v>
      </c>
      <c r="AI599" s="84">
        <f t="shared" si="181"/>
        <v>3.7501156</v>
      </c>
      <c r="AJ599" s="84">
        <v>1117</v>
      </c>
      <c r="AK599" t="str">
        <f t="shared" si="176"/>
        <v>3.7501156, 1117</v>
      </c>
      <c r="AL599" s="60">
        <f t="shared" si="181"/>
        <v>3.7501156</v>
      </c>
      <c r="AM599" s="5">
        <f t="shared" si="177"/>
        <v>1116</v>
      </c>
      <c r="AN599" s="56"/>
      <c r="AT599" s="56"/>
    </row>
    <row r="600" spans="1:46" x14ac:dyDescent="0.35">
      <c r="A600">
        <v>1117000</v>
      </c>
      <c r="B600" s="59">
        <v>0.3553366</v>
      </c>
      <c r="C600" s="3">
        <f t="shared" si="169"/>
        <v>1.2928240740740742E-2</v>
      </c>
      <c r="D600" s="59">
        <v>3.553366</v>
      </c>
      <c r="E600" s="56" t="e">
        <f t="shared" si="172"/>
        <v>#N/A</v>
      </c>
      <c r="F600" s="58" t="e">
        <f t="shared" si="173"/>
        <v>#N/A</v>
      </c>
      <c r="G600" s="58" t="e">
        <f t="shared" si="168"/>
        <v>#N/A</v>
      </c>
      <c r="H600" s="58" t="e">
        <f t="shared" si="178"/>
        <v>#N/A</v>
      </c>
      <c r="I600" s="61" t="e">
        <v>#N/A</v>
      </c>
      <c r="J600" s="58" t="str">
        <f t="shared" si="174"/>
        <v>0</v>
      </c>
      <c r="K600" s="58" t="str">
        <f t="shared" si="175"/>
        <v>0</v>
      </c>
      <c r="L600" s="58" t="str">
        <f t="shared" si="179"/>
        <v>0</v>
      </c>
      <c r="M600" s="58" t="str">
        <f t="shared" si="167"/>
        <v>0</v>
      </c>
      <c r="N600" s="61">
        <v>0</v>
      </c>
      <c r="AF600" s="3">
        <f t="shared" si="170"/>
        <v>1.2928240740740742E-2</v>
      </c>
      <c r="AG600" s="5">
        <f t="shared" si="171"/>
        <v>1117000</v>
      </c>
      <c r="AH600" s="56">
        <f t="shared" si="180"/>
        <v>3.553366</v>
      </c>
      <c r="AI600" s="84">
        <f t="shared" si="181"/>
        <v>3.553366</v>
      </c>
      <c r="AJ600" s="84">
        <v>1118</v>
      </c>
      <c r="AK600" t="str">
        <f t="shared" si="176"/>
        <v>3.553366, 1118</v>
      </c>
      <c r="AL600" s="60">
        <f t="shared" si="181"/>
        <v>3.553366</v>
      </c>
      <c r="AM600" s="5">
        <f t="shared" si="177"/>
        <v>1117</v>
      </c>
      <c r="AN600" s="56"/>
      <c r="AT600" s="56"/>
    </row>
    <row r="601" spans="1:46" x14ac:dyDescent="0.35">
      <c r="A601">
        <v>1118000</v>
      </c>
      <c r="B601" s="59">
        <v>0.27060390000000001</v>
      </c>
      <c r="C601" s="3">
        <f t="shared" si="169"/>
        <v>1.2939814814814814E-2</v>
      </c>
      <c r="D601" s="59">
        <v>2.7060390000000001</v>
      </c>
      <c r="E601" s="56" t="e">
        <f t="shared" si="172"/>
        <v>#N/A</v>
      </c>
      <c r="F601" s="58" t="e">
        <f t="shared" si="173"/>
        <v>#N/A</v>
      </c>
      <c r="G601" s="58" t="e">
        <f t="shared" si="168"/>
        <v>#N/A</v>
      </c>
      <c r="H601" s="58" t="e">
        <f t="shared" si="178"/>
        <v>#N/A</v>
      </c>
      <c r="I601" s="61" t="e">
        <v>#N/A</v>
      </c>
      <c r="J601" s="58" t="str">
        <f t="shared" si="174"/>
        <v>0</v>
      </c>
      <c r="K601" s="58" t="str">
        <f t="shared" si="175"/>
        <v>0</v>
      </c>
      <c r="L601" s="58" t="str">
        <f t="shared" si="179"/>
        <v>0</v>
      </c>
      <c r="M601" s="58" t="str">
        <f t="shared" si="167"/>
        <v>0</v>
      </c>
      <c r="N601" s="61">
        <v>0</v>
      </c>
      <c r="AF601" s="3">
        <f t="shared" si="170"/>
        <v>1.2939814814814814E-2</v>
      </c>
      <c r="AG601" s="5">
        <f t="shared" si="171"/>
        <v>1118000</v>
      </c>
      <c r="AH601" s="56">
        <f t="shared" si="180"/>
        <v>2.7060390000000001</v>
      </c>
      <c r="AI601" s="84">
        <f t="shared" si="181"/>
        <v>2.7060390000000001</v>
      </c>
      <c r="AJ601" s="84">
        <v>1119</v>
      </c>
      <c r="AK601" t="str">
        <f t="shared" si="176"/>
        <v>2.706039, 1119</v>
      </c>
      <c r="AL601" s="60">
        <f t="shared" si="181"/>
        <v>2.7060390000000001</v>
      </c>
      <c r="AM601" s="5">
        <f t="shared" si="177"/>
        <v>1118</v>
      </c>
      <c r="AN601" s="56"/>
      <c r="AT601" s="56"/>
    </row>
    <row r="602" spans="1:46" x14ac:dyDescent="0.35">
      <c r="A602">
        <v>1119000</v>
      </c>
      <c r="B602" s="59">
        <v>0.23353457</v>
      </c>
      <c r="C602" s="3">
        <f t="shared" si="169"/>
        <v>1.2951388888888887E-2</v>
      </c>
      <c r="D602" s="59">
        <v>2.3353457</v>
      </c>
      <c r="E602" s="56" t="e">
        <f t="shared" si="172"/>
        <v>#N/A</v>
      </c>
      <c r="F602" s="58" t="e">
        <f t="shared" si="173"/>
        <v>#N/A</v>
      </c>
      <c r="G602" s="58" t="e">
        <f t="shared" si="168"/>
        <v>#N/A</v>
      </c>
      <c r="H602" s="58" t="e">
        <f t="shared" si="178"/>
        <v>#N/A</v>
      </c>
      <c r="I602" s="61" t="e">
        <v>#N/A</v>
      </c>
      <c r="J602" s="58" t="str">
        <f t="shared" si="174"/>
        <v>0</v>
      </c>
      <c r="K602" s="58" t="str">
        <f t="shared" si="175"/>
        <v>0</v>
      </c>
      <c r="L602" s="58" t="str">
        <f t="shared" si="179"/>
        <v>0</v>
      </c>
      <c r="M602" s="58" t="str">
        <f t="shared" si="167"/>
        <v>0</v>
      </c>
      <c r="N602" s="61">
        <v>0</v>
      </c>
      <c r="AF602" s="3">
        <f t="shared" si="170"/>
        <v>1.2951388888888887E-2</v>
      </c>
      <c r="AG602" s="5">
        <f t="shared" si="171"/>
        <v>1119000</v>
      </c>
      <c r="AH602" s="56">
        <f t="shared" si="180"/>
        <v>2.3353457</v>
      </c>
      <c r="AI602" s="84">
        <f t="shared" si="181"/>
        <v>2.3353457</v>
      </c>
      <c r="AJ602" s="84">
        <v>1120</v>
      </c>
      <c r="AK602" t="str">
        <f t="shared" si="176"/>
        <v>2.3353457, 1120</v>
      </c>
      <c r="AL602" s="60">
        <f t="shared" si="181"/>
        <v>2.3353457</v>
      </c>
      <c r="AM602" s="5">
        <f t="shared" si="177"/>
        <v>1119</v>
      </c>
      <c r="AN602" s="56"/>
      <c r="AT602" s="56"/>
    </row>
    <row r="603" spans="1:46" x14ac:dyDescent="0.35">
      <c r="A603">
        <v>1120000</v>
      </c>
      <c r="B603" s="59">
        <v>0.24563925</v>
      </c>
      <c r="C603" s="3">
        <f t="shared" si="169"/>
        <v>1.2962962962962964E-2</v>
      </c>
      <c r="D603" s="59">
        <v>2.4563925000000002</v>
      </c>
      <c r="E603" s="56" t="e">
        <f t="shared" si="172"/>
        <v>#N/A</v>
      </c>
      <c r="F603" s="58" t="e">
        <f t="shared" si="173"/>
        <v>#N/A</v>
      </c>
      <c r="G603" s="58" t="e">
        <f t="shared" si="168"/>
        <v>#N/A</v>
      </c>
      <c r="H603" s="58" t="e">
        <f t="shared" si="178"/>
        <v>#N/A</v>
      </c>
      <c r="I603" s="61" t="e">
        <v>#N/A</v>
      </c>
      <c r="J603" s="58" t="str">
        <f t="shared" si="174"/>
        <v>0</v>
      </c>
      <c r="K603" s="58" t="str">
        <f t="shared" si="175"/>
        <v>0</v>
      </c>
      <c r="L603" s="58" t="str">
        <f t="shared" si="179"/>
        <v>0</v>
      </c>
      <c r="M603" s="58" t="str">
        <f t="shared" si="167"/>
        <v>0</v>
      </c>
      <c r="N603" s="61">
        <v>0</v>
      </c>
      <c r="AF603" s="3">
        <f t="shared" si="170"/>
        <v>1.2962962962962964E-2</v>
      </c>
      <c r="AG603" s="5">
        <f t="shared" si="171"/>
        <v>1120000</v>
      </c>
      <c r="AH603" s="56">
        <f t="shared" si="180"/>
        <v>2.4563925000000002</v>
      </c>
      <c r="AI603" s="84">
        <f t="shared" si="181"/>
        <v>2.4563925000000002</v>
      </c>
      <c r="AJ603" s="84">
        <v>1121</v>
      </c>
      <c r="AK603" t="str">
        <f t="shared" si="176"/>
        <v>2.4563925, 1121</v>
      </c>
      <c r="AL603" s="60">
        <f t="shared" si="181"/>
        <v>2.4563925000000002</v>
      </c>
      <c r="AM603" s="5">
        <f t="shared" si="177"/>
        <v>1120</v>
      </c>
      <c r="AN603" s="56"/>
      <c r="AT603" s="56"/>
    </row>
    <row r="604" spans="1:46" x14ac:dyDescent="0.35">
      <c r="A604">
        <v>1121000</v>
      </c>
      <c r="B604" s="59">
        <v>0.24715233</v>
      </c>
      <c r="C604" s="3">
        <f t="shared" si="169"/>
        <v>1.2974537037037038E-2</v>
      </c>
      <c r="D604" s="59">
        <v>2.4715232999999999</v>
      </c>
      <c r="E604" s="56" t="e">
        <f t="shared" si="172"/>
        <v>#N/A</v>
      </c>
      <c r="F604" s="58" t="e">
        <f t="shared" si="173"/>
        <v>#N/A</v>
      </c>
      <c r="G604" s="58" t="e">
        <f t="shared" si="168"/>
        <v>#N/A</v>
      </c>
      <c r="H604" s="58" t="e">
        <f t="shared" si="178"/>
        <v>#N/A</v>
      </c>
      <c r="I604" s="61" t="e">
        <v>#N/A</v>
      </c>
      <c r="J604" s="58" t="str">
        <f t="shared" si="174"/>
        <v>0</v>
      </c>
      <c r="K604" s="58" t="str">
        <f t="shared" si="175"/>
        <v>0</v>
      </c>
      <c r="L604" s="58" t="str">
        <f t="shared" si="179"/>
        <v>0</v>
      </c>
      <c r="M604" s="58" t="str">
        <f t="shared" si="167"/>
        <v>0</v>
      </c>
      <c r="N604" s="61" t="str">
        <v>28 Draining fluid</v>
      </c>
      <c r="AF604" s="3">
        <f t="shared" si="170"/>
        <v>1.2974537037037038E-2</v>
      </c>
      <c r="AG604" s="5">
        <f t="shared" si="171"/>
        <v>1121000</v>
      </c>
      <c r="AH604" s="56">
        <f t="shared" si="180"/>
        <v>2.4715232999999999</v>
      </c>
      <c r="AI604" s="84">
        <f t="shared" si="181"/>
        <v>2.4715232999999999</v>
      </c>
      <c r="AJ604" s="84">
        <v>1122</v>
      </c>
      <c r="AK604" t="str">
        <f t="shared" si="176"/>
        <v>2.4715233, 1122</v>
      </c>
      <c r="AL604" s="60">
        <f t="shared" si="181"/>
        <v>2.4715232999999999</v>
      </c>
      <c r="AM604" s="5">
        <f t="shared" si="177"/>
        <v>1121</v>
      </c>
      <c r="AN604" s="56"/>
      <c r="AT604" s="56"/>
    </row>
    <row r="605" spans="1:46" x14ac:dyDescent="0.35">
      <c r="A605">
        <v>1122000</v>
      </c>
      <c r="B605" s="59">
        <v>0.21462223</v>
      </c>
      <c r="C605" s="3">
        <f t="shared" si="169"/>
        <v>1.2986111111111111E-2</v>
      </c>
      <c r="D605" s="59">
        <v>2.1462222999999998</v>
      </c>
      <c r="E605" s="56" t="e">
        <f t="shared" si="172"/>
        <v>#N/A</v>
      </c>
      <c r="F605" s="58" t="e">
        <f t="shared" si="173"/>
        <v>#N/A</v>
      </c>
      <c r="G605" s="58" t="e">
        <f t="shared" si="168"/>
        <v>#N/A</v>
      </c>
      <c r="H605" s="58" t="e">
        <f t="shared" si="178"/>
        <v>#N/A</v>
      </c>
      <c r="I605" s="61" t="e">
        <v>#N/A</v>
      </c>
      <c r="J605" s="58" t="str">
        <f t="shared" si="174"/>
        <v>0</v>
      </c>
      <c r="K605" s="58" t="str">
        <f t="shared" si="175"/>
        <v>0</v>
      </c>
      <c r="L605" s="58" t="str">
        <f t="shared" si="179"/>
        <v>0</v>
      </c>
      <c r="M605" s="58" t="str">
        <f t="shared" si="167"/>
        <v>0</v>
      </c>
      <c r="N605" s="61">
        <v>0</v>
      </c>
      <c r="AF605" s="3">
        <f t="shared" si="170"/>
        <v>1.2986111111111111E-2</v>
      </c>
      <c r="AG605" s="5">
        <f t="shared" si="171"/>
        <v>1122000</v>
      </c>
      <c r="AH605" s="56">
        <f t="shared" si="180"/>
        <v>2.1462222999999998</v>
      </c>
      <c r="AI605" s="84">
        <f t="shared" si="181"/>
        <v>2.1462222999999998</v>
      </c>
      <c r="AJ605" s="84">
        <v>1123</v>
      </c>
      <c r="AK605" t="str">
        <f t="shared" si="176"/>
        <v>2.1462223, 1123</v>
      </c>
      <c r="AL605" s="60">
        <f t="shared" si="181"/>
        <v>2.1462222999999998</v>
      </c>
      <c r="AM605" s="5">
        <f t="shared" si="177"/>
        <v>1122</v>
      </c>
      <c r="AN605" s="56"/>
      <c r="AT605" s="56"/>
    </row>
    <row r="606" spans="1:46" x14ac:dyDescent="0.35">
      <c r="A606">
        <v>1123000</v>
      </c>
      <c r="B606" s="59">
        <v>0.19570504</v>
      </c>
      <c r="C606" s="3">
        <f t="shared" si="169"/>
        <v>1.2997685185185183E-2</v>
      </c>
      <c r="D606" s="59">
        <v>1.9570504</v>
      </c>
      <c r="E606" s="56" t="e">
        <f t="shared" si="172"/>
        <v>#N/A</v>
      </c>
      <c r="F606" s="58" t="e">
        <f t="shared" si="173"/>
        <v>#N/A</v>
      </c>
      <c r="G606" s="58" t="e">
        <f t="shared" si="168"/>
        <v>#N/A</v>
      </c>
      <c r="H606" s="58" t="e">
        <f t="shared" si="178"/>
        <v>#N/A</v>
      </c>
      <c r="I606" s="61" t="e">
        <v>#N/A</v>
      </c>
      <c r="J606" s="58" t="str">
        <f t="shared" si="174"/>
        <v>0</v>
      </c>
      <c r="K606" s="58" t="str">
        <f t="shared" si="175"/>
        <v>0</v>
      </c>
      <c r="L606" s="58" t="str">
        <f t="shared" si="179"/>
        <v>0</v>
      </c>
      <c r="M606" s="58" t="str">
        <f t="shared" si="167"/>
        <v>0</v>
      </c>
      <c r="N606" s="61">
        <v>0</v>
      </c>
      <c r="AF606" s="3">
        <f t="shared" si="170"/>
        <v>1.2997685185185183E-2</v>
      </c>
      <c r="AG606" s="5">
        <f t="shared" si="171"/>
        <v>1123000</v>
      </c>
      <c r="AH606" s="56">
        <f t="shared" si="180"/>
        <v>1.9570504</v>
      </c>
      <c r="AI606" s="84">
        <f t="shared" si="181"/>
        <v>1.9570504</v>
      </c>
      <c r="AJ606" s="84">
        <v>1124</v>
      </c>
      <c r="AK606" t="str">
        <f t="shared" si="176"/>
        <v>1.9570504, 1124</v>
      </c>
      <c r="AL606" s="60">
        <f t="shared" si="181"/>
        <v>1.9570504</v>
      </c>
      <c r="AM606" s="5">
        <f t="shared" si="177"/>
        <v>1123</v>
      </c>
      <c r="AN606" s="56"/>
      <c r="AT606" s="56"/>
    </row>
    <row r="607" spans="1:46" x14ac:dyDescent="0.35">
      <c r="A607">
        <v>1124000</v>
      </c>
      <c r="B607" s="59">
        <v>0.16014877</v>
      </c>
      <c r="C607" s="3">
        <f t="shared" si="169"/>
        <v>1.300925925925926E-2</v>
      </c>
      <c r="D607" s="59">
        <v>1.6014876999999998</v>
      </c>
      <c r="E607" s="56" t="e">
        <f t="shared" si="172"/>
        <v>#N/A</v>
      </c>
      <c r="F607" s="58" t="e">
        <f t="shared" si="173"/>
        <v>#N/A</v>
      </c>
      <c r="G607" s="58">
        <f t="shared" si="168"/>
        <v>1.6014876999999998</v>
      </c>
      <c r="H607" s="58" t="e">
        <f t="shared" si="178"/>
        <v>#N/A</v>
      </c>
      <c r="I607" s="61" t="e">
        <v>#N/A</v>
      </c>
      <c r="J607" s="58" t="str">
        <f t="shared" si="174"/>
        <v>0</v>
      </c>
      <c r="K607" s="58" t="str">
        <f t="shared" si="175"/>
        <v>0</v>
      </c>
      <c r="L607" s="58">
        <f t="shared" si="179"/>
        <v>1.6014876999999998</v>
      </c>
      <c r="M607" s="58" t="str">
        <f t="shared" si="167"/>
        <v>0</v>
      </c>
      <c r="N607" s="61">
        <v>0</v>
      </c>
      <c r="AF607" s="3">
        <f t="shared" si="170"/>
        <v>1.300925925925926E-2</v>
      </c>
      <c r="AG607" s="5">
        <f t="shared" si="171"/>
        <v>1124000</v>
      </c>
      <c r="AH607" s="56">
        <f t="shared" si="180"/>
        <v>1.6014876999999998</v>
      </c>
      <c r="AI607" s="84">
        <f t="shared" si="181"/>
        <v>1.6014876999999998</v>
      </c>
      <c r="AJ607" s="84">
        <v>1125</v>
      </c>
      <c r="AK607" t="str">
        <f t="shared" si="176"/>
        <v>1.6014877, 1125</v>
      </c>
      <c r="AL607" s="60">
        <f t="shared" si="181"/>
        <v>1.6014876999999998</v>
      </c>
      <c r="AM607" s="5">
        <f t="shared" si="177"/>
        <v>1124</v>
      </c>
      <c r="AN607" s="56"/>
      <c r="AT607" s="56"/>
    </row>
    <row r="608" spans="1:46" x14ac:dyDescent="0.35">
      <c r="A608">
        <v>1125000</v>
      </c>
      <c r="B608" s="59">
        <v>0.16846952000000001</v>
      </c>
      <c r="C608" s="3">
        <f t="shared" si="169"/>
        <v>1.3020833333333334E-2</v>
      </c>
      <c r="D608" s="59">
        <v>1.6846952000000002</v>
      </c>
      <c r="E608" s="56" t="e">
        <f t="shared" si="172"/>
        <v>#N/A</v>
      </c>
      <c r="F608" s="58" t="e">
        <f t="shared" si="173"/>
        <v>#N/A</v>
      </c>
      <c r="G608" s="58" t="e">
        <f t="shared" si="168"/>
        <v>#N/A</v>
      </c>
      <c r="H608" s="58" t="e">
        <f t="shared" si="178"/>
        <v>#N/A</v>
      </c>
      <c r="I608" s="61" t="e">
        <v>#N/A</v>
      </c>
      <c r="J608" s="58" t="str">
        <f t="shared" si="174"/>
        <v>0</v>
      </c>
      <c r="K608" s="58" t="str">
        <f t="shared" si="175"/>
        <v>0</v>
      </c>
      <c r="L608" s="58" t="str">
        <f t="shared" si="179"/>
        <v>0</v>
      </c>
      <c r="M608" s="58" t="str">
        <f t="shared" si="167"/>
        <v>0</v>
      </c>
      <c r="N608" s="61">
        <v>0</v>
      </c>
      <c r="AF608" s="3">
        <f t="shared" si="170"/>
        <v>1.3020833333333334E-2</v>
      </c>
      <c r="AG608" s="5">
        <f t="shared" si="171"/>
        <v>1125000</v>
      </c>
      <c r="AH608" s="56">
        <f t="shared" si="180"/>
        <v>1.6846952000000002</v>
      </c>
      <c r="AI608" s="84">
        <f t="shared" si="181"/>
        <v>1.6846952000000002</v>
      </c>
      <c r="AJ608" s="84">
        <v>1126</v>
      </c>
      <c r="AK608" t="str">
        <f t="shared" si="176"/>
        <v>1.6846952, 1126</v>
      </c>
      <c r="AL608" s="60">
        <f t="shared" si="181"/>
        <v>1.6846952000000002</v>
      </c>
      <c r="AM608" s="5">
        <f t="shared" si="177"/>
        <v>1125</v>
      </c>
      <c r="AN608" s="56"/>
      <c r="AT608" s="56"/>
    </row>
    <row r="609" spans="1:46" x14ac:dyDescent="0.35">
      <c r="A609">
        <v>1126000</v>
      </c>
      <c r="B609" s="59">
        <v>0.18435811999999999</v>
      </c>
      <c r="C609" s="3">
        <f t="shared" si="169"/>
        <v>1.3032407407407407E-2</v>
      </c>
      <c r="D609" s="59">
        <v>1.8435811999999998</v>
      </c>
      <c r="E609" s="56" t="e">
        <f t="shared" si="172"/>
        <v>#N/A</v>
      </c>
      <c r="F609" s="58" t="e">
        <f t="shared" si="173"/>
        <v>#N/A</v>
      </c>
      <c r="G609" s="58" t="e">
        <f t="shared" si="168"/>
        <v>#N/A</v>
      </c>
      <c r="H609" s="58" t="e">
        <f t="shared" si="178"/>
        <v>#N/A</v>
      </c>
      <c r="I609" s="61" t="e">
        <v>#N/A</v>
      </c>
      <c r="J609" s="58" t="str">
        <f t="shared" si="174"/>
        <v>0</v>
      </c>
      <c r="K609" s="58" t="str">
        <f t="shared" si="175"/>
        <v>0</v>
      </c>
      <c r="L609" s="58" t="str">
        <f t="shared" si="179"/>
        <v>0</v>
      </c>
      <c r="M609" s="58" t="str">
        <f t="shared" si="167"/>
        <v>0</v>
      </c>
      <c r="N609" s="61">
        <v>0</v>
      </c>
      <c r="AF609" s="3">
        <f t="shared" si="170"/>
        <v>1.3032407407407407E-2</v>
      </c>
      <c r="AG609" s="5">
        <f t="shared" si="171"/>
        <v>1126000</v>
      </c>
      <c r="AH609" s="56">
        <f t="shared" si="180"/>
        <v>1.8435811999999998</v>
      </c>
      <c r="AI609" s="84">
        <f t="shared" si="181"/>
        <v>1.8435811999999998</v>
      </c>
      <c r="AJ609" s="84">
        <v>1127</v>
      </c>
      <c r="AK609" t="str">
        <f t="shared" si="176"/>
        <v>1.8435812, 1127</v>
      </c>
      <c r="AL609" s="60">
        <f t="shared" si="181"/>
        <v>1.8435811999999998</v>
      </c>
      <c r="AM609" s="5">
        <f t="shared" si="177"/>
        <v>1126</v>
      </c>
      <c r="AN609" s="56"/>
      <c r="AT609" s="56"/>
    </row>
    <row r="610" spans="1:46" x14ac:dyDescent="0.35">
      <c r="A610">
        <v>1127000</v>
      </c>
      <c r="B610" s="59">
        <v>0.18662654000000001</v>
      </c>
      <c r="C610" s="3">
        <f t="shared" si="169"/>
        <v>1.3043981481481483E-2</v>
      </c>
      <c r="D610" s="59">
        <v>1.8662654000000001</v>
      </c>
      <c r="E610" s="56" t="e">
        <f t="shared" si="172"/>
        <v>#N/A</v>
      </c>
      <c r="F610" s="58" t="e">
        <f t="shared" si="173"/>
        <v>#N/A</v>
      </c>
      <c r="G610" s="58" t="e">
        <f t="shared" si="168"/>
        <v>#N/A</v>
      </c>
      <c r="H610" s="58" t="e">
        <f t="shared" si="178"/>
        <v>#N/A</v>
      </c>
      <c r="I610" s="61" t="e">
        <v>#N/A</v>
      </c>
      <c r="J610" s="58" t="str">
        <f t="shared" si="174"/>
        <v>0</v>
      </c>
      <c r="K610" s="58" t="str">
        <f t="shared" si="175"/>
        <v>0</v>
      </c>
      <c r="L610" s="58" t="str">
        <f t="shared" si="179"/>
        <v>0</v>
      </c>
      <c r="M610" s="58" t="str">
        <f t="shared" si="167"/>
        <v>0</v>
      </c>
      <c r="N610" s="61">
        <v>0</v>
      </c>
      <c r="AF610" s="3">
        <f t="shared" si="170"/>
        <v>1.3043981481481483E-2</v>
      </c>
      <c r="AG610" s="5">
        <f t="shared" si="171"/>
        <v>1127000</v>
      </c>
      <c r="AH610" s="56">
        <f t="shared" si="180"/>
        <v>1.8662654000000001</v>
      </c>
      <c r="AI610" s="84">
        <f t="shared" si="181"/>
        <v>1.8662654000000001</v>
      </c>
      <c r="AJ610" s="84">
        <v>1128</v>
      </c>
      <c r="AK610" t="str">
        <f t="shared" si="176"/>
        <v>1.8662654, 1128</v>
      </c>
      <c r="AL610" s="60">
        <f t="shared" si="181"/>
        <v>1.8662654000000001</v>
      </c>
      <c r="AM610" s="5">
        <f t="shared" si="177"/>
        <v>1127</v>
      </c>
      <c r="AN610" s="56"/>
      <c r="AT610" s="56"/>
    </row>
    <row r="611" spans="1:46" x14ac:dyDescent="0.35">
      <c r="A611">
        <v>1128000</v>
      </c>
      <c r="B611" s="59">
        <v>0.17603494</v>
      </c>
      <c r="C611" s="3">
        <f t="shared" si="169"/>
        <v>1.3055555555555556E-2</v>
      </c>
      <c r="D611" s="59">
        <v>1.7603494</v>
      </c>
      <c r="E611" s="56" t="e">
        <f t="shared" si="172"/>
        <v>#N/A</v>
      </c>
      <c r="F611" s="58" t="e">
        <f t="shared" si="173"/>
        <v>#N/A</v>
      </c>
      <c r="G611" s="58" t="e">
        <f t="shared" si="168"/>
        <v>#N/A</v>
      </c>
      <c r="H611" s="58" t="e">
        <f t="shared" si="178"/>
        <v>#N/A</v>
      </c>
      <c r="I611" s="61" t="e">
        <v>#N/A</v>
      </c>
      <c r="J611" s="58" t="str">
        <f t="shared" si="174"/>
        <v>0</v>
      </c>
      <c r="K611" s="58" t="str">
        <f t="shared" si="175"/>
        <v>0</v>
      </c>
      <c r="L611" s="58" t="str">
        <f t="shared" si="179"/>
        <v>0</v>
      </c>
      <c r="M611" s="58" t="str">
        <f t="shared" si="167"/>
        <v>0</v>
      </c>
      <c r="N611" s="61">
        <v>0</v>
      </c>
      <c r="AF611" s="3">
        <f t="shared" si="170"/>
        <v>1.3055555555555556E-2</v>
      </c>
      <c r="AG611" s="5">
        <f t="shared" si="171"/>
        <v>1128000</v>
      </c>
      <c r="AH611" s="56">
        <f t="shared" si="180"/>
        <v>1.7603494</v>
      </c>
      <c r="AI611" s="84">
        <f t="shared" si="181"/>
        <v>1.7603494</v>
      </c>
      <c r="AJ611" s="84">
        <v>1129</v>
      </c>
      <c r="AK611" t="str">
        <f t="shared" si="176"/>
        <v>1.7603494, 1129</v>
      </c>
      <c r="AL611" s="60">
        <f t="shared" si="181"/>
        <v>1.7603494</v>
      </c>
      <c r="AM611" s="5">
        <f t="shared" si="177"/>
        <v>1128</v>
      </c>
      <c r="AN611" s="56"/>
      <c r="AT611" s="56"/>
    </row>
    <row r="612" spans="1:46" x14ac:dyDescent="0.35">
      <c r="A612">
        <v>1129000</v>
      </c>
      <c r="B612" s="59">
        <v>0.20099961999999999</v>
      </c>
      <c r="C612" s="3">
        <f t="shared" si="169"/>
        <v>1.306712962962963E-2</v>
      </c>
      <c r="D612" s="59">
        <v>2.0099961999999998</v>
      </c>
      <c r="E612" s="56" t="e">
        <f t="shared" si="172"/>
        <v>#N/A</v>
      </c>
      <c r="F612" s="58" t="e">
        <f t="shared" si="173"/>
        <v>#N/A</v>
      </c>
      <c r="G612" s="58" t="e">
        <f t="shared" si="168"/>
        <v>#N/A</v>
      </c>
      <c r="H612" s="58">
        <f t="shared" si="178"/>
        <v>2.0099961999999998</v>
      </c>
      <c r="I612" s="61" t="e">
        <v>#N/A</v>
      </c>
      <c r="J612" s="58" t="str">
        <f t="shared" si="174"/>
        <v>0</v>
      </c>
      <c r="K612" s="58" t="str">
        <f t="shared" si="175"/>
        <v>0</v>
      </c>
      <c r="L612" s="58" t="str">
        <f t="shared" si="179"/>
        <v>0</v>
      </c>
      <c r="M612" s="58">
        <f t="shared" ref="M612:M675" si="182">IF(AND(D612&gt;=D609, D612&gt;=D610, D612&gt;=D611, D612&gt;=D613, D612&gt;=D614, D612&gt;=D615),D612,"0")</f>
        <v>2.0099961999999998</v>
      </c>
      <c r="N612" s="61">
        <v>0</v>
      </c>
      <c r="AF612" s="3">
        <f t="shared" si="170"/>
        <v>1.306712962962963E-2</v>
      </c>
      <c r="AG612" s="5">
        <f t="shared" si="171"/>
        <v>1129000</v>
      </c>
      <c r="AH612" s="56">
        <f t="shared" si="180"/>
        <v>2.0099961999999998</v>
      </c>
      <c r="AI612" s="84">
        <f t="shared" si="181"/>
        <v>2.0099961999999998</v>
      </c>
      <c r="AJ612" s="84">
        <v>1130</v>
      </c>
      <c r="AK612" t="str">
        <f t="shared" si="176"/>
        <v>2.0099962, 1130</v>
      </c>
      <c r="AL612" s="60">
        <f t="shared" si="181"/>
        <v>2.0099961999999998</v>
      </c>
      <c r="AM612" s="5">
        <f t="shared" si="177"/>
        <v>1129</v>
      </c>
      <c r="AN612" s="56"/>
      <c r="AT612" s="56"/>
    </row>
    <row r="613" spans="1:46" x14ac:dyDescent="0.35">
      <c r="A613">
        <v>1130000</v>
      </c>
      <c r="B613" s="59">
        <v>0.18057419999999999</v>
      </c>
      <c r="C613" s="3">
        <f t="shared" si="169"/>
        <v>1.3078703703703703E-2</v>
      </c>
      <c r="D613" s="59">
        <v>1.805742</v>
      </c>
      <c r="E613" s="56" t="e">
        <f t="shared" si="172"/>
        <v>#N/A</v>
      </c>
      <c r="F613" s="58" t="e">
        <f t="shared" si="173"/>
        <v>#N/A</v>
      </c>
      <c r="G613" s="58" t="e">
        <f t="shared" si="168"/>
        <v>#N/A</v>
      </c>
      <c r="H613" s="58" t="e">
        <f t="shared" si="178"/>
        <v>#N/A</v>
      </c>
      <c r="I613" s="61" t="e">
        <v>#N/A</v>
      </c>
      <c r="J613" s="58" t="str">
        <f t="shared" si="174"/>
        <v>0</v>
      </c>
      <c r="K613" s="58" t="str">
        <f t="shared" si="175"/>
        <v>0</v>
      </c>
      <c r="L613" s="58" t="str">
        <f t="shared" si="179"/>
        <v>0</v>
      </c>
      <c r="M613" s="58" t="str">
        <f t="shared" si="182"/>
        <v>0</v>
      </c>
      <c r="N613" s="61">
        <v>0</v>
      </c>
      <c r="AF613" s="3">
        <f t="shared" si="170"/>
        <v>1.3078703703703703E-2</v>
      </c>
      <c r="AG613" s="5">
        <f t="shared" si="171"/>
        <v>1130000</v>
      </c>
      <c r="AH613" s="56">
        <f t="shared" si="180"/>
        <v>1.805742</v>
      </c>
      <c r="AI613" s="84">
        <f t="shared" si="181"/>
        <v>1.805742</v>
      </c>
      <c r="AJ613" s="84">
        <v>1131</v>
      </c>
      <c r="AK613" t="str">
        <f t="shared" si="176"/>
        <v>1.805742, 1131</v>
      </c>
      <c r="AL613" s="60">
        <f t="shared" si="181"/>
        <v>1.805742</v>
      </c>
      <c r="AM613" s="5">
        <f t="shared" si="177"/>
        <v>1130</v>
      </c>
      <c r="AN613" s="56"/>
      <c r="AT613" s="56"/>
    </row>
    <row r="614" spans="1:46" x14ac:dyDescent="0.35">
      <c r="A614">
        <v>1131000</v>
      </c>
      <c r="B614" s="59">
        <v>0.17376411</v>
      </c>
      <c r="C614" s="3">
        <f t="shared" si="169"/>
        <v>1.3090277777777779E-2</v>
      </c>
      <c r="D614" s="59">
        <v>1.7376411</v>
      </c>
      <c r="E614" s="56" t="e">
        <f t="shared" si="172"/>
        <v>#N/A</v>
      </c>
      <c r="F614" s="58" t="e">
        <f t="shared" si="173"/>
        <v>#N/A</v>
      </c>
      <c r="G614" s="58" t="e">
        <f t="shared" si="168"/>
        <v>#N/A</v>
      </c>
      <c r="H614" s="58" t="e">
        <f t="shared" si="178"/>
        <v>#N/A</v>
      </c>
      <c r="I614" s="61" t="e">
        <v>#N/A</v>
      </c>
      <c r="J614" s="58" t="str">
        <f t="shared" si="174"/>
        <v>0</v>
      </c>
      <c r="K614" s="58" t="str">
        <f t="shared" si="175"/>
        <v>0</v>
      </c>
      <c r="L614" s="58" t="str">
        <f t="shared" si="179"/>
        <v>0</v>
      </c>
      <c r="M614" s="58" t="str">
        <f t="shared" si="182"/>
        <v>0</v>
      </c>
      <c r="N614" s="61">
        <v>0</v>
      </c>
      <c r="AF614" s="3">
        <f t="shared" si="170"/>
        <v>1.3090277777777779E-2</v>
      </c>
      <c r="AG614" s="5">
        <f t="shared" si="171"/>
        <v>1131000</v>
      </c>
      <c r="AH614" s="56">
        <f t="shared" si="180"/>
        <v>1.7376411</v>
      </c>
      <c r="AI614" s="84">
        <f t="shared" si="181"/>
        <v>1.7376411</v>
      </c>
      <c r="AJ614" s="84">
        <v>1132</v>
      </c>
      <c r="AK614" t="str">
        <f t="shared" si="176"/>
        <v>1.7376411, 1132</v>
      </c>
      <c r="AL614" s="60">
        <f t="shared" si="181"/>
        <v>1.7376411</v>
      </c>
      <c r="AM614" s="5">
        <f t="shared" si="177"/>
        <v>1131</v>
      </c>
      <c r="AN614" s="56"/>
      <c r="AT614" s="56"/>
    </row>
    <row r="615" spans="1:46" x14ac:dyDescent="0.35">
      <c r="A615">
        <v>1132000</v>
      </c>
      <c r="B615" s="59">
        <v>0.1571226</v>
      </c>
      <c r="C615" s="3">
        <f t="shared" si="169"/>
        <v>1.3101851851851852E-2</v>
      </c>
      <c r="D615" s="59">
        <v>1.571226</v>
      </c>
      <c r="E615" s="56" t="e">
        <f t="shared" si="172"/>
        <v>#N/A</v>
      </c>
      <c r="F615" s="58" t="e">
        <f t="shared" si="173"/>
        <v>#N/A</v>
      </c>
      <c r="G615" s="58" t="e">
        <f t="shared" si="168"/>
        <v>#N/A</v>
      </c>
      <c r="H615" s="58" t="e">
        <f t="shared" si="178"/>
        <v>#N/A</v>
      </c>
      <c r="I615" s="61" t="e">
        <v>#N/A</v>
      </c>
      <c r="J615" s="58" t="str">
        <f t="shared" si="174"/>
        <v>0</v>
      </c>
      <c r="K615" s="58" t="str">
        <f t="shared" si="175"/>
        <v>0</v>
      </c>
      <c r="L615" s="58" t="str">
        <f t="shared" si="179"/>
        <v>0</v>
      </c>
      <c r="M615" s="58" t="str">
        <f t="shared" si="182"/>
        <v>0</v>
      </c>
      <c r="N615" s="61">
        <v>0</v>
      </c>
      <c r="AF615" s="3">
        <f t="shared" si="170"/>
        <v>1.3101851851851852E-2</v>
      </c>
      <c r="AG615" s="5">
        <f t="shared" si="171"/>
        <v>1132000</v>
      </c>
      <c r="AH615" s="56">
        <f t="shared" si="180"/>
        <v>1.571226</v>
      </c>
      <c r="AI615" s="84">
        <f t="shared" si="181"/>
        <v>1.571226</v>
      </c>
      <c r="AJ615" s="84">
        <v>1133</v>
      </c>
      <c r="AK615" t="str">
        <f t="shared" si="176"/>
        <v>1.571226, 1133</v>
      </c>
      <c r="AL615" s="60">
        <f t="shared" si="181"/>
        <v>1.571226</v>
      </c>
      <c r="AM615" s="5">
        <f t="shared" si="177"/>
        <v>1132</v>
      </c>
      <c r="AN615" s="56"/>
      <c r="AT615" s="56"/>
    </row>
    <row r="616" spans="1:46" x14ac:dyDescent="0.35">
      <c r="A616">
        <v>1133000</v>
      </c>
      <c r="B616" s="59">
        <v>0.12686091999999999</v>
      </c>
      <c r="C616" s="3">
        <f t="shared" si="169"/>
        <v>1.3113425925925926E-2</v>
      </c>
      <c r="D616" s="59">
        <v>1.2686091999999998</v>
      </c>
      <c r="E616" s="56" t="e">
        <f t="shared" si="172"/>
        <v>#N/A</v>
      </c>
      <c r="F616" s="58" t="e">
        <f t="shared" si="173"/>
        <v>#N/A</v>
      </c>
      <c r="G616" s="58">
        <f t="shared" si="168"/>
        <v>1.2686091999999998</v>
      </c>
      <c r="H616" s="58" t="e">
        <f t="shared" si="178"/>
        <v>#N/A</v>
      </c>
      <c r="I616" s="61" t="e">
        <v>#N/A</v>
      </c>
      <c r="J616" s="58" t="str">
        <f t="shared" si="174"/>
        <v>0</v>
      </c>
      <c r="K616" s="58" t="str">
        <f t="shared" si="175"/>
        <v>0</v>
      </c>
      <c r="L616" s="58">
        <f t="shared" si="179"/>
        <v>1.2686091999999998</v>
      </c>
      <c r="M616" s="58" t="str">
        <f t="shared" si="182"/>
        <v>0</v>
      </c>
      <c r="N616" s="61">
        <v>0</v>
      </c>
      <c r="AF616" s="3">
        <f t="shared" si="170"/>
        <v>1.3113425925925926E-2</v>
      </c>
      <c r="AG616" s="5">
        <f t="shared" si="171"/>
        <v>1133000</v>
      </c>
      <c r="AH616" s="56">
        <f t="shared" si="180"/>
        <v>1.2686091999999998</v>
      </c>
      <c r="AI616" s="84">
        <f t="shared" si="181"/>
        <v>1.2686091999999998</v>
      </c>
      <c r="AJ616" s="84">
        <v>1134</v>
      </c>
      <c r="AK616" t="str">
        <f t="shared" si="176"/>
        <v>1.2686092, 1134</v>
      </c>
      <c r="AL616" s="60">
        <f t="shared" si="181"/>
        <v>1.2686091999999998</v>
      </c>
      <c r="AM616" s="5">
        <f t="shared" si="177"/>
        <v>1133</v>
      </c>
      <c r="AN616" s="56"/>
      <c r="AT616" s="56"/>
    </row>
    <row r="617" spans="1:46" x14ac:dyDescent="0.35">
      <c r="A617">
        <v>1134000</v>
      </c>
      <c r="B617" s="59">
        <v>0.14879941999999999</v>
      </c>
      <c r="C617" s="3">
        <f t="shared" si="169"/>
        <v>1.3125E-2</v>
      </c>
      <c r="D617" s="59">
        <v>1.4879941999999999</v>
      </c>
      <c r="E617" s="56" t="e">
        <f t="shared" si="172"/>
        <v>#N/A</v>
      </c>
      <c r="F617" s="58" t="e">
        <f t="shared" si="173"/>
        <v>#N/A</v>
      </c>
      <c r="G617" s="58" t="e">
        <f t="shared" si="168"/>
        <v>#N/A</v>
      </c>
      <c r="H617" s="58" t="e">
        <f t="shared" si="178"/>
        <v>#N/A</v>
      </c>
      <c r="I617" s="61" t="e">
        <v>#N/A</v>
      </c>
      <c r="J617" s="58" t="str">
        <f t="shared" si="174"/>
        <v>0</v>
      </c>
      <c r="K617" s="58" t="str">
        <f t="shared" si="175"/>
        <v>0</v>
      </c>
      <c r="L617" s="58" t="str">
        <f t="shared" si="179"/>
        <v>0</v>
      </c>
      <c r="M617" s="58" t="str">
        <f t="shared" si="182"/>
        <v>0</v>
      </c>
      <c r="N617" s="61">
        <v>0</v>
      </c>
      <c r="AF617" s="3">
        <f t="shared" si="170"/>
        <v>1.3125E-2</v>
      </c>
      <c r="AG617" s="5">
        <f t="shared" si="171"/>
        <v>1134000</v>
      </c>
      <c r="AH617" s="56">
        <f t="shared" si="180"/>
        <v>1.4879941999999999</v>
      </c>
      <c r="AI617" s="84">
        <f t="shared" si="181"/>
        <v>1.4879941999999999</v>
      </c>
      <c r="AJ617" s="84">
        <v>1135</v>
      </c>
      <c r="AK617" t="str">
        <f t="shared" si="176"/>
        <v>1.4879942, 1135</v>
      </c>
      <c r="AL617" s="60">
        <f t="shared" si="181"/>
        <v>1.4879941999999999</v>
      </c>
      <c r="AM617" s="5">
        <f t="shared" si="177"/>
        <v>1134</v>
      </c>
      <c r="AN617" s="56"/>
      <c r="AT617" s="56"/>
    </row>
    <row r="618" spans="1:46" x14ac:dyDescent="0.35">
      <c r="A618">
        <v>1135000</v>
      </c>
      <c r="B618" s="59">
        <v>0.13972092</v>
      </c>
      <c r="C618" s="3">
        <f t="shared" si="169"/>
        <v>1.3136574074074075E-2</v>
      </c>
      <c r="D618" s="59">
        <v>1.3972092</v>
      </c>
      <c r="E618" s="56" t="e">
        <f t="shared" si="172"/>
        <v>#N/A</v>
      </c>
      <c r="F618" s="58" t="e">
        <f t="shared" si="173"/>
        <v>#N/A</v>
      </c>
      <c r="G618" s="58" t="e">
        <f t="shared" si="168"/>
        <v>#N/A</v>
      </c>
      <c r="H618" s="58" t="e">
        <f t="shared" si="178"/>
        <v>#N/A</v>
      </c>
      <c r="I618" s="61" t="e">
        <v>#N/A</v>
      </c>
      <c r="J618" s="58" t="str">
        <f t="shared" si="174"/>
        <v>0</v>
      </c>
      <c r="K618" s="58" t="str">
        <f t="shared" si="175"/>
        <v>0</v>
      </c>
      <c r="L618" s="58" t="str">
        <f t="shared" si="179"/>
        <v>0</v>
      </c>
      <c r="M618" s="58" t="str">
        <f t="shared" si="182"/>
        <v>0</v>
      </c>
      <c r="N618" s="61">
        <v>0</v>
      </c>
      <c r="AF618" s="3">
        <f t="shared" si="170"/>
        <v>1.3136574074074075E-2</v>
      </c>
      <c r="AG618" s="5">
        <f t="shared" si="171"/>
        <v>1135000</v>
      </c>
      <c r="AH618" s="56">
        <f t="shared" si="180"/>
        <v>1.3972092</v>
      </c>
      <c r="AI618" s="84">
        <f t="shared" si="181"/>
        <v>1.3972092</v>
      </c>
      <c r="AJ618" s="84">
        <v>1136</v>
      </c>
      <c r="AK618" t="str">
        <f t="shared" si="176"/>
        <v>1.3972092, 1136</v>
      </c>
      <c r="AL618" s="60">
        <f t="shared" si="181"/>
        <v>1.3972092</v>
      </c>
      <c r="AM618" s="5">
        <f t="shared" si="177"/>
        <v>1135</v>
      </c>
      <c r="AN618" s="56"/>
      <c r="AT618" s="56"/>
    </row>
    <row r="619" spans="1:46" x14ac:dyDescent="0.35">
      <c r="A619">
        <v>1136000</v>
      </c>
      <c r="B619" s="59">
        <v>0.16317493999999999</v>
      </c>
      <c r="C619" s="3">
        <f t="shared" si="169"/>
        <v>1.3148148148148148E-2</v>
      </c>
      <c r="D619" s="59">
        <v>1.6317493999999999</v>
      </c>
      <c r="E619" s="56" t="e">
        <f t="shared" si="172"/>
        <v>#N/A</v>
      </c>
      <c r="F619" s="58" t="e">
        <f t="shared" si="173"/>
        <v>#N/A</v>
      </c>
      <c r="G619" s="58" t="e">
        <f t="shared" si="168"/>
        <v>#N/A</v>
      </c>
      <c r="H619" s="58" t="e">
        <f t="shared" si="178"/>
        <v>#N/A</v>
      </c>
      <c r="I619" s="61" t="e">
        <v>#N/A</v>
      </c>
      <c r="J619" s="58" t="str">
        <f t="shared" si="174"/>
        <v>0</v>
      </c>
      <c r="K619" s="58" t="str">
        <f t="shared" si="175"/>
        <v>0</v>
      </c>
      <c r="L619" s="58" t="str">
        <f t="shared" si="179"/>
        <v>0</v>
      </c>
      <c r="M619" s="58" t="str">
        <f t="shared" si="182"/>
        <v>0</v>
      </c>
      <c r="N619" s="61">
        <v>0</v>
      </c>
      <c r="AF619" s="3">
        <f t="shared" si="170"/>
        <v>1.3148148148148148E-2</v>
      </c>
      <c r="AG619" s="5">
        <f t="shared" si="171"/>
        <v>1136000</v>
      </c>
      <c r="AH619" s="56">
        <f t="shared" si="180"/>
        <v>1.6317493999999999</v>
      </c>
      <c r="AI619" s="84">
        <f t="shared" si="181"/>
        <v>1.6317493999999999</v>
      </c>
      <c r="AJ619" s="84">
        <v>1137</v>
      </c>
      <c r="AK619" t="str">
        <f t="shared" si="176"/>
        <v>1.6317494, 1137</v>
      </c>
      <c r="AL619" s="60">
        <f t="shared" si="181"/>
        <v>1.6317493999999999</v>
      </c>
      <c r="AM619" s="5">
        <f t="shared" si="177"/>
        <v>1136</v>
      </c>
      <c r="AN619" s="56"/>
      <c r="AT619" s="56"/>
    </row>
    <row r="620" spans="1:46" x14ac:dyDescent="0.35">
      <c r="A620">
        <v>1137000</v>
      </c>
      <c r="B620" s="59">
        <v>0.16090409999999999</v>
      </c>
      <c r="C620" s="3">
        <f t="shared" si="169"/>
        <v>1.3159722222222222E-2</v>
      </c>
      <c r="D620" s="59">
        <v>1.6090409999999999</v>
      </c>
      <c r="E620" s="56" t="e">
        <f t="shared" si="172"/>
        <v>#N/A</v>
      </c>
      <c r="F620" s="58" t="e">
        <f t="shared" si="173"/>
        <v>#N/A</v>
      </c>
      <c r="G620" s="58" t="e">
        <f t="shared" si="168"/>
        <v>#N/A</v>
      </c>
      <c r="H620" s="58" t="e">
        <f t="shared" si="178"/>
        <v>#N/A</v>
      </c>
      <c r="I620" s="61" t="e">
        <v>#N/A</v>
      </c>
      <c r="J620" s="58" t="str">
        <f t="shared" si="174"/>
        <v>0</v>
      </c>
      <c r="K620" s="58" t="str">
        <f t="shared" si="175"/>
        <v>0</v>
      </c>
      <c r="L620" s="58" t="str">
        <f t="shared" si="179"/>
        <v>0</v>
      </c>
      <c r="M620" s="58" t="str">
        <f t="shared" si="182"/>
        <v>0</v>
      </c>
      <c r="N620" s="61">
        <v>0</v>
      </c>
      <c r="AF620" s="3">
        <f t="shared" si="170"/>
        <v>1.3159722222222222E-2</v>
      </c>
      <c r="AG620" s="5">
        <f t="shared" si="171"/>
        <v>1137000</v>
      </c>
      <c r="AH620" s="56">
        <f t="shared" si="180"/>
        <v>1.6090409999999999</v>
      </c>
      <c r="AI620" s="84">
        <f t="shared" si="181"/>
        <v>1.6090409999999999</v>
      </c>
      <c r="AJ620" s="84">
        <v>1138</v>
      </c>
      <c r="AK620" t="str">
        <f t="shared" si="176"/>
        <v>1.609041, 1138</v>
      </c>
      <c r="AL620" s="60">
        <f t="shared" si="181"/>
        <v>1.6090409999999999</v>
      </c>
      <c r="AM620" s="5">
        <f t="shared" si="177"/>
        <v>1137</v>
      </c>
      <c r="AN620" s="56"/>
      <c r="AT620" s="56"/>
    </row>
    <row r="621" spans="1:46" x14ac:dyDescent="0.35">
      <c r="A621">
        <v>1138000</v>
      </c>
      <c r="B621" s="59">
        <v>0.29254483999999997</v>
      </c>
      <c r="C621" s="3">
        <f t="shared" si="169"/>
        <v>1.3171296296296296E-2</v>
      </c>
      <c r="D621" s="59">
        <v>2.9254483999999996</v>
      </c>
      <c r="E621" s="56" t="e">
        <f t="shared" si="172"/>
        <v>#N/A</v>
      </c>
      <c r="F621" s="58" t="e">
        <f t="shared" si="173"/>
        <v>#N/A</v>
      </c>
      <c r="G621" s="58" t="e">
        <f t="shared" si="168"/>
        <v>#N/A</v>
      </c>
      <c r="H621" s="58" t="e">
        <f t="shared" si="178"/>
        <v>#N/A</v>
      </c>
      <c r="I621" s="61" t="e">
        <v>#N/A</v>
      </c>
      <c r="J621" s="58" t="str">
        <f t="shared" si="174"/>
        <v>0</v>
      </c>
      <c r="K621" s="58" t="str">
        <f t="shared" si="175"/>
        <v>0</v>
      </c>
      <c r="L621" s="58" t="str">
        <f t="shared" si="179"/>
        <v>0</v>
      </c>
      <c r="M621" s="58" t="str">
        <f t="shared" si="182"/>
        <v>0</v>
      </c>
      <c r="N621" s="61">
        <v>0</v>
      </c>
      <c r="AF621" s="3">
        <f t="shared" si="170"/>
        <v>1.3171296296296296E-2</v>
      </c>
      <c r="AG621" s="5">
        <f t="shared" si="171"/>
        <v>1138000</v>
      </c>
      <c r="AH621" s="56">
        <f t="shared" si="180"/>
        <v>2.9254483999999996</v>
      </c>
      <c r="AI621" s="84">
        <f t="shared" si="181"/>
        <v>2.9254483999999996</v>
      </c>
      <c r="AJ621" s="84">
        <v>1139</v>
      </c>
      <c r="AK621" t="str">
        <f t="shared" si="176"/>
        <v>2.9254484, 1139</v>
      </c>
      <c r="AL621" s="60">
        <f t="shared" si="181"/>
        <v>2.9254483999999996</v>
      </c>
      <c r="AM621" s="5">
        <f t="shared" si="177"/>
        <v>1138</v>
      </c>
      <c r="AN621" s="56"/>
      <c r="AT621" s="56"/>
    </row>
    <row r="622" spans="1:46" x14ac:dyDescent="0.35">
      <c r="A622">
        <v>1139000</v>
      </c>
      <c r="B622" s="59">
        <v>0.32810109999999998</v>
      </c>
      <c r="C622" s="3">
        <f t="shared" si="169"/>
        <v>1.3182870370370371E-2</v>
      </c>
      <c r="D622" s="59">
        <v>3.2810109999999999</v>
      </c>
      <c r="E622" s="56" t="e">
        <f t="shared" si="172"/>
        <v>#N/A</v>
      </c>
      <c r="F622" s="58" t="e">
        <f t="shared" si="173"/>
        <v>#N/A</v>
      </c>
      <c r="G622" s="58" t="e">
        <f t="shared" si="168"/>
        <v>#N/A</v>
      </c>
      <c r="H622" s="58">
        <f t="shared" si="178"/>
        <v>3.2810109999999999</v>
      </c>
      <c r="I622" s="61" t="e">
        <v>#N/A</v>
      </c>
      <c r="J622" s="58" t="str">
        <f t="shared" si="174"/>
        <v>0</v>
      </c>
      <c r="K622" s="58" t="str">
        <f t="shared" si="175"/>
        <v>0</v>
      </c>
      <c r="L622" s="58" t="str">
        <f t="shared" si="179"/>
        <v>0</v>
      </c>
      <c r="M622" s="58">
        <f t="shared" si="182"/>
        <v>3.2810109999999999</v>
      </c>
      <c r="N622" s="61">
        <v>0</v>
      </c>
      <c r="AF622" s="3">
        <f t="shared" si="170"/>
        <v>1.3182870370370371E-2</v>
      </c>
      <c r="AG622" s="5">
        <f t="shared" si="171"/>
        <v>1139000</v>
      </c>
      <c r="AH622" s="56">
        <f t="shared" si="180"/>
        <v>3.2810109999999999</v>
      </c>
      <c r="AI622" s="84">
        <f t="shared" si="181"/>
        <v>3.2810109999999999</v>
      </c>
      <c r="AJ622" s="84">
        <v>1140</v>
      </c>
      <c r="AK622" t="str">
        <f t="shared" si="176"/>
        <v>3.281011, 1140</v>
      </c>
      <c r="AL622" s="60">
        <f t="shared" si="181"/>
        <v>3.2810109999999999</v>
      </c>
      <c r="AM622" s="5">
        <f t="shared" si="177"/>
        <v>1139</v>
      </c>
      <c r="AN622" s="56"/>
      <c r="AT622" s="56"/>
    </row>
    <row r="623" spans="1:46" x14ac:dyDescent="0.35">
      <c r="A623">
        <v>1140000</v>
      </c>
      <c r="B623" s="59">
        <v>0.25017850000000003</v>
      </c>
      <c r="C623" s="3">
        <f t="shared" si="169"/>
        <v>1.3194444444444444E-2</v>
      </c>
      <c r="D623" s="59">
        <v>2.5017850000000004</v>
      </c>
      <c r="E623" s="56" t="e">
        <f t="shared" si="172"/>
        <v>#N/A</v>
      </c>
      <c r="F623" s="58" t="e">
        <f t="shared" si="173"/>
        <v>#N/A</v>
      </c>
      <c r="G623" s="58" t="e">
        <f t="shared" si="168"/>
        <v>#N/A</v>
      </c>
      <c r="H623" s="58" t="e">
        <f t="shared" si="178"/>
        <v>#N/A</v>
      </c>
      <c r="I623" s="61" t="e">
        <v>#N/A</v>
      </c>
      <c r="J623" s="58" t="str">
        <f t="shared" si="174"/>
        <v>0</v>
      </c>
      <c r="K623" s="58" t="str">
        <f t="shared" si="175"/>
        <v>0</v>
      </c>
      <c r="L623" s="58" t="str">
        <f t="shared" si="179"/>
        <v>0</v>
      </c>
      <c r="M623" s="58" t="str">
        <f t="shared" si="182"/>
        <v>0</v>
      </c>
      <c r="N623" s="61">
        <v>0</v>
      </c>
      <c r="AF623" s="3">
        <f t="shared" si="170"/>
        <v>1.3194444444444444E-2</v>
      </c>
      <c r="AG623" s="5">
        <f t="shared" si="171"/>
        <v>1140000</v>
      </c>
      <c r="AH623" s="56">
        <f t="shared" si="180"/>
        <v>2.5017850000000004</v>
      </c>
      <c r="AI623" s="84">
        <f t="shared" si="181"/>
        <v>2.5017850000000004</v>
      </c>
      <c r="AJ623" s="84">
        <v>1141</v>
      </c>
      <c r="AK623" t="str">
        <f t="shared" si="176"/>
        <v>2.501785, 1141</v>
      </c>
      <c r="AL623" s="60">
        <f t="shared" si="181"/>
        <v>2.5017850000000004</v>
      </c>
      <c r="AM623" s="5">
        <f t="shared" si="177"/>
        <v>1140</v>
      </c>
      <c r="AN623" s="56"/>
      <c r="AT623" s="56"/>
    </row>
    <row r="624" spans="1:46" x14ac:dyDescent="0.35">
      <c r="A624">
        <v>1141000</v>
      </c>
      <c r="B624" s="59">
        <v>0.13291325000000001</v>
      </c>
      <c r="C624" s="3">
        <f t="shared" si="169"/>
        <v>1.3206018518518518E-2</v>
      </c>
      <c r="D624" s="59">
        <v>1.3291325000000001</v>
      </c>
      <c r="E624" s="56" t="e">
        <f t="shared" si="172"/>
        <v>#N/A</v>
      </c>
      <c r="F624" s="58" t="e">
        <f t="shared" si="173"/>
        <v>#N/A</v>
      </c>
      <c r="G624" s="58" t="e">
        <f t="shared" si="168"/>
        <v>#N/A</v>
      </c>
      <c r="H624" s="58" t="e">
        <f t="shared" si="178"/>
        <v>#N/A</v>
      </c>
      <c r="I624" s="61" t="e">
        <v>#N/A</v>
      </c>
      <c r="J624" s="58" t="str">
        <f t="shared" si="174"/>
        <v>0</v>
      </c>
      <c r="K624" s="58" t="str">
        <f t="shared" si="175"/>
        <v>0</v>
      </c>
      <c r="L624" s="58" t="str">
        <f t="shared" si="179"/>
        <v>0</v>
      </c>
      <c r="M624" s="58" t="str">
        <f t="shared" si="182"/>
        <v>0</v>
      </c>
      <c r="N624" s="61">
        <v>0</v>
      </c>
      <c r="AF624" s="3">
        <f t="shared" si="170"/>
        <v>1.3206018518518518E-2</v>
      </c>
      <c r="AG624" s="5">
        <f t="shared" si="171"/>
        <v>1141000</v>
      </c>
      <c r="AH624" s="56">
        <f t="shared" si="180"/>
        <v>1.3291325000000001</v>
      </c>
      <c r="AI624" s="84">
        <f t="shared" si="181"/>
        <v>1.3291325000000001</v>
      </c>
      <c r="AJ624" s="84">
        <v>1142</v>
      </c>
      <c r="AK624" t="str">
        <f t="shared" si="176"/>
        <v>1.3291325, 1142</v>
      </c>
      <c r="AL624" s="60">
        <f t="shared" si="181"/>
        <v>1.3291325000000001</v>
      </c>
      <c r="AM624" s="5">
        <f t="shared" si="177"/>
        <v>1141</v>
      </c>
      <c r="AN624" s="56"/>
      <c r="AT624" s="56"/>
    </row>
    <row r="625" spans="1:46" x14ac:dyDescent="0.35">
      <c r="A625">
        <v>1142000</v>
      </c>
      <c r="B625" s="59">
        <v>9.4328389999999998E-2</v>
      </c>
      <c r="C625" s="3">
        <f t="shared" si="169"/>
        <v>1.3217592592592593E-2</v>
      </c>
      <c r="D625" s="59">
        <v>0.94328389999999995</v>
      </c>
      <c r="E625" s="56" t="e">
        <f t="shared" si="172"/>
        <v>#N/A</v>
      </c>
      <c r="F625" s="58" t="e">
        <f t="shared" si="173"/>
        <v>#N/A</v>
      </c>
      <c r="G625" s="58" t="e">
        <f t="shared" si="168"/>
        <v>#N/A</v>
      </c>
      <c r="H625" s="58" t="e">
        <f t="shared" si="178"/>
        <v>#N/A</v>
      </c>
      <c r="I625" s="61" t="e">
        <v>#N/A</v>
      </c>
      <c r="J625" s="58" t="str">
        <f t="shared" si="174"/>
        <v>0</v>
      </c>
      <c r="K625" s="58" t="str">
        <f t="shared" si="175"/>
        <v>0</v>
      </c>
      <c r="L625" s="58" t="str">
        <f t="shared" si="179"/>
        <v>0</v>
      </c>
      <c r="M625" s="58" t="str">
        <f t="shared" si="182"/>
        <v>0</v>
      </c>
      <c r="N625" s="61">
        <v>0</v>
      </c>
      <c r="AF625" s="3">
        <f t="shared" si="170"/>
        <v>1.3217592592592593E-2</v>
      </c>
      <c r="AG625" s="5">
        <f t="shared" si="171"/>
        <v>1142000</v>
      </c>
      <c r="AH625" s="56">
        <f t="shared" si="180"/>
        <v>0.94328389999999995</v>
      </c>
      <c r="AI625" s="84">
        <f t="shared" si="181"/>
        <v>0.94328389999999995</v>
      </c>
      <c r="AJ625" s="84">
        <v>1143</v>
      </c>
      <c r="AK625" t="str">
        <f t="shared" si="176"/>
        <v>0.9432839, 1143</v>
      </c>
      <c r="AL625" s="60">
        <f t="shared" si="181"/>
        <v>0.94328389999999995</v>
      </c>
      <c r="AM625" s="5">
        <f t="shared" si="177"/>
        <v>1142</v>
      </c>
      <c r="AN625" s="56"/>
      <c r="AT625" s="56"/>
    </row>
    <row r="626" spans="1:46" x14ac:dyDescent="0.35">
      <c r="A626">
        <v>1143000</v>
      </c>
      <c r="B626" s="59">
        <v>8.0710630000000005E-2</v>
      </c>
      <c r="C626" s="3">
        <f t="shared" si="169"/>
        <v>1.3229166666666667E-2</v>
      </c>
      <c r="D626" s="59">
        <v>0.80710630000000005</v>
      </c>
      <c r="E626" s="56" t="e">
        <f t="shared" si="172"/>
        <v>#N/A</v>
      </c>
      <c r="F626" s="58" t="e">
        <f t="shared" si="173"/>
        <v>#N/A</v>
      </c>
      <c r="G626" s="58" t="e">
        <f t="shared" si="168"/>
        <v>#N/A</v>
      </c>
      <c r="H626" s="58" t="e">
        <f t="shared" si="178"/>
        <v>#N/A</v>
      </c>
      <c r="I626" s="61" t="e">
        <v>#N/A</v>
      </c>
      <c r="J626" s="58" t="str">
        <f t="shared" si="174"/>
        <v>0</v>
      </c>
      <c r="K626" s="58" t="str">
        <f t="shared" si="175"/>
        <v>0</v>
      </c>
      <c r="L626" s="58" t="str">
        <f t="shared" si="179"/>
        <v>0</v>
      </c>
      <c r="M626" s="58" t="str">
        <f t="shared" si="182"/>
        <v>0</v>
      </c>
      <c r="N626" s="61">
        <v>0</v>
      </c>
      <c r="AF626" s="3">
        <f t="shared" si="170"/>
        <v>1.3229166666666667E-2</v>
      </c>
      <c r="AG626" s="5">
        <f t="shared" si="171"/>
        <v>1143000</v>
      </c>
      <c r="AH626" s="56">
        <f t="shared" si="180"/>
        <v>0.80710630000000005</v>
      </c>
      <c r="AI626" s="84">
        <f t="shared" si="181"/>
        <v>0.80710630000000005</v>
      </c>
      <c r="AJ626" s="84">
        <v>1144</v>
      </c>
      <c r="AK626" t="str">
        <f t="shared" si="176"/>
        <v>0.8071063, 1144</v>
      </c>
      <c r="AL626" s="60">
        <f t="shared" si="181"/>
        <v>0.80710630000000005</v>
      </c>
      <c r="AM626" s="5">
        <f t="shared" si="177"/>
        <v>1143</v>
      </c>
      <c r="AN626" s="56"/>
      <c r="AT626" s="56"/>
    </row>
    <row r="627" spans="1:46" x14ac:dyDescent="0.35">
      <c r="A627">
        <v>1144000</v>
      </c>
      <c r="B627" s="59">
        <v>0.10189381</v>
      </c>
      <c r="C627" s="3">
        <f t="shared" si="169"/>
        <v>1.324074074074074E-2</v>
      </c>
      <c r="D627" s="59">
        <v>1.0189381</v>
      </c>
      <c r="E627" s="56" t="e">
        <f t="shared" si="172"/>
        <v>#N/A</v>
      </c>
      <c r="F627" s="58" t="e">
        <f t="shared" si="173"/>
        <v>#N/A</v>
      </c>
      <c r="G627" s="58" t="e">
        <f t="shared" si="168"/>
        <v>#N/A</v>
      </c>
      <c r="H627" s="58" t="e">
        <f t="shared" si="178"/>
        <v>#N/A</v>
      </c>
      <c r="I627" s="61" t="e">
        <v>#N/A</v>
      </c>
      <c r="J627" s="58" t="str">
        <f t="shared" si="174"/>
        <v>0</v>
      </c>
      <c r="K627" s="58" t="str">
        <f t="shared" si="175"/>
        <v>0</v>
      </c>
      <c r="L627" s="58" t="str">
        <f t="shared" si="179"/>
        <v>0</v>
      </c>
      <c r="M627" s="58" t="str">
        <f t="shared" si="182"/>
        <v>0</v>
      </c>
      <c r="N627" s="61">
        <v>0</v>
      </c>
      <c r="AF627" s="3">
        <f t="shared" si="170"/>
        <v>1.324074074074074E-2</v>
      </c>
      <c r="AG627" s="5">
        <f t="shared" si="171"/>
        <v>1144000</v>
      </c>
      <c r="AH627" s="56">
        <f t="shared" si="180"/>
        <v>1.0189381</v>
      </c>
      <c r="AI627" s="84">
        <f t="shared" si="181"/>
        <v>1.0189381</v>
      </c>
      <c r="AJ627" s="84">
        <v>1145</v>
      </c>
      <c r="AK627" t="str">
        <f t="shared" si="176"/>
        <v>1.0189381, 1145</v>
      </c>
      <c r="AL627" s="60">
        <f t="shared" si="181"/>
        <v>1.0189381</v>
      </c>
      <c r="AM627" s="5">
        <f t="shared" si="177"/>
        <v>1144</v>
      </c>
      <c r="AN627" s="56"/>
      <c r="AT627" s="56"/>
    </row>
    <row r="628" spans="1:46" x14ac:dyDescent="0.35">
      <c r="A628">
        <v>1145000</v>
      </c>
      <c r="B628" s="59">
        <v>8.8276049999999995E-2</v>
      </c>
      <c r="C628" s="3">
        <f t="shared" si="169"/>
        <v>1.3252314814814814E-2</v>
      </c>
      <c r="D628" s="59">
        <v>0.88276049999999995</v>
      </c>
      <c r="E628" s="56" t="e">
        <f t="shared" si="172"/>
        <v>#N/A</v>
      </c>
      <c r="F628" s="58" t="e">
        <f t="shared" si="173"/>
        <v>#N/A</v>
      </c>
      <c r="G628" s="58" t="e">
        <f t="shared" si="168"/>
        <v>#N/A</v>
      </c>
      <c r="H628" s="58" t="e">
        <f t="shared" si="178"/>
        <v>#N/A</v>
      </c>
      <c r="I628" s="61" t="e">
        <v>#N/A</v>
      </c>
      <c r="J628" s="58" t="str">
        <f t="shared" si="174"/>
        <v>0</v>
      </c>
      <c r="K628" s="58" t="str">
        <f t="shared" si="175"/>
        <v>0</v>
      </c>
      <c r="L628" s="58" t="str">
        <f t="shared" si="179"/>
        <v>0</v>
      </c>
      <c r="M628" s="58" t="str">
        <f t="shared" si="182"/>
        <v>0</v>
      </c>
      <c r="N628" s="61" t="str">
        <v>29 Visible pain response</v>
      </c>
      <c r="AF628" s="3">
        <f t="shared" si="170"/>
        <v>1.3252314814814814E-2</v>
      </c>
      <c r="AG628" s="5">
        <f t="shared" si="171"/>
        <v>1145000</v>
      </c>
      <c r="AH628" s="56">
        <f t="shared" si="180"/>
        <v>0.88276049999999995</v>
      </c>
      <c r="AI628" s="84">
        <f t="shared" si="181"/>
        <v>0.88276049999999995</v>
      </c>
      <c r="AJ628" s="84">
        <v>1146</v>
      </c>
      <c r="AK628" t="str">
        <f t="shared" si="176"/>
        <v>0.8827605, 1146</v>
      </c>
      <c r="AL628" s="60">
        <f t="shared" si="181"/>
        <v>0.88276049999999995</v>
      </c>
      <c r="AM628" s="5">
        <f t="shared" si="177"/>
        <v>1145</v>
      </c>
      <c r="AN628" s="56"/>
      <c r="AT628" s="56"/>
    </row>
    <row r="629" spans="1:46" x14ac:dyDescent="0.35">
      <c r="A629">
        <v>1146000</v>
      </c>
      <c r="B629" s="59">
        <v>7.3900536000000003E-2</v>
      </c>
      <c r="C629" s="3">
        <f t="shared" si="169"/>
        <v>1.3263888888888889E-2</v>
      </c>
      <c r="D629" s="59">
        <v>0.73900536000000006</v>
      </c>
      <c r="E629" s="56" t="e">
        <f t="shared" si="172"/>
        <v>#N/A</v>
      </c>
      <c r="F629" s="58" t="e">
        <f t="shared" si="173"/>
        <v>#N/A</v>
      </c>
      <c r="G629" s="58">
        <f t="shared" si="168"/>
        <v>0.73900536000000006</v>
      </c>
      <c r="H629" s="58" t="e">
        <f t="shared" si="178"/>
        <v>#N/A</v>
      </c>
      <c r="I629" s="61" t="e">
        <v>#N/A</v>
      </c>
      <c r="J629" s="58" t="str">
        <f t="shared" si="174"/>
        <v>0</v>
      </c>
      <c r="K629" s="58" t="str">
        <f t="shared" si="175"/>
        <v>0</v>
      </c>
      <c r="L629" s="58">
        <f t="shared" si="179"/>
        <v>0.73900536000000006</v>
      </c>
      <c r="M629" s="58" t="str">
        <f t="shared" si="182"/>
        <v>0</v>
      </c>
      <c r="N629" s="61">
        <v>0</v>
      </c>
      <c r="AF629" s="3">
        <f t="shared" si="170"/>
        <v>1.3263888888888889E-2</v>
      </c>
      <c r="AG629" s="5">
        <f t="shared" si="171"/>
        <v>1146000</v>
      </c>
      <c r="AH629" s="56">
        <f t="shared" si="180"/>
        <v>0.73900536000000006</v>
      </c>
      <c r="AI629" s="84">
        <f t="shared" si="181"/>
        <v>0.73900536000000006</v>
      </c>
      <c r="AJ629" s="84">
        <v>1147</v>
      </c>
      <c r="AK629" t="str">
        <f t="shared" si="176"/>
        <v>0.73900536, 1147</v>
      </c>
      <c r="AL629" s="60">
        <f t="shared" si="181"/>
        <v>0.73900536000000006</v>
      </c>
      <c r="AM629" s="5">
        <f t="shared" si="177"/>
        <v>1146</v>
      </c>
      <c r="AN629" s="56"/>
      <c r="AT629" s="56"/>
    </row>
    <row r="630" spans="1:46" x14ac:dyDescent="0.35">
      <c r="A630">
        <v>1147000</v>
      </c>
      <c r="B630" s="59">
        <v>7.6926709999999995E-2</v>
      </c>
      <c r="C630" s="3">
        <f t="shared" si="169"/>
        <v>1.3275462962962963E-2</v>
      </c>
      <c r="D630" s="59">
        <v>0.76926709999999998</v>
      </c>
      <c r="E630" s="56" t="e">
        <f t="shared" si="172"/>
        <v>#N/A</v>
      </c>
      <c r="F630" s="58" t="e">
        <f t="shared" si="173"/>
        <v>#N/A</v>
      </c>
      <c r="G630" s="58" t="e">
        <f t="shared" ref="G630:G693" si="183">IF(AND(D630&lt;=D627, D630&lt;=D628, D630&lt;=D629, D630&lt;=D631, D630&lt;=D632, D630&lt;=D633),D630,NA())</f>
        <v>#N/A</v>
      </c>
      <c r="H630" s="58" t="e">
        <f t="shared" si="178"/>
        <v>#N/A</v>
      </c>
      <c r="I630" s="61" t="e">
        <v>#N/A</v>
      </c>
      <c r="J630" s="58" t="str">
        <f t="shared" si="174"/>
        <v>0</v>
      </c>
      <c r="K630" s="58" t="str">
        <f t="shared" si="175"/>
        <v>0</v>
      </c>
      <c r="L630" s="58" t="str">
        <f t="shared" si="179"/>
        <v>0</v>
      </c>
      <c r="M630" s="58" t="str">
        <f t="shared" si="182"/>
        <v>0</v>
      </c>
      <c r="N630" s="61">
        <v>0</v>
      </c>
      <c r="AF630" s="3">
        <f t="shared" si="170"/>
        <v>1.3275462962962963E-2</v>
      </c>
      <c r="AG630" s="5">
        <f t="shared" si="171"/>
        <v>1147000</v>
      </c>
      <c r="AH630" s="56">
        <f t="shared" si="180"/>
        <v>0.76926709999999998</v>
      </c>
      <c r="AI630" s="84">
        <f t="shared" si="181"/>
        <v>0.76926709999999998</v>
      </c>
      <c r="AJ630" s="84">
        <v>1148</v>
      </c>
      <c r="AK630" t="str">
        <f t="shared" si="176"/>
        <v>0.7692671, 1148</v>
      </c>
      <c r="AL630" s="60">
        <f t="shared" si="181"/>
        <v>0.76926709999999998</v>
      </c>
      <c r="AM630" s="5">
        <f t="shared" si="177"/>
        <v>1147</v>
      </c>
      <c r="AN630" s="56"/>
      <c r="AT630" s="56"/>
    </row>
    <row r="631" spans="1:46" x14ac:dyDescent="0.35">
      <c r="A631">
        <v>1148000</v>
      </c>
      <c r="B631" s="59">
        <v>0.12231924</v>
      </c>
      <c r="C631" s="3">
        <f t="shared" si="169"/>
        <v>1.3287037037037036E-2</v>
      </c>
      <c r="D631" s="59">
        <v>1.2231923999999998</v>
      </c>
      <c r="E631" s="56" t="e">
        <f t="shared" si="172"/>
        <v>#N/A</v>
      </c>
      <c r="F631" s="58" t="e">
        <f t="shared" si="173"/>
        <v>#N/A</v>
      </c>
      <c r="G631" s="58" t="e">
        <f t="shared" si="183"/>
        <v>#N/A</v>
      </c>
      <c r="H631" s="58" t="e">
        <f t="shared" si="178"/>
        <v>#N/A</v>
      </c>
      <c r="I631" s="61" t="e">
        <v>#N/A</v>
      </c>
      <c r="J631" s="58" t="str">
        <f t="shared" si="174"/>
        <v>0</v>
      </c>
      <c r="K631" s="58" t="str">
        <f t="shared" si="175"/>
        <v>0</v>
      </c>
      <c r="L631" s="58" t="str">
        <f t="shared" si="179"/>
        <v>0</v>
      </c>
      <c r="M631" s="58" t="str">
        <f t="shared" si="182"/>
        <v>0</v>
      </c>
      <c r="N631" s="61">
        <v>0</v>
      </c>
      <c r="AF631" s="3">
        <f t="shared" si="170"/>
        <v>1.3287037037037036E-2</v>
      </c>
      <c r="AG631" s="5">
        <f t="shared" si="171"/>
        <v>1148000</v>
      </c>
      <c r="AH631" s="56">
        <f t="shared" si="180"/>
        <v>1.2231923999999998</v>
      </c>
      <c r="AI631" s="84">
        <f t="shared" si="181"/>
        <v>1.2231923999999998</v>
      </c>
      <c r="AJ631" s="84">
        <v>1149</v>
      </c>
      <c r="AK631" t="str">
        <f t="shared" si="176"/>
        <v>1.2231924, 1149</v>
      </c>
      <c r="AL631" s="60">
        <f t="shared" si="181"/>
        <v>1.2231923999999998</v>
      </c>
      <c r="AM631" s="5">
        <f t="shared" si="177"/>
        <v>1148</v>
      </c>
      <c r="AN631" s="56"/>
      <c r="AT631" s="56"/>
    </row>
    <row r="632" spans="1:46" x14ac:dyDescent="0.35">
      <c r="A632">
        <v>1149000</v>
      </c>
      <c r="B632" s="59">
        <v>0.13442391000000001</v>
      </c>
      <c r="C632" s="3">
        <f t="shared" si="169"/>
        <v>1.329861111111111E-2</v>
      </c>
      <c r="D632" s="59">
        <v>1.3442391</v>
      </c>
      <c r="E632" s="56" t="e">
        <f t="shared" si="172"/>
        <v>#N/A</v>
      </c>
      <c r="F632" s="58" t="e">
        <f t="shared" si="173"/>
        <v>#N/A</v>
      </c>
      <c r="G632" s="58" t="e">
        <f t="shared" si="183"/>
        <v>#N/A</v>
      </c>
      <c r="H632" s="58" t="e">
        <f t="shared" si="178"/>
        <v>#N/A</v>
      </c>
      <c r="I632" s="61" t="e">
        <v>#N/A</v>
      </c>
      <c r="J632" s="58" t="str">
        <f t="shared" si="174"/>
        <v>0</v>
      </c>
      <c r="K632" s="58" t="str">
        <f t="shared" si="175"/>
        <v>0</v>
      </c>
      <c r="L632" s="58" t="str">
        <f t="shared" si="179"/>
        <v>0</v>
      </c>
      <c r="M632" s="58" t="str">
        <f t="shared" si="182"/>
        <v>0</v>
      </c>
      <c r="N632" s="61">
        <v>0</v>
      </c>
      <c r="AF632" s="3">
        <f t="shared" si="170"/>
        <v>1.329861111111111E-2</v>
      </c>
      <c r="AG632" s="5">
        <f t="shared" si="171"/>
        <v>1149000</v>
      </c>
      <c r="AH632" s="56">
        <f t="shared" si="180"/>
        <v>1.3442391</v>
      </c>
      <c r="AI632" s="84">
        <f t="shared" si="181"/>
        <v>1.3442391</v>
      </c>
      <c r="AJ632" s="84">
        <v>1150</v>
      </c>
      <c r="AK632" t="str">
        <f t="shared" si="176"/>
        <v>1.3442391, 1150</v>
      </c>
      <c r="AL632" s="60">
        <f t="shared" si="181"/>
        <v>1.3442391</v>
      </c>
      <c r="AM632" s="5">
        <f t="shared" si="177"/>
        <v>1149</v>
      </c>
      <c r="AN632" s="56"/>
      <c r="AT632" s="56"/>
    </row>
    <row r="633" spans="1:46" x14ac:dyDescent="0.35">
      <c r="A633">
        <v>1150000</v>
      </c>
      <c r="B633" s="59">
        <v>0.15107027000000001</v>
      </c>
      <c r="C633" s="3">
        <f t="shared" si="169"/>
        <v>1.3310185185185185E-2</v>
      </c>
      <c r="D633" s="59">
        <v>1.5107027</v>
      </c>
      <c r="E633" s="56" t="e">
        <f t="shared" si="172"/>
        <v>#N/A</v>
      </c>
      <c r="F633" s="58" t="e">
        <f t="shared" si="173"/>
        <v>#N/A</v>
      </c>
      <c r="G633" s="58" t="e">
        <f t="shared" si="183"/>
        <v>#N/A</v>
      </c>
      <c r="H633" s="58" t="e">
        <f t="shared" si="178"/>
        <v>#N/A</v>
      </c>
      <c r="I633" s="61" t="e">
        <v>#N/A</v>
      </c>
      <c r="J633" s="58" t="str">
        <f t="shared" si="174"/>
        <v>0</v>
      </c>
      <c r="K633" s="58" t="str">
        <f t="shared" si="175"/>
        <v>0</v>
      </c>
      <c r="L633" s="58" t="str">
        <f t="shared" si="179"/>
        <v>0</v>
      </c>
      <c r="M633" s="58" t="str">
        <f t="shared" si="182"/>
        <v>0</v>
      </c>
      <c r="N633" s="61">
        <v>0</v>
      </c>
      <c r="AF633" s="3">
        <f t="shared" si="170"/>
        <v>1.3310185185185185E-2</v>
      </c>
      <c r="AG633" s="5">
        <f t="shared" si="171"/>
        <v>1150000</v>
      </c>
      <c r="AH633" s="56">
        <f t="shared" si="180"/>
        <v>1.5107027</v>
      </c>
      <c r="AI633" s="84">
        <f t="shared" si="181"/>
        <v>1.5107027</v>
      </c>
      <c r="AJ633" s="84">
        <v>1151</v>
      </c>
      <c r="AK633" t="str">
        <f t="shared" si="176"/>
        <v>1.5107027, 1151</v>
      </c>
      <c r="AL633" s="60">
        <f t="shared" si="181"/>
        <v>1.5107027</v>
      </c>
      <c r="AM633" s="5">
        <f t="shared" si="177"/>
        <v>1150</v>
      </c>
      <c r="AN633" s="56"/>
      <c r="AT633" s="56"/>
    </row>
    <row r="634" spans="1:46" x14ac:dyDescent="0.35">
      <c r="A634">
        <v>1151000</v>
      </c>
      <c r="B634" s="59">
        <v>0.16317493999999999</v>
      </c>
      <c r="C634" s="3">
        <f t="shared" si="169"/>
        <v>1.3321759259259259E-2</v>
      </c>
      <c r="D634" s="59">
        <v>1.6317493999999999</v>
      </c>
      <c r="E634" s="56" t="e">
        <f t="shared" si="172"/>
        <v>#N/A</v>
      </c>
      <c r="F634" s="58" t="e">
        <f t="shared" si="173"/>
        <v>#N/A</v>
      </c>
      <c r="G634" s="58" t="e">
        <f t="shared" si="183"/>
        <v>#N/A</v>
      </c>
      <c r="H634" s="58" t="e">
        <f t="shared" si="178"/>
        <v>#N/A</v>
      </c>
      <c r="I634" s="61" t="e">
        <v>#N/A</v>
      </c>
      <c r="J634" s="58" t="str">
        <f t="shared" si="174"/>
        <v>0</v>
      </c>
      <c r="K634" s="58" t="str">
        <f t="shared" si="175"/>
        <v>0</v>
      </c>
      <c r="L634" s="58" t="str">
        <f t="shared" si="179"/>
        <v>0</v>
      </c>
      <c r="M634" s="58" t="str">
        <f t="shared" si="182"/>
        <v>0</v>
      </c>
      <c r="N634" s="61">
        <v>0</v>
      </c>
      <c r="AF634" s="3">
        <f t="shared" si="170"/>
        <v>1.3321759259259259E-2</v>
      </c>
      <c r="AG634" s="5">
        <f t="shared" si="171"/>
        <v>1151000</v>
      </c>
      <c r="AH634" s="56">
        <f t="shared" si="180"/>
        <v>1.6317493999999999</v>
      </c>
      <c r="AI634" s="84">
        <f t="shared" si="181"/>
        <v>1.6317493999999999</v>
      </c>
      <c r="AJ634" s="84">
        <v>1152</v>
      </c>
      <c r="AK634" t="str">
        <f t="shared" si="176"/>
        <v>1.6317494, 1152</v>
      </c>
      <c r="AL634" s="60">
        <f t="shared" si="181"/>
        <v>1.6317493999999999</v>
      </c>
      <c r="AM634" s="5">
        <f t="shared" si="177"/>
        <v>1151</v>
      </c>
      <c r="AN634" s="56"/>
      <c r="AT634" s="56"/>
    </row>
    <row r="635" spans="1:46" x14ac:dyDescent="0.35">
      <c r="A635">
        <v>1152000</v>
      </c>
      <c r="B635" s="59">
        <v>0.16468558999999999</v>
      </c>
      <c r="C635" s="3">
        <f t="shared" si="169"/>
        <v>1.3333333333333332E-2</v>
      </c>
      <c r="D635" s="59">
        <v>1.6468558999999998</v>
      </c>
      <c r="E635" s="56" t="e">
        <f t="shared" si="172"/>
        <v>#N/A</v>
      </c>
      <c r="F635" s="58" t="e">
        <f t="shared" si="173"/>
        <v>#N/A</v>
      </c>
      <c r="G635" s="58" t="e">
        <f t="shared" si="183"/>
        <v>#N/A</v>
      </c>
      <c r="H635" s="58" t="e">
        <f t="shared" si="178"/>
        <v>#N/A</v>
      </c>
      <c r="I635" s="61" t="e">
        <v>#N/A</v>
      </c>
      <c r="J635" s="58" t="str">
        <f t="shared" si="174"/>
        <v>0</v>
      </c>
      <c r="K635" s="58" t="str">
        <f t="shared" si="175"/>
        <v>0</v>
      </c>
      <c r="L635" s="58" t="str">
        <f t="shared" si="179"/>
        <v>0</v>
      </c>
      <c r="M635" s="58" t="str">
        <f t="shared" si="182"/>
        <v>0</v>
      </c>
      <c r="N635" s="61">
        <v>0</v>
      </c>
      <c r="AF635" s="3">
        <f t="shared" si="170"/>
        <v>1.3333333333333332E-2</v>
      </c>
      <c r="AG635" s="5">
        <f t="shared" si="171"/>
        <v>1152000</v>
      </c>
      <c r="AH635" s="56">
        <f t="shared" si="180"/>
        <v>1.6468558999999998</v>
      </c>
      <c r="AI635" s="84">
        <f t="shared" si="181"/>
        <v>1.6468558999999998</v>
      </c>
      <c r="AJ635" s="84">
        <v>1153</v>
      </c>
      <c r="AK635" t="str">
        <f t="shared" si="176"/>
        <v>1.6468559, 1153</v>
      </c>
      <c r="AL635" s="60">
        <f t="shared" si="181"/>
        <v>1.6468558999999998</v>
      </c>
      <c r="AM635" s="5">
        <f t="shared" si="177"/>
        <v>1152</v>
      </c>
      <c r="AN635" s="56"/>
      <c r="AT635" s="56"/>
    </row>
    <row r="636" spans="1:46" x14ac:dyDescent="0.35">
      <c r="A636">
        <v>1153000</v>
      </c>
      <c r="B636" s="59">
        <v>0.18813962000000001</v>
      </c>
      <c r="C636" s="3">
        <f t="shared" si="169"/>
        <v>1.3344907407407406E-2</v>
      </c>
      <c r="D636" s="59">
        <v>1.8813962000000002</v>
      </c>
      <c r="E636" s="56" t="e">
        <f t="shared" si="172"/>
        <v>#N/A</v>
      </c>
      <c r="F636" s="58" t="e">
        <f t="shared" si="173"/>
        <v>#N/A</v>
      </c>
      <c r="G636" s="58" t="e">
        <f t="shared" si="183"/>
        <v>#N/A</v>
      </c>
      <c r="H636" s="58" t="e">
        <f t="shared" si="178"/>
        <v>#N/A</v>
      </c>
      <c r="I636" s="61" t="e">
        <v>#N/A</v>
      </c>
      <c r="J636" s="58" t="str">
        <f t="shared" si="174"/>
        <v>0</v>
      </c>
      <c r="K636" s="58" t="str">
        <f t="shared" si="175"/>
        <v>0</v>
      </c>
      <c r="L636" s="58" t="str">
        <f t="shared" si="179"/>
        <v>0</v>
      </c>
      <c r="M636" s="58" t="str">
        <f t="shared" si="182"/>
        <v>0</v>
      </c>
      <c r="N636" s="61">
        <v>0</v>
      </c>
      <c r="AF636" s="3">
        <f t="shared" si="170"/>
        <v>1.3344907407407406E-2</v>
      </c>
      <c r="AG636" s="5">
        <f t="shared" si="171"/>
        <v>1153000</v>
      </c>
      <c r="AH636" s="56">
        <f t="shared" si="180"/>
        <v>1.8813962000000002</v>
      </c>
      <c r="AI636" s="84">
        <f t="shared" si="181"/>
        <v>1.8813962000000002</v>
      </c>
      <c r="AJ636" s="84">
        <v>1154</v>
      </c>
      <c r="AK636" t="str">
        <f t="shared" si="176"/>
        <v>1.8813962, 1154</v>
      </c>
      <c r="AL636" s="60">
        <f t="shared" si="181"/>
        <v>1.8813962000000002</v>
      </c>
      <c r="AM636" s="5">
        <f t="shared" si="177"/>
        <v>1153</v>
      </c>
      <c r="AN636" s="56"/>
      <c r="AT636" s="56"/>
    </row>
    <row r="637" spans="1:46" x14ac:dyDescent="0.35">
      <c r="A637">
        <v>1154000</v>
      </c>
      <c r="B637" s="59">
        <v>0.20099961999999999</v>
      </c>
      <c r="C637" s="3">
        <f t="shared" si="169"/>
        <v>1.3356481481481481E-2</v>
      </c>
      <c r="D637" s="59">
        <v>2.0099961999999998</v>
      </c>
      <c r="E637" s="56" t="e">
        <f t="shared" si="172"/>
        <v>#N/A</v>
      </c>
      <c r="F637" s="58" t="e">
        <f t="shared" si="173"/>
        <v>#N/A</v>
      </c>
      <c r="G637" s="58" t="e">
        <f t="shared" si="183"/>
        <v>#N/A</v>
      </c>
      <c r="H637" s="58" t="e">
        <f t="shared" si="178"/>
        <v>#N/A</v>
      </c>
      <c r="I637" s="61" t="e">
        <v>#N/A</v>
      </c>
      <c r="J637" s="58" t="str">
        <f t="shared" si="174"/>
        <v>0</v>
      </c>
      <c r="K637" s="58" t="str">
        <f t="shared" si="175"/>
        <v>0</v>
      </c>
      <c r="L637" s="58" t="str">
        <f t="shared" si="179"/>
        <v>0</v>
      </c>
      <c r="M637" s="58" t="str">
        <f t="shared" si="182"/>
        <v>0</v>
      </c>
      <c r="N637" s="61">
        <v>0</v>
      </c>
      <c r="AF637" s="3">
        <f t="shared" si="170"/>
        <v>1.3356481481481481E-2</v>
      </c>
      <c r="AG637" s="5">
        <f t="shared" si="171"/>
        <v>1154000</v>
      </c>
      <c r="AH637" s="56">
        <f t="shared" si="180"/>
        <v>2.0099961999999998</v>
      </c>
      <c r="AI637" s="84">
        <f t="shared" si="181"/>
        <v>2.0099961999999998</v>
      </c>
      <c r="AJ637" s="84">
        <v>1155</v>
      </c>
      <c r="AK637" t="str">
        <f t="shared" si="176"/>
        <v>2.0099962, 1155</v>
      </c>
      <c r="AL637" s="60">
        <f t="shared" si="181"/>
        <v>2.0099961999999998</v>
      </c>
      <c r="AM637" s="5">
        <f t="shared" si="177"/>
        <v>1154</v>
      </c>
      <c r="AN637" s="56"/>
      <c r="AT637" s="56"/>
    </row>
    <row r="638" spans="1:46" x14ac:dyDescent="0.35">
      <c r="A638">
        <v>1155000</v>
      </c>
      <c r="B638" s="59">
        <v>0.19570504</v>
      </c>
      <c r="C638" s="3">
        <f t="shared" si="169"/>
        <v>1.3368055555555555E-2</v>
      </c>
      <c r="D638" s="59">
        <v>1.9570504</v>
      </c>
      <c r="E638" s="56" t="e">
        <f t="shared" si="172"/>
        <v>#N/A</v>
      </c>
      <c r="F638" s="58" t="e">
        <f t="shared" si="173"/>
        <v>#N/A</v>
      </c>
      <c r="G638" s="58" t="e">
        <f t="shared" si="183"/>
        <v>#N/A</v>
      </c>
      <c r="H638" s="58" t="e">
        <f t="shared" si="178"/>
        <v>#N/A</v>
      </c>
      <c r="I638" s="61" t="e">
        <v>#N/A</v>
      </c>
      <c r="J638" s="58" t="str">
        <f t="shared" si="174"/>
        <v>0</v>
      </c>
      <c r="K638" s="58" t="str">
        <f t="shared" si="175"/>
        <v>0</v>
      </c>
      <c r="L638" s="58" t="str">
        <f t="shared" si="179"/>
        <v>0</v>
      </c>
      <c r="M638" s="58" t="str">
        <f t="shared" si="182"/>
        <v>0</v>
      </c>
      <c r="N638" s="61">
        <v>0</v>
      </c>
      <c r="AF638" s="3">
        <f t="shared" si="170"/>
        <v>1.3368055555555555E-2</v>
      </c>
      <c r="AG638" s="5">
        <f t="shared" si="171"/>
        <v>1155000</v>
      </c>
      <c r="AH638" s="56">
        <f t="shared" si="180"/>
        <v>1.9570504</v>
      </c>
      <c r="AI638" s="84">
        <f t="shared" si="181"/>
        <v>1.9570504</v>
      </c>
      <c r="AJ638" s="84">
        <v>1156</v>
      </c>
      <c r="AK638" t="str">
        <f t="shared" si="176"/>
        <v>1.9570504, 1156</v>
      </c>
      <c r="AL638" s="60">
        <f t="shared" si="181"/>
        <v>1.9570504</v>
      </c>
      <c r="AM638" s="5">
        <f t="shared" si="177"/>
        <v>1155</v>
      </c>
      <c r="AN638" s="56"/>
      <c r="AT638" s="56"/>
    </row>
    <row r="639" spans="1:46" x14ac:dyDescent="0.35">
      <c r="A639">
        <v>1156000</v>
      </c>
      <c r="B639" s="59">
        <v>0.19267887</v>
      </c>
      <c r="C639" s="3">
        <f t="shared" si="169"/>
        <v>1.3379629629629628E-2</v>
      </c>
      <c r="D639" s="59">
        <v>1.9267886999999999</v>
      </c>
      <c r="E639" s="56" t="e">
        <f t="shared" si="172"/>
        <v>#N/A</v>
      </c>
      <c r="F639" s="58" t="e">
        <f t="shared" si="173"/>
        <v>#N/A</v>
      </c>
      <c r="G639" s="58" t="e">
        <f t="shared" si="183"/>
        <v>#N/A</v>
      </c>
      <c r="H639" s="58" t="e">
        <f t="shared" si="178"/>
        <v>#N/A</v>
      </c>
      <c r="I639" s="61" t="e">
        <v>#N/A</v>
      </c>
      <c r="J639" s="58" t="str">
        <f t="shared" si="174"/>
        <v>0</v>
      </c>
      <c r="K639" s="58" t="str">
        <f t="shared" si="175"/>
        <v>0</v>
      </c>
      <c r="L639" s="58" t="str">
        <f t="shared" si="179"/>
        <v>0</v>
      </c>
      <c r="M639" s="58" t="str">
        <f t="shared" si="182"/>
        <v>0</v>
      </c>
      <c r="N639" s="61">
        <v>0</v>
      </c>
      <c r="AF639" s="3">
        <f t="shared" si="170"/>
        <v>1.3379629629629628E-2</v>
      </c>
      <c r="AG639" s="5">
        <f t="shared" si="171"/>
        <v>1156000</v>
      </c>
      <c r="AH639" s="56">
        <f t="shared" si="180"/>
        <v>1.9267886999999999</v>
      </c>
      <c r="AI639" s="84">
        <f t="shared" si="181"/>
        <v>1.9267886999999999</v>
      </c>
      <c r="AJ639" s="84">
        <v>1157</v>
      </c>
      <c r="AK639" t="str">
        <f t="shared" si="176"/>
        <v>1.9267887, 1157</v>
      </c>
      <c r="AL639" s="60">
        <f t="shared" si="181"/>
        <v>1.9267886999999999</v>
      </c>
      <c r="AM639" s="5">
        <f t="shared" si="177"/>
        <v>1156</v>
      </c>
      <c r="AN639" s="56"/>
      <c r="AT639" s="56"/>
    </row>
    <row r="640" spans="1:46" x14ac:dyDescent="0.35">
      <c r="A640">
        <v>1157000</v>
      </c>
      <c r="B640" s="59">
        <v>0.21386448</v>
      </c>
      <c r="C640" s="3">
        <f t="shared" si="169"/>
        <v>1.3391203703703706E-2</v>
      </c>
      <c r="D640" s="59">
        <v>2.1386447999999998</v>
      </c>
      <c r="E640" s="56" t="e">
        <f t="shared" si="172"/>
        <v>#N/A</v>
      </c>
      <c r="F640" s="58" t="e">
        <f t="shared" si="173"/>
        <v>#N/A</v>
      </c>
      <c r="G640" s="58" t="e">
        <f t="shared" si="183"/>
        <v>#N/A</v>
      </c>
      <c r="H640" s="58" t="e">
        <f t="shared" si="178"/>
        <v>#N/A</v>
      </c>
      <c r="I640" s="61" t="e">
        <v>#N/A</v>
      </c>
      <c r="J640" s="58" t="str">
        <f t="shared" si="174"/>
        <v>0</v>
      </c>
      <c r="K640" s="58" t="str">
        <f t="shared" si="175"/>
        <v>0</v>
      </c>
      <c r="L640" s="58" t="str">
        <f t="shared" si="179"/>
        <v>0</v>
      </c>
      <c r="M640" s="58" t="str">
        <f t="shared" si="182"/>
        <v>0</v>
      </c>
      <c r="N640" s="61">
        <v>0</v>
      </c>
      <c r="AF640" s="3">
        <f t="shared" si="170"/>
        <v>1.3391203703703706E-2</v>
      </c>
      <c r="AG640" s="5">
        <f t="shared" si="171"/>
        <v>1157000</v>
      </c>
      <c r="AH640" s="56">
        <f t="shared" si="180"/>
        <v>2.1386447999999998</v>
      </c>
      <c r="AI640" s="84">
        <f t="shared" si="181"/>
        <v>2.1386447999999998</v>
      </c>
      <c r="AJ640" s="84">
        <v>1158</v>
      </c>
      <c r="AK640" t="str">
        <f t="shared" si="176"/>
        <v>2.1386448, 1158</v>
      </c>
      <c r="AL640" s="60">
        <f t="shared" si="181"/>
        <v>2.1386447999999998</v>
      </c>
      <c r="AM640" s="5">
        <f t="shared" si="177"/>
        <v>1157</v>
      </c>
      <c r="AN640" s="56"/>
      <c r="AT640" s="56"/>
    </row>
    <row r="641" spans="1:46" x14ac:dyDescent="0.35">
      <c r="A641">
        <v>1158000</v>
      </c>
      <c r="B641" s="59">
        <v>0.21764839999999999</v>
      </c>
      <c r="C641" s="3">
        <f t="shared" si="169"/>
        <v>1.3402777777777779E-2</v>
      </c>
      <c r="D641" s="59">
        <v>2.1764839999999999</v>
      </c>
      <c r="E641" s="56" t="e">
        <f t="shared" si="172"/>
        <v>#N/A</v>
      </c>
      <c r="F641" s="58" t="e">
        <f t="shared" si="173"/>
        <v>#N/A</v>
      </c>
      <c r="G641" s="58" t="e">
        <f t="shared" si="183"/>
        <v>#N/A</v>
      </c>
      <c r="H641" s="58" t="e">
        <f t="shared" si="178"/>
        <v>#N/A</v>
      </c>
      <c r="I641" s="61" t="e">
        <v>#N/A</v>
      </c>
      <c r="J641" s="58" t="str">
        <f t="shared" si="174"/>
        <v>0</v>
      </c>
      <c r="K641" s="58" t="str">
        <f t="shared" si="175"/>
        <v>0</v>
      </c>
      <c r="L641" s="58" t="str">
        <f t="shared" si="179"/>
        <v>0</v>
      </c>
      <c r="M641" s="58" t="str">
        <f t="shared" si="182"/>
        <v>0</v>
      </c>
      <c r="N641" s="61">
        <v>0</v>
      </c>
      <c r="AF641" s="3">
        <f t="shared" si="170"/>
        <v>1.3402777777777779E-2</v>
      </c>
      <c r="AG641" s="5">
        <f t="shared" si="171"/>
        <v>1158000</v>
      </c>
      <c r="AH641" s="56">
        <f t="shared" si="180"/>
        <v>2.1764839999999999</v>
      </c>
      <c r="AI641" s="84">
        <f t="shared" si="181"/>
        <v>2.1764839999999999</v>
      </c>
      <c r="AJ641" s="84">
        <v>1159</v>
      </c>
      <c r="AK641" t="str">
        <f t="shared" si="176"/>
        <v>2.176484, 1159</v>
      </c>
      <c r="AL641" s="60">
        <f t="shared" si="181"/>
        <v>2.1764839999999999</v>
      </c>
      <c r="AM641" s="5">
        <f t="shared" si="177"/>
        <v>1158</v>
      </c>
      <c r="AN641" s="56"/>
      <c r="AT641" s="56"/>
    </row>
    <row r="642" spans="1:46" x14ac:dyDescent="0.35">
      <c r="A642">
        <v>1159000</v>
      </c>
      <c r="B642" s="59">
        <v>0.22294298000000001</v>
      </c>
      <c r="C642" s="3">
        <f t="shared" ref="C642:C705" si="184">A642/60000/1440</f>
        <v>1.3414351851851851E-2</v>
      </c>
      <c r="D642" s="59">
        <v>2.2294298000000001</v>
      </c>
      <c r="E642" s="56" t="e">
        <f t="shared" si="172"/>
        <v>#N/A</v>
      </c>
      <c r="F642" s="58" t="e">
        <f t="shared" si="173"/>
        <v>#N/A</v>
      </c>
      <c r="G642" s="58" t="e">
        <f t="shared" si="183"/>
        <v>#N/A</v>
      </c>
      <c r="H642" s="58" t="e">
        <f t="shared" si="178"/>
        <v>#N/A</v>
      </c>
      <c r="I642" s="61" t="e">
        <v>#N/A</v>
      </c>
      <c r="J642" s="58" t="str">
        <f t="shared" si="174"/>
        <v>0</v>
      </c>
      <c r="K642" s="58" t="str">
        <f t="shared" si="175"/>
        <v>0</v>
      </c>
      <c r="L642" s="58" t="str">
        <f t="shared" si="179"/>
        <v>0</v>
      </c>
      <c r="M642" s="58" t="str">
        <f t="shared" si="182"/>
        <v>0</v>
      </c>
      <c r="N642" s="61">
        <v>0</v>
      </c>
      <c r="AF642" s="3">
        <f t="shared" ref="AF642:AF705" si="185">A642/60000/1440</f>
        <v>1.3414351851851851E-2</v>
      </c>
      <c r="AG642" s="5">
        <f t="shared" ref="AG642:AG705" si="186">A642</f>
        <v>1159000</v>
      </c>
      <c r="AH642" s="56">
        <f t="shared" si="180"/>
        <v>2.2294298000000001</v>
      </c>
      <c r="AI642" s="84">
        <f t="shared" si="181"/>
        <v>2.2294298000000001</v>
      </c>
      <c r="AJ642" s="84">
        <v>1160</v>
      </c>
      <c r="AK642" t="str">
        <f t="shared" si="176"/>
        <v>2.2294298, 1160</v>
      </c>
      <c r="AL642" s="60">
        <f t="shared" si="181"/>
        <v>2.2294298000000001</v>
      </c>
      <c r="AM642" s="5">
        <f t="shared" si="177"/>
        <v>1159</v>
      </c>
      <c r="AN642" s="56"/>
      <c r="AT642" s="56"/>
    </row>
    <row r="643" spans="1:46" x14ac:dyDescent="0.35">
      <c r="A643">
        <v>1160000</v>
      </c>
      <c r="B643" s="59">
        <v>0.27514556000000001</v>
      </c>
      <c r="C643" s="3">
        <f t="shared" si="184"/>
        <v>1.3425925925925924E-2</v>
      </c>
      <c r="D643" s="59">
        <v>2.7514555999999999</v>
      </c>
      <c r="E643" s="56" t="e">
        <f t="shared" ref="E643:E706" si="187">IF(D643=MIN($D$2:$D$412),D643,NA())</f>
        <v>#N/A</v>
      </c>
      <c r="F643" s="58" t="e">
        <f t="shared" ref="F643:F706" si="188">IF(D643=MAX($D$2:$D$412),D643,NA())</f>
        <v>#N/A</v>
      </c>
      <c r="G643" s="58" t="e">
        <f t="shared" si="183"/>
        <v>#N/A</v>
      </c>
      <c r="H643" s="58" t="e">
        <f t="shared" si="178"/>
        <v>#N/A</v>
      </c>
      <c r="I643" s="61" t="e">
        <v>#N/A</v>
      </c>
      <c r="J643" s="58" t="str">
        <f t="shared" ref="J643:J706" si="189">IF(D643=MIN($D:$D),D643,"0")</f>
        <v>0</v>
      </c>
      <c r="K643" s="58" t="str">
        <f t="shared" ref="K643:K706" si="190">IF(D643=MAX($D:$D),D643,"0")</f>
        <v>0</v>
      </c>
      <c r="L643" s="58" t="str">
        <f t="shared" si="179"/>
        <v>0</v>
      </c>
      <c r="M643" s="58" t="str">
        <f t="shared" si="182"/>
        <v>0</v>
      </c>
      <c r="N643" s="61">
        <v>0</v>
      </c>
      <c r="AF643" s="3">
        <f t="shared" si="185"/>
        <v>1.3425925925925924E-2</v>
      </c>
      <c r="AG643" s="5">
        <f t="shared" si="186"/>
        <v>1160000</v>
      </c>
      <c r="AH643" s="56">
        <f t="shared" si="180"/>
        <v>2.7514555999999999</v>
      </c>
      <c r="AI643" s="84">
        <f t="shared" si="181"/>
        <v>2.7514555999999999</v>
      </c>
      <c r="AJ643" s="84">
        <v>1161</v>
      </c>
      <c r="AK643" t="str">
        <f t="shared" ref="AK643:AK706" si="191">_xlfn.CONCAT(AI643,", ",AJ643)</f>
        <v>2.7514556, 1161</v>
      </c>
      <c r="AL643" s="60">
        <f t="shared" si="181"/>
        <v>2.7514555999999999</v>
      </c>
      <c r="AM643" s="5">
        <f t="shared" ref="AM643:AM706" si="192">$AG643/1000</f>
        <v>1160</v>
      </c>
      <c r="AN643" s="56"/>
      <c r="AT643" s="56"/>
    </row>
    <row r="644" spans="1:46" x14ac:dyDescent="0.35">
      <c r="A644">
        <v>1161000</v>
      </c>
      <c r="B644" s="59">
        <v>0.30918875000000001</v>
      </c>
      <c r="C644" s="3">
        <f t="shared" si="184"/>
        <v>1.3437500000000002E-2</v>
      </c>
      <c r="D644" s="59">
        <v>3.0918875000000003</v>
      </c>
      <c r="E644" s="56" t="e">
        <f t="shared" si="187"/>
        <v>#N/A</v>
      </c>
      <c r="F644" s="58">
        <f t="shared" si="188"/>
        <v>3.0918875000000003</v>
      </c>
      <c r="G644" s="58" t="e">
        <f t="shared" si="183"/>
        <v>#N/A</v>
      </c>
      <c r="H644" s="58">
        <f t="shared" si="178"/>
        <v>3.0918875000000003</v>
      </c>
      <c r="I644" s="61" t="e">
        <v>#N/A</v>
      </c>
      <c r="J644" s="58" t="str">
        <f t="shared" si="189"/>
        <v>0</v>
      </c>
      <c r="K644" s="58" t="str">
        <f t="shared" si="190"/>
        <v>0</v>
      </c>
      <c r="L644" s="58" t="str">
        <f t="shared" si="179"/>
        <v>0</v>
      </c>
      <c r="M644" s="58">
        <f t="shared" si="182"/>
        <v>3.0918875000000003</v>
      </c>
      <c r="N644" s="61">
        <v>0</v>
      </c>
      <c r="AF644" s="3">
        <f t="shared" si="185"/>
        <v>1.3437500000000002E-2</v>
      </c>
      <c r="AG644" s="5">
        <f t="shared" si="186"/>
        <v>1161000</v>
      </c>
      <c r="AH644" s="56">
        <f t="shared" si="180"/>
        <v>3.0918875000000003</v>
      </c>
      <c r="AI644" s="84">
        <f t="shared" si="181"/>
        <v>3.0918875000000003</v>
      </c>
      <c r="AJ644" s="84">
        <v>1162</v>
      </c>
      <c r="AK644" t="str">
        <f t="shared" si="191"/>
        <v>3.0918875, 1162</v>
      </c>
      <c r="AL644" s="60">
        <f t="shared" si="181"/>
        <v>3.0918875000000003</v>
      </c>
      <c r="AM644" s="5">
        <f t="shared" si="192"/>
        <v>1161</v>
      </c>
      <c r="AN644" s="56"/>
      <c r="AT644" s="56"/>
    </row>
    <row r="645" spans="1:46" x14ac:dyDescent="0.35">
      <c r="A645">
        <v>1162000</v>
      </c>
      <c r="B645" s="59">
        <v>0.29330260000000002</v>
      </c>
      <c r="C645" s="3">
        <f t="shared" si="184"/>
        <v>1.3449074074074075E-2</v>
      </c>
      <c r="D645" s="59">
        <v>2.9330260000000004</v>
      </c>
      <c r="E645" s="56" t="e">
        <f t="shared" si="187"/>
        <v>#N/A</v>
      </c>
      <c r="F645" s="58" t="e">
        <f t="shared" si="188"/>
        <v>#N/A</v>
      </c>
      <c r="G645" s="58" t="e">
        <f t="shared" si="183"/>
        <v>#N/A</v>
      </c>
      <c r="H645" s="58" t="e">
        <f t="shared" si="178"/>
        <v>#N/A</v>
      </c>
      <c r="I645" s="61" t="e">
        <v>#N/A</v>
      </c>
      <c r="J645" s="58" t="str">
        <f t="shared" si="189"/>
        <v>0</v>
      </c>
      <c r="K645" s="58" t="str">
        <f t="shared" si="190"/>
        <v>0</v>
      </c>
      <c r="L645" s="58" t="str">
        <f t="shared" si="179"/>
        <v>0</v>
      </c>
      <c r="M645" s="58" t="str">
        <f t="shared" si="182"/>
        <v>0</v>
      </c>
      <c r="N645" s="61">
        <v>0</v>
      </c>
      <c r="AF645" s="3">
        <f t="shared" si="185"/>
        <v>1.3449074074074075E-2</v>
      </c>
      <c r="AG645" s="5">
        <f t="shared" si="186"/>
        <v>1162000</v>
      </c>
      <c r="AH645" s="56">
        <f t="shared" si="180"/>
        <v>2.9330260000000004</v>
      </c>
      <c r="AI645" s="84">
        <f t="shared" si="181"/>
        <v>2.9330260000000004</v>
      </c>
      <c r="AJ645" s="84">
        <v>1163</v>
      </c>
      <c r="AK645" t="str">
        <f t="shared" si="191"/>
        <v>2.933026, 1163</v>
      </c>
      <c r="AL645" s="60">
        <f t="shared" si="181"/>
        <v>2.9330260000000004</v>
      </c>
      <c r="AM645" s="5">
        <f t="shared" si="192"/>
        <v>1162</v>
      </c>
      <c r="AN645" s="56"/>
      <c r="AT645" s="56"/>
    </row>
    <row r="646" spans="1:46" x14ac:dyDescent="0.35">
      <c r="A646">
        <v>1163000</v>
      </c>
      <c r="B646" s="59">
        <v>0.26455155000000002</v>
      </c>
      <c r="C646" s="3">
        <f t="shared" si="184"/>
        <v>1.3460648148148149E-2</v>
      </c>
      <c r="D646" s="59">
        <v>2.6455155000000001</v>
      </c>
      <c r="E646" s="56" t="e">
        <f t="shared" si="187"/>
        <v>#N/A</v>
      </c>
      <c r="F646" s="58" t="e">
        <f t="shared" si="188"/>
        <v>#N/A</v>
      </c>
      <c r="G646" s="58" t="e">
        <f t="shared" si="183"/>
        <v>#N/A</v>
      </c>
      <c r="H646" s="58" t="e">
        <f t="shared" ref="H646:H709" si="193">IF(AND(D646&gt;=D643, D646&gt;=D644, D646&gt;=D645, D646&gt;=D647, D646&gt;=D648, D646&gt;=D649),D646,NA())</f>
        <v>#N/A</v>
      </c>
      <c r="I646" s="61" t="e">
        <v>#N/A</v>
      </c>
      <c r="J646" s="58" t="str">
        <f t="shared" si="189"/>
        <v>0</v>
      </c>
      <c r="K646" s="58" t="str">
        <f t="shared" si="190"/>
        <v>0</v>
      </c>
      <c r="L646" s="58" t="str">
        <f t="shared" ref="L646:L709" si="194">IF(AND(D646&lt;=D643, D646&lt;=D644, D646&lt;=D645, D646&lt;=D647, D646&lt;=D648, D646&lt;=D649),D646,"0")</f>
        <v>0</v>
      </c>
      <c r="M646" s="58" t="str">
        <f t="shared" si="182"/>
        <v>0</v>
      </c>
      <c r="N646" s="61">
        <v>0</v>
      </c>
      <c r="AF646" s="3">
        <f t="shared" si="185"/>
        <v>1.3460648148148149E-2</v>
      </c>
      <c r="AG646" s="5">
        <f t="shared" si="186"/>
        <v>1163000</v>
      </c>
      <c r="AH646" s="56">
        <f t="shared" si="180"/>
        <v>2.6455155000000001</v>
      </c>
      <c r="AI646" s="84">
        <f t="shared" si="181"/>
        <v>2.6455155000000001</v>
      </c>
      <c r="AJ646" s="84">
        <v>1164</v>
      </c>
      <c r="AK646" t="str">
        <f t="shared" si="191"/>
        <v>2.6455155, 1164</v>
      </c>
      <c r="AL646" s="60">
        <f t="shared" si="181"/>
        <v>2.6455155000000001</v>
      </c>
      <c r="AM646" s="5">
        <f t="shared" si="192"/>
        <v>1163</v>
      </c>
      <c r="AN646" s="56"/>
      <c r="AT646" s="56"/>
    </row>
    <row r="647" spans="1:46" x14ac:dyDescent="0.35">
      <c r="A647">
        <v>1164000</v>
      </c>
      <c r="B647" s="59">
        <v>0.26001469999999999</v>
      </c>
      <c r="C647" s="3">
        <f t="shared" si="184"/>
        <v>1.3472222222222221E-2</v>
      </c>
      <c r="D647" s="59">
        <v>2.6001469999999998</v>
      </c>
      <c r="E647" s="56" t="e">
        <f t="shared" si="187"/>
        <v>#N/A</v>
      </c>
      <c r="F647" s="58" t="e">
        <f t="shared" si="188"/>
        <v>#N/A</v>
      </c>
      <c r="G647" s="58">
        <f t="shared" si="183"/>
        <v>2.6001469999999998</v>
      </c>
      <c r="H647" s="58" t="e">
        <f t="shared" si="193"/>
        <v>#N/A</v>
      </c>
      <c r="I647" s="61" t="e">
        <v>#N/A</v>
      </c>
      <c r="J647" s="58" t="str">
        <f t="shared" si="189"/>
        <v>0</v>
      </c>
      <c r="K647" s="58" t="str">
        <f t="shared" si="190"/>
        <v>0</v>
      </c>
      <c r="L647" s="58">
        <f t="shared" si="194"/>
        <v>2.6001469999999998</v>
      </c>
      <c r="M647" s="58" t="str">
        <f t="shared" si="182"/>
        <v>0</v>
      </c>
      <c r="N647" s="61">
        <v>0</v>
      </c>
      <c r="AF647" s="3">
        <f t="shared" si="185"/>
        <v>1.3472222222222221E-2</v>
      </c>
      <c r="AG647" s="5">
        <f t="shared" si="186"/>
        <v>1164000</v>
      </c>
      <c r="AH647" s="56">
        <f t="shared" ref="AH647:AH710" si="195">B647*10</f>
        <v>2.6001469999999998</v>
      </c>
      <c r="AI647" s="84">
        <f t="shared" si="181"/>
        <v>2.6001469999999998</v>
      </c>
      <c r="AJ647" s="84">
        <v>1165</v>
      </c>
      <c r="AK647" t="str">
        <f t="shared" si="191"/>
        <v>2.600147, 1165</v>
      </c>
      <c r="AL647" s="60">
        <f t="shared" si="181"/>
        <v>2.6001469999999998</v>
      </c>
      <c r="AM647" s="5">
        <f t="shared" si="192"/>
        <v>1164</v>
      </c>
      <c r="AN647" s="56"/>
      <c r="AT647" s="56"/>
    </row>
    <row r="648" spans="1:46" x14ac:dyDescent="0.35">
      <c r="A648">
        <v>1165000</v>
      </c>
      <c r="B648" s="59">
        <v>0.32810109999999998</v>
      </c>
      <c r="C648" s="3">
        <f t="shared" si="184"/>
        <v>1.3483796296296298E-2</v>
      </c>
      <c r="D648" s="59">
        <v>3.2810109999999999</v>
      </c>
      <c r="E648" s="56" t="e">
        <f t="shared" si="187"/>
        <v>#N/A</v>
      </c>
      <c r="F648" s="58" t="e">
        <f t="shared" si="188"/>
        <v>#N/A</v>
      </c>
      <c r="G648" s="58" t="e">
        <f t="shared" si="183"/>
        <v>#N/A</v>
      </c>
      <c r="H648" s="58" t="e">
        <f t="shared" si="193"/>
        <v>#N/A</v>
      </c>
      <c r="I648" s="61" t="e">
        <v>#N/A</v>
      </c>
      <c r="J648" s="58" t="str">
        <f t="shared" si="189"/>
        <v>0</v>
      </c>
      <c r="K648" s="58" t="str">
        <f t="shared" si="190"/>
        <v>0</v>
      </c>
      <c r="L648" s="58" t="str">
        <f t="shared" si="194"/>
        <v>0</v>
      </c>
      <c r="M648" s="58">
        <v>0</v>
      </c>
      <c r="N648" s="61">
        <v>0</v>
      </c>
      <c r="AF648" s="3">
        <f t="shared" si="185"/>
        <v>1.3483796296296298E-2</v>
      </c>
      <c r="AG648" s="5">
        <f t="shared" si="186"/>
        <v>1165000</v>
      </c>
      <c r="AH648" s="56">
        <f t="shared" si="195"/>
        <v>3.2810109999999999</v>
      </c>
      <c r="AI648" s="84">
        <f t="shared" si="181"/>
        <v>3.2810109999999999</v>
      </c>
      <c r="AJ648" s="84">
        <v>1166</v>
      </c>
      <c r="AK648" t="str">
        <f t="shared" si="191"/>
        <v>3.281011, 1166</v>
      </c>
      <c r="AL648" s="60">
        <f t="shared" si="181"/>
        <v>3.2810109999999999</v>
      </c>
      <c r="AM648" s="5">
        <f t="shared" si="192"/>
        <v>1165</v>
      </c>
      <c r="AN648" s="56"/>
      <c r="AT648" s="56"/>
    </row>
    <row r="649" spans="1:46" x14ac:dyDescent="0.35">
      <c r="A649">
        <v>1166000</v>
      </c>
      <c r="B649" s="59">
        <v>0.4642811</v>
      </c>
      <c r="C649" s="3">
        <f t="shared" si="184"/>
        <v>1.3495370370370371E-2</v>
      </c>
      <c r="D649" s="59">
        <v>4.642811</v>
      </c>
      <c r="E649" s="56" t="e">
        <f t="shared" si="187"/>
        <v>#N/A</v>
      </c>
      <c r="F649" s="58" t="e">
        <f t="shared" si="188"/>
        <v>#N/A</v>
      </c>
      <c r="G649" s="58" t="e">
        <f t="shared" si="183"/>
        <v>#N/A</v>
      </c>
      <c r="H649" s="58">
        <f t="shared" si="193"/>
        <v>4.642811</v>
      </c>
      <c r="I649" s="61" t="e">
        <v>#N/A</v>
      </c>
      <c r="J649" s="58" t="str">
        <f t="shared" si="189"/>
        <v>0</v>
      </c>
      <c r="K649" s="58" t="str">
        <f t="shared" si="190"/>
        <v>0</v>
      </c>
      <c r="L649" s="58" t="str">
        <f t="shared" si="194"/>
        <v>0</v>
      </c>
      <c r="M649" s="58">
        <f t="shared" si="182"/>
        <v>4.642811</v>
      </c>
      <c r="N649" s="61">
        <v>0</v>
      </c>
      <c r="AF649" s="3">
        <f t="shared" si="185"/>
        <v>1.3495370370370371E-2</v>
      </c>
      <c r="AG649" s="5">
        <f t="shared" si="186"/>
        <v>1166000</v>
      </c>
      <c r="AH649" s="56">
        <f t="shared" si="195"/>
        <v>4.642811</v>
      </c>
      <c r="AI649" s="84">
        <f t="shared" si="181"/>
        <v>4.642811</v>
      </c>
      <c r="AJ649" s="84">
        <v>1167</v>
      </c>
      <c r="AK649" t="str">
        <f t="shared" si="191"/>
        <v>4.642811, 1167</v>
      </c>
      <c r="AL649" s="60">
        <f t="shared" si="181"/>
        <v>4.642811</v>
      </c>
      <c r="AM649" s="5">
        <f t="shared" si="192"/>
        <v>1166</v>
      </c>
      <c r="AN649" s="56"/>
      <c r="AT649" s="56"/>
    </row>
    <row r="650" spans="1:46" x14ac:dyDescent="0.35">
      <c r="A650">
        <v>1167000</v>
      </c>
      <c r="B650" s="59">
        <v>0.43553491999999999</v>
      </c>
      <c r="C650" s="3">
        <f t="shared" si="184"/>
        <v>1.3506944444444445E-2</v>
      </c>
      <c r="D650" s="59">
        <v>4.3553492</v>
      </c>
      <c r="E650" s="56" t="e">
        <f t="shared" si="187"/>
        <v>#N/A</v>
      </c>
      <c r="F650" s="58" t="e">
        <f t="shared" si="188"/>
        <v>#N/A</v>
      </c>
      <c r="G650" s="58" t="e">
        <f t="shared" si="183"/>
        <v>#N/A</v>
      </c>
      <c r="H650" s="58" t="e">
        <f t="shared" si="193"/>
        <v>#N/A</v>
      </c>
      <c r="I650" s="61" t="e">
        <v>#N/A</v>
      </c>
      <c r="J650" s="58" t="str">
        <f t="shared" si="189"/>
        <v>0</v>
      </c>
      <c r="K650" s="58" t="str">
        <f t="shared" si="190"/>
        <v>0</v>
      </c>
      <c r="L650" s="58" t="str">
        <f t="shared" si="194"/>
        <v>0</v>
      </c>
      <c r="M650" s="58" t="str">
        <f t="shared" si="182"/>
        <v>0</v>
      </c>
      <c r="N650" s="61">
        <v>0</v>
      </c>
      <c r="AF650" s="3">
        <f t="shared" si="185"/>
        <v>1.3506944444444445E-2</v>
      </c>
      <c r="AG650" s="5">
        <f t="shared" si="186"/>
        <v>1167000</v>
      </c>
      <c r="AH650" s="56">
        <f t="shared" si="195"/>
        <v>4.3553492</v>
      </c>
      <c r="AI650" s="84">
        <f t="shared" si="181"/>
        <v>4.3553492</v>
      </c>
      <c r="AJ650" s="84">
        <v>1168</v>
      </c>
      <c r="AK650" t="str">
        <f t="shared" si="191"/>
        <v>4.3553492, 1168</v>
      </c>
      <c r="AL650" s="60">
        <f t="shared" si="181"/>
        <v>4.3553492</v>
      </c>
      <c r="AM650" s="5">
        <f t="shared" si="192"/>
        <v>1167</v>
      </c>
      <c r="AN650" s="56"/>
      <c r="AT650" s="56"/>
    </row>
    <row r="651" spans="1:46" x14ac:dyDescent="0.35">
      <c r="A651">
        <v>1168000</v>
      </c>
      <c r="B651" s="59">
        <v>0.39695006999999999</v>
      </c>
      <c r="C651" s="3">
        <f t="shared" si="184"/>
        <v>1.3518518518518517E-2</v>
      </c>
      <c r="D651" s="59">
        <v>3.9695006999999998</v>
      </c>
      <c r="E651" s="56" t="e">
        <f t="shared" si="187"/>
        <v>#N/A</v>
      </c>
      <c r="F651" s="58" t="e">
        <f t="shared" si="188"/>
        <v>#N/A</v>
      </c>
      <c r="G651" s="58" t="e">
        <f t="shared" si="183"/>
        <v>#N/A</v>
      </c>
      <c r="H651" s="58" t="e">
        <f t="shared" si="193"/>
        <v>#N/A</v>
      </c>
      <c r="I651" s="61" t="e">
        <v>#N/A</v>
      </c>
      <c r="J651" s="58" t="str">
        <f t="shared" si="189"/>
        <v>0</v>
      </c>
      <c r="K651" s="58" t="str">
        <f t="shared" si="190"/>
        <v>0</v>
      </c>
      <c r="L651" s="58" t="str">
        <f t="shared" si="194"/>
        <v>0</v>
      </c>
      <c r="M651" s="58" t="str">
        <f t="shared" si="182"/>
        <v>0</v>
      </c>
      <c r="N651" s="61">
        <v>0</v>
      </c>
      <c r="AF651" s="3">
        <f t="shared" si="185"/>
        <v>1.3518518518518517E-2</v>
      </c>
      <c r="AG651" s="5">
        <f t="shared" si="186"/>
        <v>1168000</v>
      </c>
      <c r="AH651" s="56">
        <f t="shared" si="195"/>
        <v>3.9695006999999998</v>
      </c>
      <c r="AI651" s="84">
        <f t="shared" si="181"/>
        <v>3.9695006999999998</v>
      </c>
      <c r="AJ651" s="84">
        <v>1169</v>
      </c>
      <c r="AK651" t="str">
        <f t="shared" si="191"/>
        <v>3.9695007, 1169</v>
      </c>
      <c r="AL651" s="60">
        <f t="shared" si="181"/>
        <v>3.9695006999999998</v>
      </c>
      <c r="AM651" s="5">
        <f t="shared" si="192"/>
        <v>1168</v>
      </c>
      <c r="AN651" s="56"/>
      <c r="AT651" s="56"/>
    </row>
    <row r="652" spans="1:46" x14ac:dyDescent="0.35">
      <c r="A652">
        <v>1169000</v>
      </c>
      <c r="B652" s="59">
        <v>0.36441509999999999</v>
      </c>
      <c r="C652" s="3">
        <f t="shared" si="184"/>
        <v>1.3530092592592594E-2</v>
      </c>
      <c r="D652" s="59">
        <v>3.6441509999999999</v>
      </c>
      <c r="E652" s="56" t="e">
        <f t="shared" si="187"/>
        <v>#N/A</v>
      </c>
      <c r="F652" s="58" t="e">
        <f t="shared" si="188"/>
        <v>#N/A</v>
      </c>
      <c r="G652" s="58" t="e">
        <f t="shared" si="183"/>
        <v>#N/A</v>
      </c>
      <c r="H652" s="58" t="e">
        <f t="shared" si="193"/>
        <v>#N/A</v>
      </c>
      <c r="I652" s="61" t="e">
        <v>#N/A</v>
      </c>
      <c r="J652" s="58" t="str">
        <f t="shared" si="189"/>
        <v>0</v>
      </c>
      <c r="K652" s="58" t="str">
        <f t="shared" si="190"/>
        <v>0</v>
      </c>
      <c r="L652" s="58" t="str">
        <f t="shared" si="194"/>
        <v>0</v>
      </c>
      <c r="M652" s="58" t="str">
        <f t="shared" si="182"/>
        <v>0</v>
      </c>
      <c r="N652" s="61">
        <v>0</v>
      </c>
      <c r="AF652" s="3">
        <f t="shared" si="185"/>
        <v>1.3530092592592594E-2</v>
      </c>
      <c r="AG652" s="5">
        <f t="shared" si="186"/>
        <v>1169000</v>
      </c>
      <c r="AH652" s="56">
        <f t="shared" si="195"/>
        <v>3.6441509999999999</v>
      </c>
      <c r="AI652" s="84">
        <f t="shared" si="181"/>
        <v>3.6441509999999999</v>
      </c>
      <c r="AJ652" s="84">
        <v>1170</v>
      </c>
      <c r="AK652" t="str">
        <f t="shared" si="191"/>
        <v>3.644151, 1170</v>
      </c>
      <c r="AL652" s="60">
        <f t="shared" si="181"/>
        <v>3.6441509999999999</v>
      </c>
      <c r="AM652" s="5">
        <f t="shared" si="192"/>
        <v>1169</v>
      </c>
      <c r="AN652" s="56"/>
      <c r="AT652" s="56"/>
    </row>
    <row r="653" spans="1:46" x14ac:dyDescent="0.35">
      <c r="A653">
        <v>1170000</v>
      </c>
      <c r="B653" s="59">
        <v>0.35155510000000001</v>
      </c>
      <c r="C653" s="3">
        <f t="shared" si="184"/>
        <v>1.3541666666666667E-2</v>
      </c>
      <c r="D653" s="59">
        <v>3.5155510000000003</v>
      </c>
      <c r="E653" s="56" t="e">
        <f t="shared" si="187"/>
        <v>#N/A</v>
      </c>
      <c r="F653" s="58" t="e">
        <f t="shared" si="188"/>
        <v>#N/A</v>
      </c>
      <c r="G653" s="58" t="e">
        <f t="shared" si="183"/>
        <v>#N/A</v>
      </c>
      <c r="H653" s="58" t="e">
        <f t="shared" si="193"/>
        <v>#N/A</v>
      </c>
      <c r="I653" s="61" t="e">
        <v>#N/A</v>
      </c>
      <c r="J653" s="58" t="str">
        <f t="shared" si="189"/>
        <v>0</v>
      </c>
      <c r="K653" s="58" t="str">
        <f t="shared" si="190"/>
        <v>0</v>
      </c>
      <c r="L653" s="58" t="str">
        <f t="shared" si="194"/>
        <v>0</v>
      </c>
      <c r="M653" s="58" t="str">
        <f t="shared" si="182"/>
        <v>0</v>
      </c>
      <c r="N653" s="61">
        <v>0</v>
      </c>
      <c r="AF653" s="3">
        <f t="shared" si="185"/>
        <v>1.3541666666666667E-2</v>
      </c>
      <c r="AG653" s="5">
        <f t="shared" si="186"/>
        <v>1170000</v>
      </c>
      <c r="AH653" s="56">
        <f t="shared" si="195"/>
        <v>3.5155510000000003</v>
      </c>
      <c r="AI653" s="84">
        <f t="shared" si="181"/>
        <v>3.5155510000000003</v>
      </c>
      <c r="AJ653" s="84">
        <v>1171</v>
      </c>
      <c r="AK653" t="str">
        <f t="shared" si="191"/>
        <v>3.515551, 1171</v>
      </c>
      <c r="AL653" s="60">
        <f t="shared" si="181"/>
        <v>3.5155510000000003</v>
      </c>
      <c r="AM653" s="5">
        <f t="shared" si="192"/>
        <v>1170</v>
      </c>
      <c r="AN653" s="56"/>
      <c r="AT653" s="56"/>
    </row>
    <row r="654" spans="1:46" x14ac:dyDescent="0.35">
      <c r="A654">
        <v>1171000</v>
      </c>
      <c r="B654" s="59">
        <v>0.34625810000000001</v>
      </c>
      <c r="C654" s="3">
        <f t="shared" si="184"/>
        <v>1.3553240740740741E-2</v>
      </c>
      <c r="D654" s="59">
        <v>3.4625810000000001</v>
      </c>
      <c r="E654" s="56" t="e">
        <f t="shared" si="187"/>
        <v>#N/A</v>
      </c>
      <c r="F654" s="58" t="e">
        <f t="shared" si="188"/>
        <v>#N/A</v>
      </c>
      <c r="G654" s="58" t="e">
        <f t="shared" si="183"/>
        <v>#N/A</v>
      </c>
      <c r="H654" s="58" t="e">
        <f t="shared" si="193"/>
        <v>#N/A</v>
      </c>
      <c r="I654" s="61" t="e">
        <v>#N/A</v>
      </c>
      <c r="J654" s="58" t="str">
        <f t="shared" si="189"/>
        <v>0</v>
      </c>
      <c r="K654" s="58" t="str">
        <f t="shared" si="190"/>
        <v>0</v>
      </c>
      <c r="L654" s="58" t="str">
        <f t="shared" si="194"/>
        <v>0</v>
      </c>
      <c r="M654" s="58" t="str">
        <f t="shared" si="182"/>
        <v>0</v>
      </c>
      <c r="N654" s="61">
        <v>0</v>
      </c>
      <c r="AF654" s="3">
        <f t="shared" si="185"/>
        <v>1.3553240740740741E-2</v>
      </c>
      <c r="AG654" s="5">
        <f t="shared" si="186"/>
        <v>1171000</v>
      </c>
      <c r="AH654" s="56">
        <f t="shared" si="195"/>
        <v>3.4625810000000001</v>
      </c>
      <c r="AI654" s="84">
        <f t="shared" si="181"/>
        <v>3.4625810000000001</v>
      </c>
      <c r="AJ654" s="84">
        <v>1172</v>
      </c>
      <c r="AK654" t="str">
        <f t="shared" si="191"/>
        <v>3.462581, 1172</v>
      </c>
      <c r="AL654" s="60">
        <f t="shared" si="181"/>
        <v>3.4625810000000001</v>
      </c>
      <c r="AM654" s="5">
        <f t="shared" si="192"/>
        <v>1171</v>
      </c>
      <c r="AN654" s="56"/>
      <c r="AT654" s="56"/>
    </row>
    <row r="655" spans="1:46" x14ac:dyDescent="0.35">
      <c r="A655">
        <v>1172000</v>
      </c>
      <c r="B655" s="59">
        <v>0.33717960000000002</v>
      </c>
      <c r="C655" s="3">
        <f t="shared" si="184"/>
        <v>1.3564814814814816E-2</v>
      </c>
      <c r="D655" s="59">
        <v>3.3717960000000002</v>
      </c>
      <c r="E655" s="56" t="e">
        <f t="shared" si="187"/>
        <v>#N/A</v>
      </c>
      <c r="F655" s="58" t="e">
        <f t="shared" si="188"/>
        <v>#N/A</v>
      </c>
      <c r="G655" s="58" t="e">
        <f t="shared" si="183"/>
        <v>#N/A</v>
      </c>
      <c r="H655" s="58" t="e">
        <f t="shared" si="193"/>
        <v>#N/A</v>
      </c>
      <c r="I655" s="61" t="e">
        <v>#N/A</v>
      </c>
      <c r="J655" s="58" t="str">
        <f t="shared" si="189"/>
        <v>0</v>
      </c>
      <c r="K655" s="58" t="str">
        <f t="shared" si="190"/>
        <v>0</v>
      </c>
      <c r="L655" s="58" t="str">
        <f t="shared" si="194"/>
        <v>0</v>
      </c>
      <c r="M655" s="58" t="str">
        <f t="shared" si="182"/>
        <v>0</v>
      </c>
      <c r="N655" s="61">
        <v>0</v>
      </c>
      <c r="AF655" s="3">
        <f t="shared" si="185"/>
        <v>1.3564814814814816E-2</v>
      </c>
      <c r="AG655" s="5">
        <f t="shared" si="186"/>
        <v>1172000</v>
      </c>
      <c r="AH655" s="56">
        <f t="shared" si="195"/>
        <v>3.3717960000000002</v>
      </c>
      <c r="AI655" s="84">
        <f t="shared" si="181"/>
        <v>3.3717960000000002</v>
      </c>
      <c r="AJ655" s="84">
        <v>1173</v>
      </c>
      <c r="AK655" t="str">
        <f t="shared" si="191"/>
        <v>3.371796, 1173</v>
      </c>
      <c r="AL655" s="60">
        <f t="shared" si="181"/>
        <v>3.3717960000000002</v>
      </c>
      <c r="AM655" s="5">
        <f t="shared" si="192"/>
        <v>1172</v>
      </c>
      <c r="AN655" s="56"/>
      <c r="AT655" s="56"/>
    </row>
    <row r="656" spans="1:46" x14ac:dyDescent="0.35">
      <c r="A656">
        <v>1173000</v>
      </c>
      <c r="B656" s="59">
        <v>0.32885884999999998</v>
      </c>
      <c r="C656" s="3">
        <f t="shared" si="184"/>
        <v>1.357638888888889E-2</v>
      </c>
      <c r="D656" s="59">
        <v>3.2885884999999999</v>
      </c>
      <c r="E656" s="56" t="e">
        <f t="shared" si="187"/>
        <v>#N/A</v>
      </c>
      <c r="F656" s="58" t="e">
        <f t="shared" si="188"/>
        <v>#N/A</v>
      </c>
      <c r="G656" s="58" t="e">
        <f t="shared" si="183"/>
        <v>#N/A</v>
      </c>
      <c r="H656" s="58" t="e">
        <f t="shared" si="193"/>
        <v>#N/A</v>
      </c>
      <c r="I656" s="61" t="e">
        <v>#N/A</v>
      </c>
      <c r="J656" s="58" t="str">
        <f t="shared" si="189"/>
        <v>0</v>
      </c>
      <c r="K656" s="58" t="str">
        <f t="shared" si="190"/>
        <v>0</v>
      </c>
      <c r="L656" s="58" t="str">
        <f t="shared" si="194"/>
        <v>0</v>
      </c>
      <c r="M656" s="58" t="str">
        <f t="shared" si="182"/>
        <v>0</v>
      </c>
      <c r="N656" s="61">
        <v>0</v>
      </c>
      <c r="AF656" s="3">
        <f t="shared" si="185"/>
        <v>1.357638888888889E-2</v>
      </c>
      <c r="AG656" s="5">
        <f t="shared" si="186"/>
        <v>1173000</v>
      </c>
      <c r="AH656" s="56">
        <f t="shared" si="195"/>
        <v>3.2885884999999999</v>
      </c>
      <c r="AI656" s="84">
        <f t="shared" si="181"/>
        <v>3.2885884999999999</v>
      </c>
      <c r="AJ656" s="84">
        <v>1174</v>
      </c>
      <c r="AK656" t="str">
        <f t="shared" si="191"/>
        <v>3.2885885, 1174</v>
      </c>
      <c r="AL656" s="60">
        <f t="shared" si="181"/>
        <v>3.2885884999999999</v>
      </c>
      <c r="AM656" s="5">
        <f t="shared" si="192"/>
        <v>1173</v>
      </c>
      <c r="AN656" s="56"/>
      <c r="AT656" s="56"/>
    </row>
    <row r="657" spans="1:46" x14ac:dyDescent="0.35">
      <c r="A657">
        <v>1174000</v>
      </c>
      <c r="B657" s="59">
        <v>0.25623083000000002</v>
      </c>
      <c r="C657" s="3">
        <f t="shared" si="184"/>
        <v>1.3587962962962963E-2</v>
      </c>
      <c r="D657" s="59">
        <v>2.5623083000000002</v>
      </c>
      <c r="E657" s="56" t="e">
        <f t="shared" si="187"/>
        <v>#N/A</v>
      </c>
      <c r="F657" s="58" t="e">
        <f t="shared" si="188"/>
        <v>#N/A</v>
      </c>
      <c r="G657" s="58" t="e">
        <f t="shared" si="183"/>
        <v>#N/A</v>
      </c>
      <c r="H657" s="58" t="e">
        <f t="shared" si="193"/>
        <v>#N/A</v>
      </c>
      <c r="I657" s="61" t="e">
        <v>#N/A</v>
      </c>
      <c r="J657" s="58" t="str">
        <f t="shared" si="189"/>
        <v>0</v>
      </c>
      <c r="K657" s="58" t="str">
        <f t="shared" si="190"/>
        <v>0</v>
      </c>
      <c r="L657" s="58" t="str">
        <f t="shared" si="194"/>
        <v>0</v>
      </c>
      <c r="M657" s="58" t="str">
        <f t="shared" si="182"/>
        <v>0</v>
      </c>
      <c r="N657" s="61">
        <v>0</v>
      </c>
      <c r="AF657" s="3">
        <f t="shared" si="185"/>
        <v>1.3587962962962963E-2</v>
      </c>
      <c r="AG657" s="5">
        <f t="shared" si="186"/>
        <v>1174000</v>
      </c>
      <c r="AH657" s="56">
        <f t="shared" si="195"/>
        <v>2.5623083000000002</v>
      </c>
      <c r="AI657" s="84">
        <f t="shared" si="181"/>
        <v>2.5623083000000002</v>
      </c>
      <c r="AJ657" s="84">
        <v>1175</v>
      </c>
      <c r="AK657" t="str">
        <f t="shared" si="191"/>
        <v>2.5623083, 1175</v>
      </c>
      <c r="AL657" s="60">
        <f t="shared" si="181"/>
        <v>2.5623083000000002</v>
      </c>
      <c r="AM657" s="5">
        <f t="shared" si="192"/>
        <v>1174</v>
      </c>
      <c r="AN657" s="56"/>
      <c r="AT657" s="56"/>
    </row>
    <row r="658" spans="1:46" x14ac:dyDescent="0.35">
      <c r="A658">
        <v>1175000</v>
      </c>
      <c r="B658" s="59">
        <v>0.24412616000000001</v>
      </c>
      <c r="C658" s="3">
        <f t="shared" si="184"/>
        <v>1.3599537037037037E-2</v>
      </c>
      <c r="D658" s="59">
        <v>2.4412616000000003</v>
      </c>
      <c r="E658" s="56" t="e">
        <f t="shared" si="187"/>
        <v>#N/A</v>
      </c>
      <c r="F658" s="58" t="e">
        <f t="shared" si="188"/>
        <v>#N/A</v>
      </c>
      <c r="G658" s="58" t="e">
        <f t="shared" si="183"/>
        <v>#N/A</v>
      </c>
      <c r="H658" s="58" t="e">
        <f t="shared" si="193"/>
        <v>#N/A</v>
      </c>
      <c r="I658" s="61" t="e">
        <v>#N/A</v>
      </c>
      <c r="J658" s="58" t="str">
        <f t="shared" si="189"/>
        <v>0</v>
      </c>
      <c r="K658" s="58" t="str">
        <f t="shared" si="190"/>
        <v>0</v>
      </c>
      <c r="L658" s="58" t="str">
        <f t="shared" si="194"/>
        <v>0</v>
      </c>
      <c r="M658" s="58" t="str">
        <f t="shared" si="182"/>
        <v>0</v>
      </c>
      <c r="N658" s="61">
        <v>0</v>
      </c>
      <c r="AF658" s="3">
        <f t="shared" si="185"/>
        <v>1.3599537037037037E-2</v>
      </c>
      <c r="AG658" s="5">
        <f t="shared" si="186"/>
        <v>1175000</v>
      </c>
      <c r="AH658" s="56">
        <f t="shared" si="195"/>
        <v>2.4412616000000003</v>
      </c>
      <c r="AI658" s="84">
        <f t="shared" si="181"/>
        <v>2.4412616000000003</v>
      </c>
      <c r="AJ658" s="84">
        <v>1176</v>
      </c>
      <c r="AK658" t="str">
        <f t="shared" si="191"/>
        <v>2.4412616, 1176</v>
      </c>
      <c r="AL658" s="60">
        <f t="shared" si="181"/>
        <v>2.4412616000000003</v>
      </c>
      <c r="AM658" s="5">
        <f t="shared" si="192"/>
        <v>1175</v>
      </c>
      <c r="AN658" s="56"/>
      <c r="AT658" s="56"/>
    </row>
    <row r="659" spans="1:46" x14ac:dyDescent="0.35">
      <c r="A659">
        <v>1176000</v>
      </c>
      <c r="B659" s="59">
        <v>0.24336840000000001</v>
      </c>
      <c r="C659" s="3">
        <f t="shared" si="184"/>
        <v>1.3611111111111112E-2</v>
      </c>
      <c r="D659" s="59">
        <v>2.433684</v>
      </c>
      <c r="E659" s="56" t="e">
        <f t="shared" si="187"/>
        <v>#N/A</v>
      </c>
      <c r="F659" s="58" t="e">
        <f t="shared" si="188"/>
        <v>#N/A</v>
      </c>
      <c r="G659" s="58" t="e">
        <f t="shared" si="183"/>
        <v>#N/A</v>
      </c>
      <c r="H659" s="58" t="e">
        <f t="shared" si="193"/>
        <v>#N/A</v>
      </c>
      <c r="I659" s="61" t="e">
        <v>#N/A</v>
      </c>
      <c r="J659" s="58" t="str">
        <f t="shared" si="189"/>
        <v>0</v>
      </c>
      <c r="K659" s="58" t="str">
        <f t="shared" si="190"/>
        <v>0</v>
      </c>
      <c r="L659" s="58" t="str">
        <f t="shared" si="194"/>
        <v>0</v>
      </c>
      <c r="M659" s="58" t="str">
        <f t="shared" si="182"/>
        <v>0</v>
      </c>
      <c r="N659" s="61" t="str">
        <v>30 Drug</v>
      </c>
      <c r="AF659" s="3">
        <f t="shared" si="185"/>
        <v>1.3611111111111112E-2</v>
      </c>
      <c r="AG659" s="5">
        <f t="shared" si="186"/>
        <v>1176000</v>
      </c>
      <c r="AH659" s="56">
        <f t="shared" si="195"/>
        <v>2.433684</v>
      </c>
      <c r="AI659" s="84">
        <f t="shared" ref="AI659:AL722" si="196">$B659*10</f>
        <v>2.433684</v>
      </c>
      <c r="AJ659" s="84">
        <v>1177</v>
      </c>
      <c r="AK659" t="str">
        <f t="shared" si="191"/>
        <v>2.433684, 1177</v>
      </c>
      <c r="AL659" s="60">
        <f t="shared" si="196"/>
        <v>2.433684</v>
      </c>
      <c r="AM659" s="5">
        <f t="shared" si="192"/>
        <v>1176</v>
      </c>
      <c r="AN659" s="56"/>
      <c r="AT659" s="56"/>
    </row>
    <row r="660" spans="1:46" x14ac:dyDescent="0.35">
      <c r="A660">
        <v>1177000</v>
      </c>
      <c r="B660" s="59">
        <v>0.22142990000000001</v>
      </c>
      <c r="C660" s="3">
        <f t="shared" si="184"/>
        <v>1.3622685185185186E-2</v>
      </c>
      <c r="D660" s="59">
        <v>2.214299</v>
      </c>
      <c r="E660" s="56" t="e">
        <f t="shared" si="187"/>
        <v>#N/A</v>
      </c>
      <c r="F660" s="58" t="e">
        <f t="shared" si="188"/>
        <v>#N/A</v>
      </c>
      <c r="G660" s="58" t="e">
        <f t="shared" si="183"/>
        <v>#N/A</v>
      </c>
      <c r="H660" s="58" t="e">
        <f t="shared" si="193"/>
        <v>#N/A</v>
      </c>
      <c r="I660" s="61" t="e">
        <v>#N/A</v>
      </c>
      <c r="J660" s="58" t="str">
        <f t="shared" si="189"/>
        <v>0</v>
      </c>
      <c r="K660" s="58" t="str">
        <f t="shared" si="190"/>
        <v>0</v>
      </c>
      <c r="L660" s="58" t="str">
        <f t="shared" si="194"/>
        <v>0</v>
      </c>
      <c r="M660" s="58" t="str">
        <f t="shared" si="182"/>
        <v>0</v>
      </c>
      <c r="N660" s="61">
        <v>0</v>
      </c>
      <c r="AF660" s="3">
        <f t="shared" si="185"/>
        <v>1.3622685185185186E-2</v>
      </c>
      <c r="AG660" s="5">
        <f t="shared" si="186"/>
        <v>1177000</v>
      </c>
      <c r="AH660" s="56">
        <f t="shared" si="195"/>
        <v>2.214299</v>
      </c>
      <c r="AI660" s="84">
        <f t="shared" si="196"/>
        <v>2.214299</v>
      </c>
      <c r="AJ660" s="84">
        <v>1178</v>
      </c>
      <c r="AK660" t="str">
        <f t="shared" si="191"/>
        <v>2.214299, 1178</v>
      </c>
      <c r="AL660" s="60">
        <f t="shared" si="196"/>
        <v>2.214299</v>
      </c>
      <c r="AM660" s="5">
        <f t="shared" si="192"/>
        <v>1177</v>
      </c>
      <c r="AN660" s="56"/>
      <c r="AT660" s="56"/>
    </row>
    <row r="661" spans="1:46" x14ac:dyDescent="0.35">
      <c r="A661">
        <v>1178000</v>
      </c>
      <c r="B661" s="59">
        <v>0.22445606000000001</v>
      </c>
      <c r="C661" s="3">
        <f t="shared" si="184"/>
        <v>1.3634259259259259E-2</v>
      </c>
      <c r="D661" s="59">
        <v>2.2445606000000002</v>
      </c>
      <c r="E661" s="56" t="e">
        <f t="shared" si="187"/>
        <v>#N/A</v>
      </c>
      <c r="F661" s="58" t="e">
        <f t="shared" si="188"/>
        <v>#N/A</v>
      </c>
      <c r="G661" s="58" t="e">
        <f t="shared" si="183"/>
        <v>#N/A</v>
      </c>
      <c r="H661" s="58" t="e">
        <f t="shared" si="193"/>
        <v>#N/A</v>
      </c>
      <c r="I661" s="61" t="e">
        <v>#N/A</v>
      </c>
      <c r="J661" s="58" t="str">
        <f t="shared" si="189"/>
        <v>0</v>
      </c>
      <c r="K661" s="58" t="str">
        <f t="shared" si="190"/>
        <v>0</v>
      </c>
      <c r="L661" s="58" t="str">
        <f t="shared" si="194"/>
        <v>0</v>
      </c>
      <c r="M661" s="58" t="str">
        <f t="shared" si="182"/>
        <v>0</v>
      </c>
      <c r="N661" s="61">
        <v>0</v>
      </c>
      <c r="AF661" s="3">
        <f t="shared" si="185"/>
        <v>1.3634259259259259E-2</v>
      </c>
      <c r="AG661" s="5">
        <f t="shared" si="186"/>
        <v>1178000</v>
      </c>
      <c r="AH661" s="56">
        <f t="shared" si="195"/>
        <v>2.2445606000000002</v>
      </c>
      <c r="AI661" s="84">
        <f t="shared" si="196"/>
        <v>2.2445606000000002</v>
      </c>
      <c r="AJ661" s="84">
        <v>1179</v>
      </c>
      <c r="AK661" t="str">
        <f t="shared" si="191"/>
        <v>2.2445606, 1179</v>
      </c>
      <c r="AL661" s="60">
        <f t="shared" si="196"/>
        <v>2.2445606000000002</v>
      </c>
      <c r="AM661" s="5">
        <f t="shared" si="192"/>
        <v>1178</v>
      </c>
      <c r="AN661" s="56"/>
      <c r="AT661" s="56"/>
    </row>
    <row r="662" spans="1:46" x14ac:dyDescent="0.35">
      <c r="A662">
        <v>1179000</v>
      </c>
      <c r="B662" s="59">
        <v>0.27438780000000002</v>
      </c>
      <c r="C662" s="3">
        <f t="shared" si="184"/>
        <v>1.3645833333333333E-2</v>
      </c>
      <c r="D662" s="59">
        <v>2.743878</v>
      </c>
      <c r="E662" s="56" t="e">
        <f t="shared" si="187"/>
        <v>#N/A</v>
      </c>
      <c r="F662" s="58" t="e">
        <f t="shared" si="188"/>
        <v>#N/A</v>
      </c>
      <c r="G662" s="58" t="e">
        <f t="shared" si="183"/>
        <v>#N/A</v>
      </c>
      <c r="H662" s="58">
        <f t="shared" si="193"/>
        <v>2.743878</v>
      </c>
      <c r="I662" s="61" t="e">
        <v>#N/A</v>
      </c>
      <c r="J662" s="58" t="str">
        <f t="shared" si="189"/>
        <v>0</v>
      </c>
      <c r="K662" s="58" t="str">
        <f t="shared" si="190"/>
        <v>0</v>
      </c>
      <c r="L662" s="58" t="str">
        <f t="shared" si="194"/>
        <v>0</v>
      </c>
      <c r="M662" s="58">
        <f t="shared" si="182"/>
        <v>2.743878</v>
      </c>
      <c r="N662" s="61">
        <v>0</v>
      </c>
      <c r="AF662" s="3">
        <f t="shared" si="185"/>
        <v>1.3645833333333333E-2</v>
      </c>
      <c r="AG662" s="5">
        <f t="shared" si="186"/>
        <v>1179000</v>
      </c>
      <c r="AH662" s="56">
        <f t="shared" si="195"/>
        <v>2.743878</v>
      </c>
      <c r="AI662" s="84">
        <f t="shared" si="196"/>
        <v>2.743878</v>
      </c>
      <c r="AJ662" s="84">
        <v>1180</v>
      </c>
      <c r="AK662" t="str">
        <f t="shared" si="191"/>
        <v>2.743878, 1180</v>
      </c>
      <c r="AL662" s="60">
        <f t="shared" si="196"/>
        <v>2.743878</v>
      </c>
      <c r="AM662" s="5">
        <f t="shared" si="192"/>
        <v>1179</v>
      </c>
      <c r="AN662" s="56"/>
      <c r="AT662" s="56"/>
    </row>
    <row r="663" spans="1:46" x14ac:dyDescent="0.35">
      <c r="A663">
        <v>1180000</v>
      </c>
      <c r="B663" s="59">
        <v>0.19494729</v>
      </c>
      <c r="C663" s="3">
        <f t="shared" si="184"/>
        <v>1.3657407407407408E-2</v>
      </c>
      <c r="D663" s="59">
        <v>1.9494729</v>
      </c>
      <c r="E663" s="56" t="e">
        <f t="shared" si="187"/>
        <v>#N/A</v>
      </c>
      <c r="F663" s="58" t="e">
        <f t="shared" si="188"/>
        <v>#N/A</v>
      </c>
      <c r="G663" s="58" t="e">
        <f t="shared" si="183"/>
        <v>#N/A</v>
      </c>
      <c r="H663" s="58" t="e">
        <f t="shared" si="193"/>
        <v>#N/A</v>
      </c>
      <c r="I663" s="61" t="e">
        <v>#N/A</v>
      </c>
      <c r="J663" s="58" t="str">
        <f t="shared" si="189"/>
        <v>0</v>
      </c>
      <c r="K663" s="58" t="str">
        <f t="shared" si="190"/>
        <v>0</v>
      </c>
      <c r="L663" s="58" t="str">
        <f t="shared" si="194"/>
        <v>0</v>
      </c>
      <c r="M663" s="58" t="str">
        <f t="shared" si="182"/>
        <v>0</v>
      </c>
      <c r="N663" s="61">
        <v>0</v>
      </c>
      <c r="AF663" s="3">
        <f t="shared" si="185"/>
        <v>1.3657407407407408E-2</v>
      </c>
      <c r="AG663" s="5">
        <f t="shared" si="186"/>
        <v>1180000</v>
      </c>
      <c r="AH663" s="56">
        <f t="shared" si="195"/>
        <v>1.9494729</v>
      </c>
      <c r="AI663" s="84">
        <f t="shared" si="196"/>
        <v>1.9494729</v>
      </c>
      <c r="AJ663" s="84">
        <v>1181</v>
      </c>
      <c r="AK663" t="str">
        <f t="shared" si="191"/>
        <v>1.9494729, 1181</v>
      </c>
      <c r="AL663" s="60">
        <f t="shared" si="196"/>
        <v>1.9494729</v>
      </c>
      <c r="AM663" s="5">
        <f t="shared" si="192"/>
        <v>1180</v>
      </c>
      <c r="AN663" s="56"/>
      <c r="AT663" s="56"/>
    </row>
    <row r="664" spans="1:46" x14ac:dyDescent="0.35">
      <c r="A664">
        <v>1181000</v>
      </c>
      <c r="B664" s="59">
        <v>0.17603494</v>
      </c>
      <c r="C664" s="3">
        <f t="shared" si="184"/>
        <v>1.3668981481481482E-2</v>
      </c>
      <c r="D664" s="59">
        <v>1.7603494</v>
      </c>
      <c r="E664" s="56" t="e">
        <f t="shared" si="187"/>
        <v>#N/A</v>
      </c>
      <c r="F664" s="58" t="e">
        <f t="shared" si="188"/>
        <v>#N/A</v>
      </c>
      <c r="G664" s="58">
        <f t="shared" si="183"/>
        <v>1.7603494</v>
      </c>
      <c r="H664" s="58" t="e">
        <f t="shared" si="193"/>
        <v>#N/A</v>
      </c>
      <c r="I664" s="61" t="e">
        <v>#N/A</v>
      </c>
      <c r="J664" s="58" t="str">
        <f t="shared" si="189"/>
        <v>0</v>
      </c>
      <c r="K664" s="58" t="str">
        <f t="shared" si="190"/>
        <v>0</v>
      </c>
      <c r="L664" s="58">
        <f t="shared" si="194"/>
        <v>1.7603494</v>
      </c>
      <c r="M664" s="58" t="str">
        <f t="shared" si="182"/>
        <v>0</v>
      </c>
      <c r="N664" s="61">
        <v>0</v>
      </c>
      <c r="AF664" s="3">
        <f t="shared" si="185"/>
        <v>1.3668981481481482E-2</v>
      </c>
      <c r="AG664" s="5">
        <f t="shared" si="186"/>
        <v>1181000</v>
      </c>
      <c r="AH664" s="56">
        <f t="shared" si="195"/>
        <v>1.7603494</v>
      </c>
      <c r="AI664" s="84">
        <f t="shared" si="196"/>
        <v>1.7603494</v>
      </c>
      <c r="AJ664" s="84">
        <v>1182</v>
      </c>
      <c r="AK664" t="str">
        <f t="shared" si="191"/>
        <v>1.7603494, 1182</v>
      </c>
      <c r="AL664" s="60">
        <f t="shared" si="196"/>
        <v>1.7603494</v>
      </c>
      <c r="AM664" s="5">
        <f t="shared" si="192"/>
        <v>1181</v>
      </c>
      <c r="AN664" s="56"/>
      <c r="AT664" s="56"/>
    </row>
    <row r="665" spans="1:46" x14ac:dyDescent="0.35">
      <c r="A665">
        <v>1182000</v>
      </c>
      <c r="B665" s="59">
        <v>0.21689064999999999</v>
      </c>
      <c r="C665" s="3">
        <f t="shared" si="184"/>
        <v>1.3680555555555555E-2</v>
      </c>
      <c r="D665" s="59">
        <v>2.1689064999999998</v>
      </c>
      <c r="E665" s="56" t="e">
        <f t="shared" si="187"/>
        <v>#N/A</v>
      </c>
      <c r="F665" s="58" t="e">
        <f t="shared" si="188"/>
        <v>#N/A</v>
      </c>
      <c r="G665" s="58" t="e">
        <f t="shared" si="183"/>
        <v>#N/A</v>
      </c>
      <c r="H665" s="58" t="e">
        <f t="shared" si="193"/>
        <v>#N/A</v>
      </c>
      <c r="I665" s="61" t="e">
        <v>#N/A</v>
      </c>
      <c r="J665" s="58" t="str">
        <f t="shared" si="189"/>
        <v>0</v>
      </c>
      <c r="K665" s="58" t="str">
        <f t="shared" si="190"/>
        <v>0</v>
      </c>
      <c r="L665" s="58" t="str">
        <f t="shared" si="194"/>
        <v>0</v>
      </c>
      <c r="M665" s="58" t="str">
        <f t="shared" si="182"/>
        <v>0</v>
      </c>
      <c r="N665" s="61">
        <v>0</v>
      </c>
      <c r="AF665" s="3">
        <f t="shared" si="185"/>
        <v>1.3680555555555555E-2</v>
      </c>
      <c r="AG665" s="5">
        <f t="shared" si="186"/>
        <v>1182000</v>
      </c>
      <c r="AH665" s="56">
        <f t="shared" si="195"/>
        <v>2.1689064999999998</v>
      </c>
      <c r="AI665" s="84">
        <f t="shared" si="196"/>
        <v>2.1689064999999998</v>
      </c>
      <c r="AJ665" s="84">
        <v>1183</v>
      </c>
      <c r="AK665" t="str">
        <f t="shared" si="191"/>
        <v>2.1689065, 1183</v>
      </c>
      <c r="AL665" s="60">
        <f t="shared" si="196"/>
        <v>2.1689064999999998</v>
      </c>
      <c r="AM665" s="5">
        <f t="shared" si="192"/>
        <v>1182</v>
      </c>
      <c r="AN665" s="56"/>
      <c r="AT665" s="56"/>
    </row>
    <row r="666" spans="1:46" x14ac:dyDescent="0.35">
      <c r="A666">
        <v>1183000</v>
      </c>
      <c r="B666" s="59">
        <v>0.22748223000000001</v>
      </c>
      <c r="C666" s="3">
        <f t="shared" si="184"/>
        <v>1.3692129629629629E-2</v>
      </c>
      <c r="D666" s="59">
        <v>2.2748223000000003</v>
      </c>
      <c r="E666" s="56" t="e">
        <f t="shared" si="187"/>
        <v>#N/A</v>
      </c>
      <c r="F666" s="58" t="e">
        <f t="shared" si="188"/>
        <v>#N/A</v>
      </c>
      <c r="G666" s="58" t="e">
        <f t="shared" si="183"/>
        <v>#N/A</v>
      </c>
      <c r="H666" s="58" t="e">
        <f t="shared" si="193"/>
        <v>#N/A</v>
      </c>
      <c r="I666" s="61" t="e">
        <v>#N/A</v>
      </c>
      <c r="J666" s="58" t="str">
        <f t="shared" si="189"/>
        <v>0</v>
      </c>
      <c r="K666" s="58" t="str">
        <f t="shared" si="190"/>
        <v>0</v>
      </c>
      <c r="L666" s="58" t="str">
        <f t="shared" si="194"/>
        <v>0</v>
      </c>
      <c r="M666" s="58" t="str">
        <f t="shared" si="182"/>
        <v>0</v>
      </c>
      <c r="N666" s="61">
        <v>0</v>
      </c>
      <c r="AF666" s="3">
        <f t="shared" si="185"/>
        <v>1.3692129629629629E-2</v>
      </c>
      <c r="AG666" s="5">
        <f t="shared" si="186"/>
        <v>1183000</v>
      </c>
      <c r="AH666" s="56">
        <f t="shared" si="195"/>
        <v>2.2748223000000003</v>
      </c>
      <c r="AI666" s="84">
        <f t="shared" si="196"/>
        <v>2.2748223000000003</v>
      </c>
      <c r="AJ666" s="84">
        <v>1184</v>
      </c>
      <c r="AK666" t="str">
        <f t="shared" si="191"/>
        <v>2.2748223, 1184</v>
      </c>
      <c r="AL666" s="60">
        <f t="shared" si="196"/>
        <v>2.2748223000000003</v>
      </c>
      <c r="AM666" s="5">
        <f t="shared" si="192"/>
        <v>1183</v>
      </c>
      <c r="AN666" s="56"/>
      <c r="AT666" s="56"/>
    </row>
    <row r="667" spans="1:46" x14ac:dyDescent="0.35">
      <c r="A667">
        <v>1184000</v>
      </c>
      <c r="B667" s="59">
        <v>0.22748223000000001</v>
      </c>
      <c r="C667" s="3">
        <f t="shared" si="184"/>
        <v>1.3703703703703704E-2</v>
      </c>
      <c r="D667" s="59">
        <v>2.2748223000000003</v>
      </c>
      <c r="E667" s="56" t="e">
        <f t="shared" si="187"/>
        <v>#N/A</v>
      </c>
      <c r="F667" s="58" t="e">
        <f t="shared" si="188"/>
        <v>#N/A</v>
      </c>
      <c r="G667" s="58" t="e">
        <f t="shared" si="183"/>
        <v>#N/A</v>
      </c>
      <c r="H667" s="58" t="e">
        <f t="shared" si="193"/>
        <v>#N/A</v>
      </c>
      <c r="I667" s="61" t="e">
        <v>#N/A</v>
      </c>
      <c r="J667" s="58" t="str">
        <f t="shared" si="189"/>
        <v>0</v>
      </c>
      <c r="K667" s="58" t="str">
        <f t="shared" si="190"/>
        <v>0</v>
      </c>
      <c r="L667" s="58" t="str">
        <f t="shared" si="194"/>
        <v>0</v>
      </c>
      <c r="M667" s="58" t="str">
        <f t="shared" si="182"/>
        <v>0</v>
      </c>
      <c r="N667" s="61">
        <v>0</v>
      </c>
      <c r="AF667" s="3">
        <f t="shared" si="185"/>
        <v>1.3703703703703704E-2</v>
      </c>
      <c r="AG667" s="5">
        <f t="shared" si="186"/>
        <v>1184000</v>
      </c>
      <c r="AH667" s="56">
        <f t="shared" si="195"/>
        <v>2.2748223000000003</v>
      </c>
      <c r="AI667" s="84">
        <f t="shared" si="196"/>
        <v>2.2748223000000003</v>
      </c>
      <c r="AJ667" s="84">
        <v>1185</v>
      </c>
      <c r="AK667" t="str">
        <f t="shared" si="191"/>
        <v>2.2748223, 1185</v>
      </c>
      <c r="AL667" s="60">
        <f t="shared" si="196"/>
        <v>2.2748223000000003</v>
      </c>
      <c r="AM667" s="5">
        <f t="shared" si="192"/>
        <v>1184</v>
      </c>
      <c r="AN667" s="56"/>
      <c r="AT667" s="56"/>
    </row>
    <row r="668" spans="1:46" x14ac:dyDescent="0.35">
      <c r="A668">
        <v>1185000</v>
      </c>
      <c r="B668" s="59">
        <v>0.23958689999999999</v>
      </c>
      <c r="C668" s="3">
        <f t="shared" si="184"/>
        <v>1.3715277777777778E-2</v>
      </c>
      <c r="D668" s="59">
        <v>2.3958689999999998</v>
      </c>
      <c r="E668" s="56" t="e">
        <f t="shared" si="187"/>
        <v>#N/A</v>
      </c>
      <c r="F668" s="58" t="e">
        <f t="shared" si="188"/>
        <v>#N/A</v>
      </c>
      <c r="G668" s="58" t="e">
        <f t="shared" si="183"/>
        <v>#N/A</v>
      </c>
      <c r="H668" s="58" t="e">
        <f t="shared" si="193"/>
        <v>#N/A</v>
      </c>
      <c r="I668" s="61" t="e">
        <v>#N/A</v>
      </c>
      <c r="J668" s="58" t="str">
        <f t="shared" si="189"/>
        <v>0</v>
      </c>
      <c r="K668" s="58" t="str">
        <f t="shared" si="190"/>
        <v>0</v>
      </c>
      <c r="L668" s="58" t="str">
        <f t="shared" si="194"/>
        <v>0</v>
      </c>
      <c r="M668" s="58" t="str">
        <f t="shared" si="182"/>
        <v>0</v>
      </c>
      <c r="N668" s="61">
        <v>0</v>
      </c>
      <c r="AF668" s="3">
        <f t="shared" si="185"/>
        <v>1.3715277777777778E-2</v>
      </c>
      <c r="AG668" s="5">
        <f t="shared" si="186"/>
        <v>1185000</v>
      </c>
      <c r="AH668" s="56">
        <f t="shared" si="195"/>
        <v>2.3958689999999998</v>
      </c>
      <c r="AI668" s="84">
        <f t="shared" si="196"/>
        <v>2.3958689999999998</v>
      </c>
      <c r="AJ668" s="84">
        <v>1186</v>
      </c>
      <c r="AK668" t="str">
        <f t="shared" si="191"/>
        <v>2.395869, 1186</v>
      </c>
      <c r="AL668" s="60">
        <f t="shared" si="196"/>
        <v>2.3958689999999998</v>
      </c>
      <c r="AM668" s="5">
        <f t="shared" si="192"/>
        <v>1185</v>
      </c>
      <c r="AN668" s="56"/>
      <c r="AT668" s="56"/>
    </row>
    <row r="669" spans="1:46" x14ac:dyDescent="0.35">
      <c r="A669">
        <v>1186000</v>
      </c>
      <c r="B669" s="59">
        <v>0.24639457000000001</v>
      </c>
      <c r="C669" s="3">
        <f t="shared" si="184"/>
        <v>1.3726851851851851E-2</v>
      </c>
      <c r="D669" s="59">
        <v>2.4639457</v>
      </c>
      <c r="E669" s="56" t="e">
        <f t="shared" si="187"/>
        <v>#N/A</v>
      </c>
      <c r="F669" s="58" t="e">
        <f t="shared" si="188"/>
        <v>#N/A</v>
      </c>
      <c r="G669" s="58" t="e">
        <f t="shared" si="183"/>
        <v>#N/A</v>
      </c>
      <c r="H669" s="58" t="e">
        <f t="shared" si="193"/>
        <v>#N/A</v>
      </c>
      <c r="I669" s="61" t="e">
        <v>#N/A</v>
      </c>
      <c r="J669" s="58" t="str">
        <f t="shared" si="189"/>
        <v>0</v>
      </c>
      <c r="K669" s="58" t="str">
        <f t="shared" si="190"/>
        <v>0</v>
      </c>
      <c r="L669" s="58" t="str">
        <f t="shared" si="194"/>
        <v>0</v>
      </c>
      <c r="M669" s="58" t="str">
        <f t="shared" si="182"/>
        <v>0</v>
      </c>
      <c r="N669" s="61">
        <v>0</v>
      </c>
      <c r="AF669" s="3">
        <f t="shared" si="185"/>
        <v>1.3726851851851851E-2</v>
      </c>
      <c r="AG669" s="5">
        <f t="shared" si="186"/>
        <v>1186000</v>
      </c>
      <c r="AH669" s="56">
        <f t="shared" si="195"/>
        <v>2.4639457</v>
      </c>
      <c r="AI669" s="84">
        <f t="shared" si="196"/>
        <v>2.4639457</v>
      </c>
      <c r="AJ669" s="84">
        <v>1187</v>
      </c>
      <c r="AK669" t="str">
        <f t="shared" si="191"/>
        <v>2.4639457, 1187</v>
      </c>
      <c r="AL669" s="60">
        <f t="shared" si="196"/>
        <v>2.4639457</v>
      </c>
      <c r="AM669" s="5">
        <f t="shared" si="192"/>
        <v>1186</v>
      </c>
      <c r="AN669" s="56"/>
      <c r="AT669" s="56"/>
    </row>
    <row r="670" spans="1:46" x14ac:dyDescent="0.35">
      <c r="A670">
        <v>1187000</v>
      </c>
      <c r="B670" s="59">
        <v>0.26001469999999999</v>
      </c>
      <c r="C670" s="3">
        <f t="shared" si="184"/>
        <v>1.3738425925925926E-2</v>
      </c>
      <c r="D670" s="59">
        <v>2.6001469999999998</v>
      </c>
      <c r="E670" s="56" t="e">
        <f t="shared" si="187"/>
        <v>#N/A</v>
      </c>
      <c r="F670" s="58" t="e">
        <f t="shared" si="188"/>
        <v>#N/A</v>
      </c>
      <c r="G670" s="58" t="e">
        <f t="shared" si="183"/>
        <v>#N/A</v>
      </c>
      <c r="H670" s="58" t="e">
        <f t="shared" si="193"/>
        <v>#N/A</v>
      </c>
      <c r="I670" s="61" t="e">
        <v>#N/A</v>
      </c>
      <c r="J670" s="58" t="str">
        <f t="shared" si="189"/>
        <v>0</v>
      </c>
      <c r="K670" s="58" t="str">
        <f t="shared" si="190"/>
        <v>0</v>
      </c>
      <c r="L670" s="58" t="str">
        <f t="shared" si="194"/>
        <v>0</v>
      </c>
      <c r="M670" s="58" t="str">
        <f t="shared" si="182"/>
        <v>0</v>
      </c>
      <c r="N670" s="61">
        <v>0</v>
      </c>
      <c r="AF670" s="3">
        <f t="shared" si="185"/>
        <v>1.3738425925925926E-2</v>
      </c>
      <c r="AG670" s="5">
        <f t="shared" si="186"/>
        <v>1187000</v>
      </c>
      <c r="AH670" s="56">
        <f t="shared" si="195"/>
        <v>2.6001469999999998</v>
      </c>
      <c r="AI670" s="84">
        <f t="shared" si="196"/>
        <v>2.6001469999999998</v>
      </c>
      <c r="AJ670" s="84">
        <v>1188</v>
      </c>
      <c r="AK670" t="str">
        <f t="shared" si="191"/>
        <v>2.600147, 1188</v>
      </c>
      <c r="AL670" s="60">
        <f t="shared" si="196"/>
        <v>2.6001469999999998</v>
      </c>
      <c r="AM670" s="5">
        <f t="shared" si="192"/>
        <v>1187</v>
      </c>
      <c r="AN670" s="56"/>
      <c r="AT670" s="56"/>
    </row>
    <row r="671" spans="1:46" x14ac:dyDescent="0.35">
      <c r="A671">
        <v>1188000</v>
      </c>
      <c r="B671" s="59">
        <v>0.24866540000000001</v>
      </c>
      <c r="C671" s="3">
        <f t="shared" si="184"/>
        <v>1.375E-2</v>
      </c>
      <c r="D671" s="59">
        <v>2.4866540000000001</v>
      </c>
      <c r="E671" s="56" t="e">
        <f t="shared" si="187"/>
        <v>#N/A</v>
      </c>
      <c r="F671" s="58" t="e">
        <f t="shared" si="188"/>
        <v>#N/A</v>
      </c>
      <c r="G671" s="58" t="e">
        <f t="shared" si="183"/>
        <v>#N/A</v>
      </c>
      <c r="H671" s="58" t="e">
        <f t="shared" si="193"/>
        <v>#N/A</v>
      </c>
      <c r="I671" s="61" t="e">
        <v>#N/A</v>
      </c>
      <c r="J671" s="58" t="str">
        <f t="shared" si="189"/>
        <v>0</v>
      </c>
      <c r="K671" s="58" t="str">
        <f t="shared" si="190"/>
        <v>0</v>
      </c>
      <c r="L671" s="58">
        <v>0</v>
      </c>
      <c r="M671" s="58" t="str">
        <f t="shared" si="182"/>
        <v>0</v>
      </c>
      <c r="N671" s="61">
        <v>0</v>
      </c>
      <c r="AF671" s="3">
        <f t="shared" si="185"/>
        <v>1.375E-2</v>
      </c>
      <c r="AG671" s="5">
        <f t="shared" si="186"/>
        <v>1188000</v>
      </c>
      <c r="AH671" s="56">
        <f t="shared" si="195"/>
        <v>2.4866540000000001</v>
      </c>
      <c r="AI671" s="84">
        <f t="shared" si="196"/>
        <v>2.4866540000000001</v>
      </c>
      <c r="AJ671" s="84">
        <v>1189</v>
      </c>
      <c r="AK671" t="str">
        <f t="shared" si="191"/>
        <v>2.486654, 1189</v>
      </c>
      <c r="AL671" s="60">
        <f t="shared" si="196"/>
        <v>2.4866540000000001</v>
      </c>
      <c r="AM671" s="5">
        <f t="shared" si="192"/>
        <v>1188</v>
      </c>
      <c r="AN671" s="56"/>
      <c r="AT671" s="56"/>
    </row>
    <row r="672" spans="1:46" x14ac:dyDescent="0.35">
      <c r="A672">
        <v>1189000</v>
      </c>
      <c r="B672" s="59">
        <v>0.2342899</v>
      </c>
      <c r="C672" s="3">
        <f t="shared" si="184"/>
        <v>1.3761574074074074E-2</v>
      </c>
      <c r="D672" s="59">
        <v>2.3428990000000001</v>
      </c>
      <c r="E672" s="56" t="e">
        <f t="shared" si="187"/>
        <v>#N/A</v>
      </c>
      <c r="F672" s="58" t="e">
        <f t="shared" si="188"/>
        <v>#N/A</v>
      </c>
      <c r="G672" s="58">
        <f t="shared" si="183"/>
        <v>2.3428990000000001</v>
      </c>
      <c r="H672" s="58" t="e">
        <f t="shared" si="193"/>
        <v>#N/A</v>
      </c>
      <c r="I672" s="61" t="e">
        <v>#N/A</v>
      </c>
      <c r="J672" s="58" t="str">
        <f t="shared" si="189"/>
        <v>0</v>
      </c>
      <c r="K672" s="58" t="str">
        <f t="shared" si="190"/>
        <v>0</v>
      </c>
      <c r="L672" s="58">
        <f t="shared" si="194"/>
        <v>2.3428990000000001</v>
      </c>
      <c r="M672" s="58" t="str">
        <f t="shared" si="182"/>
        <v>0</v>
      </c>
      <c r="N672" s="61">
        <v>0</v>
      </c>
      <c r="AF672" s="3">
        <f t="shared" si="185"/>
        <v>1.3761574074074074E-2</v>
      </c>
      <c r="AG672" s="5">
        <f t="shared" si="186"/>
        <v>1189000</v>
      </c>
      <c r="AH672" s="56">
        <f t="shared" si="195"/>
        <v>2.3428990000000001</v>
      </c>
      <c r="AI672" s="84">
        <f t="shared" si="196"/>
        <v>2.3428990000000001</v>
      </c>
      <c r="AJ672" s="84">
        <v>1190</v>
      </c>
      <c r="AK672" t="str">
        <f t="shared" si="191"/>
        <v>2.342899, 1190</v>
      </c>
      <c r="AL672" s="60">
        <f t="shared" si="196"/>
        <v>2.3428990000000001</v>
      </c>
      <c r="AM672" s="5">
        <f t="shared" si="192"/>
        <v>1189</v>
      </c>
      <c r="AN672" s="56"/>
      <c r="AT672" s="56"/>
    </row>
    <row r="673" spans="1:46" x14ac:dyDescent="0.35">
      <c r="A673">
        <v>1190000</v>
      </c>
      <c r="B673" s="59">
        <v>0.26077004999999998</v>
      </c>
      <c r="C673" s="3">
        <f t="shared" si="184"/>
        <v>1.3773148148148147E-2</v>
      </c>
      <c r="D673" s="59">
        <v>2.6077005</v>
      </c>
      <c r="E673" s="56" t="e">
        <f t="shared" si="187"/>
        <v>#N/A</v>
      </c>
      <c r="F673" s="58" t="e">
        <f t="shared" si="188"/>
        <v>#N/A</v>
      </c>
      <c r="G673" s="58" t="e">
        <f t="shared" si="183"/>
        <v>#N/A</v>
      </c>
      <c r="H673" s="58" t="e">
        <f t="shared" si="193"/>
        <v>#N/A</v>
      </c>
      <c r="I673" s="61" t="e">
        <v>#N/A</v>
      </c>
      <c r="J673" s="58" t="str">
        <f t="shared" si="189"/>
        <v>0</v>
      </c>
      <c r="K673" s="58" t="str">
        <f t="shared" si="190"/>
        <v>0</v>
      </c>
      <c r="L673" s="58" t="str">
        <f t="shared" si="194"/>
        <v>0</v>
      </c>
      <c r="M673" s="58" t="str">
        <f t="shared" si="182"/>
        <v>0</v>
      </c>
      <c r="N673" s="61" t="str">
        <v>31 Massaging right knee</v>
      </c>
      <c r="AF673" s="3">
        <f t="shared" si="185"/>
        <v>1.3773148148148147E-2</v>
      </c>
      <c r="AG673" s="5">
        <f t="shared" si="186"/>
        <v>1190000</v>
      </c>
      <c r="AH673" s="56">
        <f t="shared" si="195"/>
        <v>2.6077005</v>
      </c>
      <c r="AI673" s="84">
        <f t="shared" si="196"/>
        <v>2.6077005</v>
      </c>
      <c r="AJ673" s="84">
        <v>1191</v>
      </c>
      <c r="AK673" t="str">
        <f t="shared" si="191"/>
        <v>2.6077005, 1191</v>
      </c>
      <c r="AL673" s="60">
        <f t="shared" si="196"/>
        <v>2.6077005</v>
      </c>
      <c r="AM673" s="5">
        <f t="shared" si="192"/>
        <v>1190</v>
      </c>
      <c r="AN673" s="56"/>
      <c r="AT673" s="56"/>
    </row>
    <row r="674" spans="1:46" x14ac:dyDescent="0.35">
      <c r="A674">
        <v>1191000</v>
      </c>
      <c r="B674" s="59">
        <v>0.28725024999999998</v>
      </c>
      <c r="C674" s="3">
        <f t="shared" si="184"/>
        <v>1.3784722222222223E-2</v>
      </c>
      <c r="D674" s="59">
        <v>2.8725025</v>
      </c>
      <c r="E674" s="56" t="e">
        <f t="shared" si="187"/>
        <v>#N/A</v>
      </c>
      <c r="F674" s="58" t="e">
        <f t="shared" si="188"/>
        <v>#N/A</v>
      </c>
      <c r="G674" s="58" t="e">
        <f t="shared" si="183"/>
        <v>#N/A</v>
      </c>
      <c r="H674" s="58">
        <f t="shared" si="193"/>
        <v>2.8725025</v>
      </c>
      <c r="I674" s="61" t="e">
        <v>#N/A</v>
      </c>
      <c r="J674" s="58" t="str">
        <f t="shared" si="189"/>
        <v>0</v>
      </c>
      <c r="K674" s="58" t="str">
        <f t="shared" si="190"/>
        <v>0</v>
      </c>
      <c r="L674" s="58" t="str">
        <f t="shared" si="194"/>
        <v>0</v>
      </c>
      <c r="M674" s="58">
        <f t="shared" si="182"/>
        <v>2.8725025</v>
      </c>
      <c r="N674" s="61">
        <v>0</v>
      </c>
      <c r="AF674" s="3">
        <f t="shared" si="185"/>
        <v>1.3784722222222223E-2</v>
      </c>
      <c r="AG674" s="5">
        <f t="shared" si="186"/>
        <v>1191000</v>
      </c>
      <c r="AH674" s="56">
        <f t="shared" si="195"/>
        <v>2.8725025</v>
      </c>
      <c r="AI674" s="84">
        <f t="shared" si="196"/>
        <v>2.8725025</v>
      </c>
      <c r="AJ674" s="84">
        <v>1192</v>
      </c>
      <c r="AK674" t="str">
        <f t="shared" si="191"/>
        <v>2.8725025, 1192</v>
      </c>
      <c r="AL674" s="60">
        <f t="shared" si="196"/>
        <v>2.8725025</v>
      </c>
      <c r="AM674" s="5">
        <f t="shared" si="192"/>
        <v>1191</v>
      </c>
      <c r="AN674" s="56"/>
      <c r="AT674" s="56"/>
    </row>
    <row r="675" spans="1:46" x14ac:dyDescent="0.35">
      <c r="A675">
        <v>1192000</v>
      </c>
      <c r="B675" s="59">
        <v>0.28649249999999998</v>
      </c>
      <c r="C675" s="3">
        <f t="shared" si="184"/>
        <v>1.3796296296296296E-2</v>
      </c>
      <c r="D675" s="59">
        <v>2.8649249999999999</v>
      </c>
      <c r="E675" s="56" t="e">
        <f t="shared" si="187"/>
        <v>#N/A</v>
      </c>
      <c r="F675" s="58" t="e">
        <f t="shared" si="188"/>
        <v>#N/A</v>
      </c>
      <c r="G675" s="58" t="e">
        <f t="shared" si="183"/>
        <v>#N/A</v>
      </c>
      <c r="H675" s="58" t="e">
        <f t="shared" si="193"/>
        <v>#N/A</v>
      </c>
      <c r="I675" s="61" t="e">
        <v>#N/A</v>
      </c>
      <c r="J675" s="58" t="str">
        <f t="shared" si="189"/>
        <v>0</v>
      </c>
      <c r="K675" s="58" t="str">
        <f t="shared" si="190"/>
        <v>0</v>
      </c>
      <c r="L675" s="58" t="str">
        <f t="shared" si="194"/>
        <v>0</v>
      </c>
      <c r="M675" s="58" t="str">
        <f t="shared" si="182"/>
        <v>0</v>
      </c>
      <c r="N675" s="61">
        <v>0</v>
      </c>
      <c r="AF675" s="3">
        <f t="shared" si="185"/>
        <v>1.3796296296296296E-2</v>
      </c>
      <c r="AG675" s="5">
        <f t="shared" si="186"/>
        <v>1192000</v>
      </c>
      <c r="AH675" s="56">
        <f t="shared" si="195"/>
        <v>2.8649249999999999</v>
      </c>
      <c r="AI675" s="84">
        <f t="shared" si="196"/>
        <v>2.8649249999999999</v>
      </c>
      <c r="AJ675" s="84">
        <v>1193</v>
      </c>
      <c r="AK675" t="str">
        <f t="shared" si="191"/>
        <v>2.864925, 1193</v>
      </c>
      <c r="AL675" s="60">
        <f t="shared" si="196"/>
        <v>2.8649249999999999</v>
      </c>
      <c r="AM675" s="5">
        <f t="shared" si="192"/>
        <v>1192</v>
      </c>
      <c r="AN675" s="56"/>
      <c r="AT675" s="56"/>
    </row>
    <row r="676" spans="1:46" x14ac:dyDescent="0.35">
      <c r="A676">
        <v>1193000</v>
      </c>
      <c r="B676" s="59">
        <v>0.28044015</v>
      </c>
      <c r="C676" s="3">
        <f t="shared" si="184"/>
        <v>1.380787037037037E-2</v>
      </c>
      <c r="D676" s="59">
        <v>2.8044015</v>
      </c>
      <c r="E676" s="56" t="e">
        <f t="shared" si="187"/>
        <v>#N/A</v>
      </c>
      <c r="F676" s="58" t="e">
        <f t="shared" si="188"/>
        <v>#N/A</v>
      </c>
      <c r="G676" s="58" t="e">
        <f t="shared" si="183"/>
        <v>#N/A</v>
      </c>
      <c r="H676" s="58" t="e">
        <f t="shared" si="193"/>
        <v>#N/A</v>
      </c>
      <c r="I676" s="61" t="e">
        <v>#N/A</v>
      </c>
      <c r="J676" s="58" t="str">
        <f t="shared" si="189"/>
        <v>0</v>
      </c>
      <c r="K676" s="58" t="str">
        <f t="shared" si="190"/>
        <v>0</v>
      </c>
      <c r="L676" s="58" t="str">
        <f t="shared" si="194"/>
        <v>0</v>
      </c>
      <c r="M676" s="58" t="str">
        <f t="shared" ref="M676:M739" si="197">IF(AND(D676&gt;=D673, D676&gt;=D674, D676&gt;=D675, D676&gt;=D677, D676&gt;=D678, D676&gt;=D679),D676,"0")</f>
        <v>0</v>
      </c>
      <c r="N676" s="61">
        <v>0</v>
      </c>
      <c r="AF676" s="3">
        <f t="shared" si="185"/>
        <v>1.380787037037037E-2</v>
      </c>
      <c r="AG676" s="5">
        <f t="shared" si="186"/>
        <v>1193000</v>
      </c>
      <c r="AH676" s="56">
        <f t="shared" si="195"/>
        <v>2.8044015</v>
      </c>
      <c r="AI676" s="84">
        <f t="shared" si="196"/>
        <v>2.8044015</v>
      </c>
      <c r="AJ676" s="84">
        <v>1194</v>
      </c>
      <c r="AK676" t="str">
        <f t="shared" si="191"/>
        <v>2.8044015, 1194</v>
      </c>
      <c r="AL676" s="60">
        <f t="shared" si="196"/>
        <v>2.8044015</v>
      </c>
      <c r="AM676" s="5">
        <f t="shared" si="192"/>
        <v>1193</v>
      </c>
      <c r="AN676" s="56"/>
      <c r="AT676" s="56"/>
    </row>
    <row r="677" spans="1:46" x14ac:dyDescent="0.35">
      <c r="A677">
        <v>1194000</v>
      </c>
      <c r="B677" s="59">
        <v>0.26682240000000002</v>
      </c>
      <c r="C677" s="3">
        <f t="shared" si="184"/>
        <v>1.3819444444444443E-2</v>
      </c>
      <c r="D677" s="59">
        <v>2.6682240000000004</v>
      </c>
      <c r="E677" s="56" t="e">
        <f t="shared" si="187"/>
        <v>#N/A</v>
      </c>
      <c r="F677" s="58" t="e">
        <f t="shared" si="188"/>
        <v>#N/A</v>
      </c>
      <c r="G677" s="58" t="e">
        <f t="shared" si="183"/>
        <v>#N/A</v>
      </c>
      <c r="H677" s="58" t="e">
        <f t="shared" si="193"/>
        <v>#N/A</v>
      </c>
      <c r="I677" s="61" t="e">
        <v>#N/A</v>
      </c>
      <c r="J677" s="58" t="str">
        <f t="shared" si="189"/>
        <v>0</v>
      </c>
      <c r="K677" s="58" t="str">
        <f t="shared" si="190"/>
        <v>0</v>
      </c>
      <c r="L677" s="58" t="str">
        <f t="shared" si="194"/>
        <v>0</v>
      </c>
      <c r="M677" s="58" t="str">
        <f t="shared" si="197"/>
        <v>0</v>
      </c>
      <c r="N677" s="61">
        <v>0</v>
      </c>
      <c r="AF677" s="3">
        <f t="shared" si="185"/>
        <v>1.3819444444444443E-2</v>
      </c>
      <c r="AG677" s="5">
        <f t="shared" si="186"/>
        <v>1194000</v>
      </c>
      <c r="AH677" s="56">
        <f t="shared" si="195"/>
        <v>2.6682240000000004</v>
      </c>
      <c r="AI677" s="84">
        <f t="shared" si="196"/>
        <v>2.6682240000000004</v>
      </c>
      <c r="AJ677" s="84">
        <v>1195</v>
      </c>
      <c r="AK677" t="str">
        <f t="shared" si="191"/>
        <v>2.668224, 1195</v>
      </c>
      <c r="AL677" s="60">
        <f t="shared" si="196"/>
        <v>2.6682240000000004</v>
      </c>
      <c r="AM677" s="5">
        <f t="shared" si="192"/>
        <v>1194</v>
      </c>
      <c r="AN677" s="56"/>
      <c r="AT677" s="56"/>
    </row>
    <row r="678" spans="1:46" x14ac:dyDescent="0.35">
      <c r="A678">
        <v>1195000</v>
      </c>
      <c r="B678" s="59">
        <v>0.25320463999999998</v>
      </c>
      <c r="C678" s="3">
        <f t="shared" si="184"/>
        <v>1.3831018518518519E-2</v>
      </c>
      <c r="D678" s="59">
        <v>2.5320463999999996</v>
      </c>
      <c r="E678" s="56" t="e">
        <f t="shared" si="187"/>
        <v>#N/A</v>
      </c>
      <c r="F678" s="58" t="e">
        <f t="shared" si="188"/>
        <v>#N/A</v>
      </c>
      <c r="G678" s="58" t="e">
        <f t="shared" si="183"/>
        <v>#N/A</v>
      </c>
      <c r="H678" s="58" t="e">
        <f t="shared" si="193"/>
        <v>#N/A</v>
      </c>
      <c r="I678" s="61" t="e">
        <v>#N/A</v>
      </c>
      <c r="J678" s="58" t="str">
        <f t="shared" si="189"/>
        <v>0</v>
      </c>
      <c r="K678" s="58" t="str">
        <f t="shared" si="190"/>
        <v>0</v>
      </c>
      <c r="L678" s="58" t="str">
        <f t="shared" si="194"/>
        <v>0</v>
      </c>
      <c r="M678" s="58" t="str">
        <f t="shared" si="197"/>
        <v>0</v>
      </c>
      <c r="N678" s="61">
        <v>0</v>
      </c>
      <c r="AF678" s="3">
        <f t="shared" si="185"/>
        <v>1.3831018518518519E-2</v>
      </c>
      <c r="AG678" s="5">
        <f t="shared" si="186"/>
        <v>1195000</v>
      </c>
      <c r="AH678" s="56">
        <f t="shared" si="195"/>
        <v>2.5320463999999996</v>
      </c>
      <c r="AI678" s="84">
        <f t="shared" si="196"/>
        <v>2.5320463999999996</v>
      </c>
      <c r="AJ678" s="84">
        <v>1196</v>
      </c>
      <c r="AK678" t="str">
        <f t="shared" si="191"/>
        <v>2.5320464, 1196</v>
      </c>
      <c r="AL678" s="60">
        <f t="shared" si="196"/>
        <v>2.5320463999999996</v>
      </c>
      <c r="AM678" s="5">
        <f t="shared" si="192"/>
        <v>1195</v>
      </c>
      <c r="AN678" s="56"/>
      <c r="AT678" s="56"/>
    </row>
    <row r="679" spans="1:46" x14ac:dyDescent="0.35">
      <c r="A679">
        <v>1196000</v>
      </c>
      <c r="B679" s="59">
        <v>0.25244689999999997</v>
      </c>
      <c r="C679" s="3">
        <f t="shared" si="184"/>
        <v>1.3842592592592592E-2</v>
      </c>
      <c r="D679" s="59">
        <v>2.5244689999999999</v>
      </c>
      <c r="E679" s="56" t="e">
        <f t="shared" si="187"/>
        <v>#N/A</v>
      </c>
      <c r="F679" s="58" t="e">
        <f t="shared" si="188"/>
        <v>#N/A</v>
      </c>
      <c r="G679" s="58" t="e">
        <f t="shared" si="183"/>
        <v>#N/A</v>
      </c>
      <c r="H679" s="58" t="e">
        <f t="shared" si="193"/>
        <v>#N/A</v>
      </c>
      <c r="I679" s="61" t="e">
        <v>#N/A</v>
      </c>
      <c r="J679" s="58" t="str">
        <f t="shared" si="189"/>
        <v>0</v>
      </c>
      <c r="K679" s="58" t="str">
        <f t="shared" si="190"/>
        <v>0</v>
      </c>
      <c r="L679" s="58" t="str">
        <f t="shared" si="194"/>
        <v>0</v>
      </c>
      <c r="M679" s="58" t="str">
        <f t="shared" si="197"/>
        <v>0</v>
      </c>
      <c r="N679" s="61">
        <v>0</v>
      </c>
      <c r="AF679" s="3">
        <f t="shared" si="185"/>
        <v>1.3842592592592592E-2</v>
      </c>
      <c r="AG679" s="5">
        <f t="shared" si="186"/>
        <v>1196000</v>
      </c>
      <c r="AH679" s="56">
        <f t="shared" si="195"/>
        <v>2.5244689999999999</v>
      </c>
      <c r="AI679" s="84">
        <f t="shared" si="196"/>
        <v>2.5244689999999999</v>
      </c>
      <c r="AJ679" s="84">
        <v>1197</v>
      </c>
      <c r="AK679" t="str">
        <f t="shared" si="191"/>
        <v>2.524469, 1197</v>
      </c>
      <c r="AL679" s="60">
        <f t="shared" si="196"/>
        <v>2.5244689999999999</v>
      </c>
      <c r="AM679" s="5">
        <f t="shared" si="192"/>
        <v>1196</v>
      </c>
      <c r="AN679" s="56"/>
      <c r="AT679" s="56"/>
    </row>
    <row r="680" spans="1:46" x14ac:dyDescent="0.35">
      <c r="A680">
        <v>1197000</v>
      </c>
      <c r="B680" s="59">
        <v>0.22067455999999999</v>
      </c>
      <c r="C680" s="3">
        <f t="shared" si="184"/>
        <v>1.3854166666666666E-2</v>
      </c>
      <c r="D680" s="59">
        <v>2.2067456000000001</v>
      </c>
      <c r="E680" s="56" t="e">
        <f t="shared" si="187"/>
        <v>#N/A</v>
      </c>
      <c r="F680" s="58" t="e">
        <f t="shared" si="188"/>
        <v>#N/A</v>
      </c>
      <c r="G680" s="58">
        <f t="shared" si="183"/>
        <v>2.2067456000000001</v>
      </c>
      <c r="H680" s="58" t="e">
        <f t="shared" si="193"/>
        <v>#N/A</v>
      </c>
      <c r="I680" s="61" t="e">
        <v>#N/A</v>
      </c>
      <c r="J680" s="58" t="str">
        <f t="shared" si="189"/>
        <v>0</v>
      </c>
      <c r="K680" s="58" t="str">
        <f t="shared" si="190"/>
        <v>0</v>
      </c>
      <c r="L680" s="58">
        <f t="shared" si="194"/>
        <v>2.2067456000000001</v>
      </c>
      <c r="M680" s="58" t="str">
        <f t="shared" si="197"/>
        <v>0</v>
      </c>
      <c r="N680" s="61">
        <v>0</v>
      </c>
      <c r="AF680" s="3">
        <f t="shared" si="185"/>
        <v>1.3854166666666666E-2</v>
      </c>
      <c r="AG680" s="5">
        <f t="shared" si="186"/>
        <v>1197000</v>
      </c>
      <c r="AH680" s="56">
        <f t="shared" si="195"/>
        <v>2.2067456000000001</v>
      </c>
      <c r="AI680" s="84">
        <f t="shared" si="196"/>
        <v>2.2067456000000001</v>
      </c>
      <c r="AJ680" s="84">
        <v>1198</v>
      </c>
      <c r="AK680" t="str">
        <f t="shared" si="191"/>
        <v>2.2067456, 1198</v>
      </c>
      <c r="AL680" s="60">
        <f t="shared" si="196"/>
        <v>2.2067456000000001</v>
      </c>
      <c r="AM680" s="5">
        <f t="shared" si="192"/>
        <v>1197</v>
      </c>
      <c r="AN680" s="56"/>
      <c r="AT680" s="56"/>
    </row>
    <row r="681" spans="1:46" x14ac:dyDescent="0.35">
      <c r="A681">
        <v>1198000</v>
      </c>
      <c r="B681" s="59">
        <v>0.23731606999999999</v>
      </c>
      <c r="C681" s="3">
        <f t="shared" si="184"/>
        <v>1.3865740740740739E-2</v>
      </c>
      <c r="D681" s="59">
        <v>2.3731606999999997</v>
      </c>
      <c r="E681" s="56" t="e">
        <f t="shared" si="187"/>
        <v>#N/A</v>
      </c>
      <c r="F681" s="58" t="e">
        <f t="shared" si="188"/>
        <v>#N/A</v>
      </c>
      <c r="G681" s="58" t="e">
        <f t="shared" si="183"/>
        <v>#N/A</v>
      </c>
      <c r="H681" s="58" t="e">
        <f t="shared" si="193"/>
        <v>#N/A</v>
      </c>
      <c r="I681" s="61" t="e">
        <v>#N/A</v>
      </c>
      <c r="J681" s="58" t="str">
        <f t="shared" si="189"/>
        <v>0</v>
      </c>
      <c r="K681" s="58" t="str">
        <f t="shared" si="190"/>
        <v>0</v>
      </c>
      <c r="L681" s="58" t="str">
        <f t="shared" si="194"/>
        <v>0</v>
      </c>
      <c r="M681" s="58" t="str">
        <f t="shared" si="197"/>
        <v>0</v>
      </c>
      <c r="N681" s="61">
        <v>0</v>
      </c>
      <c r="AF681" s="3">
        <f t="shared" si="185"/>
        <v>1.3865740740740739E-2</v>
      </c>
      <c r="AG681" s="5">
        <f t="shared" si="186"/>
        <v>1198000</v>
      </c>
      <c r="AH681" s="56">
        <f t="shared" si="195"/>
        <v>2.3731606999999997</v>
      </c>
      <c r="AI681" s="84">
        <f t="shared" si="196"/>
        <v>2.3731606999999997</v>
      </c>
      <c r="AJ681" s="84">
        <v>1199</v>
      </c>
      <c r="AK681" t="str">
        <f t="shared" si="191"/>
        <v>2.3731607, 1199</v>
      </c>
      <c r="AL681" s="60">
        <f t="shared" si="196"/>
        <v>2.3731606999999997</v>
      </c>
      <c r="AM681" s="5">
        <f t="shared" si="192"/>
        <v>1198</v>
      </c>
      <c r="AN681" s="56"/>
      <c r="AT681" s="56"/>
    </row>
    <row r="682" spans="1:46" x14ac:dyDescent="0.35">
      <c r="A682">
        <v>1199000</v>
      </c>
      <c r="B682" s="59">
        <v>0.2683355</v>
      </c>
      <c r="C682" s="3">
        <f t="shared" si="184"/>
        <v>1.3877314814814816E-2</v>
      </c>
      <c r="D682" s="59">
        <v>2.6833550000000002</v>
      </c>
      <c r="E682" s="56" t="e">
        <f t="shared" si="187"/>
        <v>#N/A</v>
      </c>
      <c r="F682" s="58" t="e">
        <f t="shared" si="188"/>
        <v>#N/A</v>
      </c>
      <c r="G682" s="58" t="e">
        <f t="shared" si="183"/>
        <v>#N/A</v>
      </c>
      <c r="H682" s="58" t="e">
        <f t="shared" si="193"/>
        <v>#N/A</v>
      </c>
      <c r="I682" s="61" t="e">
        <v>#N/A</v>
      </c>
      <c r="J682" s="58" t="str">
        <f t="shared" si="189"/>
        <v>0</v>
      </c>
      <c r="K682" s="58" t="str">
        <f t="shared" si="190"/>
        <v>0</v>
      </c>
      <c r="L682" s="58" t="str">
        <f t="shared" si="194"/>
        <v>0</v>
      </c>
      <c r="M682" s="58" t="str">
        <f t="shared" si="197"/>
        <v>0</v>
      </c>
      <c r="N682" s="61">
        <v>0</v>
      </c>
      <c r="AF682" s="3">
        <f t="shared" si="185"/>
        <v>1.3877314814814816E-2</v>
      </c>
      <c r="AG682" s="5">
        <f t="shared" si="186"/>
        <v>1199000</v>
      </c>
      <c r="AH682" s="56">
        <f t="shared" si="195"/>
        <v>2.6833550000000002</v>
      </c>
      <c r="AI682" s="84">
        <f t="shared" si="196"/>
        <v>2.6833550000000002</v>
      </c>
      <c r="AJ682" s="84">
        <v>1200</v>
      </c>
      <c r="AK682" t="str">
        <f t="shared" si="191"/>
        <v>2.683355, 1200</v>
      </c>
      <c r="AL682" s="60">
        <f t="shared" si="196"/>
        <v>2.6833550000000002</v>
      </c>
      <c r="AM682" s="5">
        <f t="shared" si="192"/>
        <v>1199</v>
      </c>
      <c r="AN682" s="56"/>
      <c r="AT682" s="56"/>
    </row>
    <row r="683" spans="1:46" x14ac:dyDescent="0.35">
      <c r="A683">
        <v>1200000</v>
      </c>
      <c r="B683" s="59">
        <v>0.28573473999999999</v>
      </c>
      <c r="C683" s="3">
        <f t="shared" si="184"/>
        <v>1.3888888888888888E-2</v>
      </c>
      <c r="D683" s="59">
        <v>2.8573474000000001</v>
      </c>
      <c r="E683" s="56" t="e">
        <f t="shared" si="187"/>
        <v>#N/A</v>
      </c>
      <c r="F683" s="58" t="e">
        <f t="shared" si="188"/>
        <v>#N/A</v>
      </c>
      <c r="G683" s="58" t="e">
        <f t="shared" si="183"/>
        <v>#N/A</v>
      </c>
      <c r="H683" s="58" t="e">
        <f t="shared" si="193"/>
        <v>#N/A</v>
      </c>
      <c r="I683" s="61" t="e">
        <v>#N/A</v>
      </c>
      <c r="J683" s="58" t="str">
        <f t="shared" si="189"/>
        <v>0</v>
      </c>
      <c r="K683" s="58" t="str">
        <f t="shared" si="190"/>
        <v>0</v>
      </c>
      <c r="L683" s="58" t="str">
        <f t="shared" si="194"/>
        <v>0</v>
      </c>
      <c r="M683" s="58" t="str">
        <f t="shared" si="197"/>
        <v>0</v>
      </c>
      <c r="N683" s="61">
        <v>0</v>
      </c>
      <c r="AF683" s="3">
        <f t="shared" si="185"/>
        <v>1.3888888888888888E-2</v>
      </c>
      <c r="AG683" s="5">
        <f t="shared" si="186"/>
        <v>1200000</v>
      </c>
      <c r="AH683" s="56">
        <f t="shared" si="195"/>
        <v>2.8573474000000001</v>
      </c>
      <c r="AI683" s="84">
        <f t="shared" si="196"/>
        <v>2.8573474000000001</v>
      </c>
      <c r="AJ683" s="84">
        <v>1201</v>
      </c>
      <c r="AK683" t="str">
        <f t="shared" si="191"/>
        <v>2.8573474, 1201</v>
      </c>
      <c r="AL683" s="60">
        <f t="shared" si="196"/>
        <v>2.8573474000000001</v>
      </c>
      <c r="AM683" s="5">
        <f t="shared" si="192"/>
        <v>1200</v>
      </c>
      <c r="AN683" s="56"/>
      <c r="AT683" s="56"/>
    </row>
    <row r="684" spans="1:46" x14ac:dyDescent="0.35">
      <c r="A684">
        <v>1201000</v>
      </c>
      <c r="B684" s="59">
        <v>0.30540726000000001</v>
      </c>
      <c r="C684" s="3">
        <f t="shared" si="184"/>
        <v>1.3900462962962962E-2</v>
      </c>
      <c r="D684" s="59">
        <v>3.0540726</v>
      </c>
      <c r="E684" s="56" t="e">
        <f t="shared" si="187"/>
        <v>#N/A</v>
      </c>
      <c r="F684" s="58" t="e">
        <f t="shared" si="188"/>
        <v>#N/A</v>
      </c>
      <c r="G684" s="58" t="e">
        <f t="shared" si="183"/>
        <v>#N/A</v>
      </c>
      <c r="H684" s="58" t="e">
        <f t="shared" si="193"/>
        <v>#N/A</v>
      </c>
      <c r="I684" s="61" t="e">
        <v>#N/A</v>
      </c>
      <c r="J684" s="58" t="str">
        <f t="shared" si="189"/>
        <v>0</v>
      </c>
      <c r="K684" s="58" t="str">
        <f t="shared" si="190"/>
        <v>0</v>
      </c>
      <c r="L684" s="58" t="str">
        <f t="shared" si="194"/>
        <v>0</v>
      </c>
      <c r="M684" s="58" t="str">
        <f t="shared" si="197"/>
        <v>0</v>
      </c>
      <c r="N684" s="61">
        <v>0</v>
      </c>
      <c r="AF684" s="3">
        <f t="shared" si="185"/>
        <v>1.3900462962962962E-2</v>
      </c>
      <c r="AG684" s="5">
        <f t="shared" si="186"/>
        <v>1201000</v>
      </c>
      <c r="AH684" s="56">
        <f t="shared" si="195"/>
        <v>3.0540726</v>
      </c>
      <c r="AI684" s="84">
        <f t="shared" si="196"/>
        <v>3.0540726</v>
      </c>
      <c r="AJ684" s="84">
        <v>1202</v>
      </c>
      <c r="AK684" t="str">
        <f t="shared" si="191"/>
        <v>3.0540726, 1202</v>
      </c>
      <c r="AL684" s="60">
        <f t="shared" si="196"/>
        <v>3.0540726</v>
      </c>
      <c r="AM684" s="5">
        <f t="shared" si="192"/>
        <v>1201</v>
      </c>
      <c r="AN684" s="56"/>
      <c r="AT684" s="56"/>
    </row>
    <row r="685" spans="1:46" x14ac:dyDescent="0.35">
      <c r="A685">
        <v>1202000</v>
      </c>
      <c r="B685" s="59">
        <v>0.31297025000000001</v>
      </c>
      <c r="C685" s="3">
        <f t="shared" si="184"/>
        <v>1.3912037037037039E-2</v>
      </c>
      <c r="D685" s="59">
        <v>3.1297025000000001</v>
      </c>
      <c r="E685" s="56" t="e">
        <f t="shared" si="187"/>
        <v>#N/A</v>
      </c>
      <c r="F685" s="58" t="e">
        <f t="shared" si="188"/>
        <v>#N/A</v>
      </c>
      <c r="G685" s="58" t="e">
        <f t="shared" si="183"/>
        <v>#N/A</v>
      </c>
      <c r="H685" s="58">
        <f t="shared" si="193"/>
        <v>3.1297025000000001</v>
      </c>
      <c r="I685" s="61" t="e">
        <v>#N/A</v>
      </c>
      <c r="J685" s="58" t="str">
        <f t="shared" si="189"/>
        <v>0</v>
      </c>
      <c r="K685" s="58" t="str">
        <f t="shared" si="190"/>
        <v>0</v>
      </c>
      <c r="L685" s="58" t="str">
        <f t="shared" si="194"/>
        <v>0</v>
      </c>
      <c r="M685" s="58">
        <f t="shared" si="197"/>
        <v>3.1297025000000001</v>
      </c>
      <c r="N685" s="61">
        <v>0</v>
      </c>
      <c r="AF685" s="3">
        <f t="shared" si="185"/>
        <v>1.3912037037037039E-2</v>
      </c>
      <c r="AG685" s="5">
        <f t="shared" si="186"/>
        <v>1202000</v>
      </c>
      <c r="AH685" s="56">
        <f t="shared" si="195"/>
        <v>3.1297025000000001</v>
      </c>
      <c r="AI685" s="84">
        <f t="shared" si="196"/>
        <v>3.1297025000000001</v>
      </c>
      <c r="AJ685" s="84">
        <v>1203</v>
      </c>
      <c r="AK685" t="str">
        <f t="shared" si="191"/>
        <v>3.1297025, 1203</v>
      </c>
      <c r="AL685" s="60">
        <f t="shared" si="196"/>
        <v>3.1297025000000001</v>
      </c>
      <c r="AM685" s="5">
        <f t="shared" si="192"/>
        <v>1202</v>
      </c>
      <c r="AN685" s="56"/>
      <c r="AT685" s="56"/>
    </row>
    <row r="686" spans="1:46" x14ac:dyDescent="0.35">
      <c r="A686">
        <v>1203000</v>
      </c>
      <c r="B686" s="59">
        <v>0.30616260000000001</v>
      </c>
      <c r="C686" s="3">
        <f t="shared" si="184"/>
        <v>1.3923611111111112E-2</v>
      </c>
      <c r="D686" s="59">
        <v>3.061626</v>
      </c>
      <c r="E686" s="56" t="e">
        <f t="shared" si="187"/>
        <v>#N/A</v>
      </c>
      <c r="F686" s="58" t="e">
        <f t="shared" si="188"/>
        <v>#N/A</v>
      </c>
      <c r="G686" s="58" t="e">
        <f t="shared" si="183"/>
        <v>#N/A</v>
      </c>
      <c r="H686" s="58" t="e">
        <f t="shared" si="193"/>
        <v>#N/A</v>
      </c>
      <c r="I686" s="61" t="e">
        <v>#N/A</v>
      </c>
      <c r="J686" s="58" t="str">
        <f t="shared" si="189"/>
        <v>0</v>
      </c>
      <c r="K686" s="58" t="str">
        <f t="shared" si="190"/>
        <v>0</v>
      </c>
      <c r="L686" s="58" t="str">
        <f t="shared" si="194"/>
        <v>0</v>
      </c>
      <c r="M686" s="58" t="str">
        <f t="shared" si="197"/>
        <v>0</v>
      </c>
      <c r="N686" s="61">
        <v>0</v>
      </c>
      <c r="AF686" s="3">
        <f t="shared" si="185"/>
        <v>1.3923611111111112E-2</v>
      </c>
      <c r="AG686" s="5">
        <f t="shared" si="186"/>
        <v>1203000</v>
      </c>
      <c r="AH686" s="56">
        <f t="shared" si="195"/>
        <v>3.061626</v>
      </c>
      <c r="AI686" s="84">
        <f t="shared" si="196"/>
        <v>3.061626</v>
      </c>
      <c r="AJ686" s="84">
        <v>1204</v>
      </c>
      <c r="AK686" t="str">
        <f t="shared" si="191"/>
        <v>3.061626, 1204</v>
      </c>
      <c r="AL686" s="60">
        <f t="shared" si="196"/>
        <v>3.061626</v>
      </c>
      <c r="AM686" s="5">
        <f t="shared" si="192"/>
        <v>1203</v>
      </c>
      <c r="AN686" s="56"/>
      <c r="AT686" s="56"/>
    </row>
    <row r="687" spans="1:46" x14ac:dyDescent="0.35">
      <c r="A687">
        <v>1204000</v>
      </c>
      <c r="B687" s="59">
        <v>0.30389175000000002</v>
      </c>
      <c r="C687" s="3">
        <f t="shared" si="184"/>
        <v>1.3935185185185186E-2</v>
      </c>
      <c r="D687" s="59">
        <v>3.0389175000000002</v>
      </c>
      <c r="E687" s="56" t="e">
        <f t="shared" si="187"/>
        <v>#N/A</v>
      </c>
      <c r="F687" s="58" t="e">
        <f t="shared" si="188"/>
        <v>#N/A</v>
      </c>
      <c r="G687" s="58" t="e">
        <f t="shared" si="183"/>
        <v>#N/A</v>
      </c>
      <c r="H687" s="58" t="e">
        <f t="shared" si="193"/>
        <v>#N/A</v>
      </c>
      <c r="I687" s="61" t="e">
        <v>#N/A</v>
      </c>
      <c r="J687" s="58" t="str">
        <f t="shared" si="189"/>
        <v>0</v>
      </c>
      <c r="K687" s="58" t="str">
        <f t="shared" si="190"/>
        <v>0</v>
      </c>
      <c r="L687" s="58" t="str">
        <f t="shared" si="194"/>
        <v>0</v>
      </c>
      <c r="M687" s="58" t="str">
        <f t="shared" si="197"/>
        <v>0</v>
      </c>
      <c r="N687" s="61">
        <v>0</v>
      </c>
      <c r="AF687" s="3">
        <f t="shared" si="185"/>
        <v>1.3935185185185186E-2</v>
      </c>
      <c r="AG687" s="5">
        <f t="shared" si="186"/>
        <v>1204000</v>
      </c>
      <c r="AH687" s="56">
        <f t="shared" si="195"/>
        <v>3.0389175000000002</v>
      </c>
      <c r="AI687" s="84">
        <f t="shared" si="196"/>
        <v>3.0389175000000002</v>
      </c>
      <c r="AJ687" s="84">
        <v>1205</v>
      </c>
      <c r="AK687" t="str">
        <f t="shared" si="191"/>
        <v>3.0389175, 1205</v>
      </c>
      <c r="AL687" s="60">
        <f t="shared" si="196"/>
        <v>3.0389175000000002</v>
      </c>
      <c r="AM687" s="5">
        <f t="shared" si="192"/>
        <v>1204</v>
      </c>
      <c r="AN687" s="56"/>
      <c r="AT687" s="56"/>
    </row>
    <row r="688" spans="1:46" x14ac:dyDescent="0.35">
      <c r="A688">
        <v>1205000</v>
      </c>
      <c r="B688" s="59">
        <v>0.30162334000000002</v>
      </c>
      <c r="C688" s="3">
        <f t="shared" si="184"/>
        <v>1.3946759259259258E-2</v>
      </c>
      <c r="D688" s="59">
        <v>3.0162334</v>
      </c>
      <c r="E688" s="56" t="e">
        <f t="shared" si="187"/>
        <v>#N/A</v>
      </c>
      <c r="F688" s="58" t="e">
        <f t="shared" si="188"/>
        <v>#N/A</v>
      </c>
      <c r="G688" s="58" t="e">
        <f t="shared" si="183"/>
        <v>#N/A</v>
      </c>
      <c r="H688" s="58" t="e">
        <f t="shared" si="193"/>
        <v>#N/A</v>
      </c>
      <c r="I688" s="61" t="e">
        <v>#N/A</v>
      </c>
      <c r="J688" s="58" t="str">
        <f t="shared" si="189"/>
        <v>0</v>
      </c>
      <c r="K688" s="58" t="str">
        <f t="shared" si="190"/>
        <v>0</v>
      </c>
      <c r="L688" s="58" t="str">
        <f t="shared" si="194"/>
        <v>0</v>
      </c>
      <c r="M688" s="58" t="str">
        <f t="shared" si="197"/>
        <v>0</v>
      </c>
      <c r="N688" s="61">
        <v>0</v>
      </c>
      <c r="AF688" s="3">
        <f t="shared" si="185"/>
        <v>1.3946759259259258E-2</v>
      </c>
      <c r="AG688" s="5">
        <f t="shared" si="186"/>
        <v>1205000</v>
      </c>
      <c r="AH688" s="56">
        <f t="shared" si="195"/>
        <v>3.0162334</v>
      </c>
      <c r="AI688" s="84">
        <f t="shared" si="196"/>
        <v>3.0162334</v>
      </c>
      <c r="AJ688" s="84">
        <v>1206</v>
      </c>
      <c r="AK688" t="str">
        <f t="shared" si="191"/>
        <v>3.0162334, 1206</v>
      </c>
      <c r="AL688" s="60">
        <f t="shared" si="196"/>
        <v>3.0162334</v>
      </c>
      <c r="AM688" s="5">
        <f t="shared" si="192"/>
        <v>1205</v>
      </c>
      <c r="AN688" s="56"/>
      <c r="AT688" s="56"/>
    </row>
    <row r="689" spans="1:46" x14ac:dyDescent="0.35">
      <c r="A689">
        <v>1206000</v>
      </c>
      <c r="B689" s="59">
        <v>0.29405789999999998</v>
      </c>
      <c r="C689" s="3">
        <f t="shared" si="184"/>
        <v>1.3958333333333335E-2</v>
      </c>
      <c r="D689" s="59">
        <v>2.9405789999999996</v>
      </c>
      <c r="E689" s="56" t="e">
        <f t="shared" si="187"/>
        <v>#N/A</v>
      </c>
      <c r="F689" s="58" t="e">
        <f t="shared" si="188"/>
        <v>#N/A</v>
      </c>
      <c r="G689" s="58" t="e">
        <f t="shared" si="183"/>
        <v>#N/A</v>
      </c>
      <c r="H689" s="58" t="e">
        <f t="shared" si="193"/>
        <v>#N/A</v>
      </c>
      <c r="I689" s="61" t="e">
        <v>#N/A</v>
      </c>
      <c r="J689" s="58" t="str">
        <f t="shared" si="189"/>
        <v>0</v>
      </c>
      <c r="K689" s="58" t="str">
        <f t="shared" si="190"/>
        <v>0</v>
      </c>
      <c r="L689" s="58" t="str">
        <f t="shared" si="194"/>
        <v>0</v>
      </c>
      <c r="M689" s="58" t="str">
        <f t="shared" si="197"/>
        <v>0</v>
      </c>
      <c r="N689" s="61">
        <v>0</v>
      </c>
      <c r="AF689" s="3">
        <f t="shared" si="185"/>
        <v>1.3958333333333335E-2</v>
      </c>
      <c r="AG689" s="5">
        <f t="shared" si="186"/>
        <v>1206000</v>
      </c>
      <c r="AH689" s="56">
        <f t="shared" si="195"/>
        <v>2.9405789999999996</v>
      </c>
      <c r="AI689" s="84">
        <f t="shared" si="196"/>
        <v>2.9405789999999996</v>
      </c>
      <c r="AJ689" s="84">
        <v>1207</v>
      </c>
      <c r="AK689" t="str">
        <f t="shared" si="191"/>
        <v>2.940579, 1207</v>
      </c>
      <c r="AL689" s="60">
        <f t="shared" si="196"/>
        <v>2.9405789999999996</v>
      </c>
      <c r="AM689" s="5">
        <f t="shared" si="192"/>
        <v>1206</v>
      </c>
      <c r="AN689" s="56"/>
      <c r="AT689" s="56"/>
    </row>
    <row r="690" spans="1:46" x14ac:dyDescent="0.35">
      <c r="A690">
        <v>1207000</v>
      </c>
      <c r="B690" s="59">
        <v>0.29103174999999998</v>
      </c>
      <c r="C690" s="3">
        <f t="shared" si="184"/>
        <v>1.3969907407407408E-2</v>
      </c>
      <c r="D690" s="59">
        <v>2.9103174999999997</v>
      </c>
      <c r="E690" s="56" t="e">
        <f t="shared" si="187"/>
        <v>#N/A</v>
      </c>
      <c r="F690" s="58" t="e">
        <f t="shared" si="188"/>
        <v>#N/A</v>
      </c>
      <c r="G690" s="58" t="e">
        <f t="shared" si="183"/>
        <v>#N/A</v>
      </c>
      <c r="H690" s="58" t="e">
        <f t="shared" si="193"/>
        <v>#N/A</v>
      </c>
      <c r="I690" s="61" t="e">
        <v>#N/A</v>
      </c>
      <c r="J690" s="58" t="str">
        <f t="shared" si="189"/>
        <v>0</v>
      </c>
      <c r="K690" s="58" t="str">
        <f t="shared" si="190"/>
        <v>0</v>
      </c>
      <c r="L690" s="58" t="str">
        <f t="shared" si="194"/>
        <v>0</v>
      </c>
      <c r="M690" s="58" t="str">
        <f t="shared" si="197"/>
        <v>0</v>
      </c>
      <c r="N690" s="61">
        <v>0</v>
      </c>
      <c r="AF690" s="3">
        <f t="shared" si="185"/>
        <v>1.3969907407407408E-2</v>
      </c>
      <c r="AG690" s="5">
        <f t="shared" si="186"/>
        <v>1207000</v>
      </c>
      <c r="AH690" s="56">
        <f t="shared" si="195"/>
        <v>2.9103174999999997</v>
      </c>
      <c r="AI690" s="84">
        <f t="shared" si="196"/>
        <v>2.9103174999999997</v>
      </c>
      <c r="AJ690" s="84">
        <v>1208</v>
      </c>
      <c r="AK690" t="str">
        <f t="shared" si="191"/>
        <v>2.9103175, 1208</v>
      </c>
      <c r="AL690" s="60">
        <f t="shared" si="196"/>
        <v>2.9103174999999997</v>
      </c>
      <c r="AM690" s="5">
        <f t="shared" si="192"/>
        <v>1207</v>
      </c>
      <c r="AN690" s="56"/>
      <c r="AT690" s="56"/>
    </row>
    <row r="691" spans="1:46" x14ac:dyDescent="0.35">
      <c r="A691">
        <v>1208000</v>
      </c>
      <c r="B691" s="59">
        <v>0.28800555999999999</v>
      </c>
      <c r="C691" s="3">
        <f t="shared" si="184"/>
        <v>1.3981481481481482E-2</v>
      </c>
      <c r="D691" s="59">
        <v>2.8800555999999999</v>
      </c>
      <c r="E691" s="56" t="e">
        <f t="shared" si="187"/>
        <v>#N/A</v>
      </c>
      <c r="F691" s="58" t="e">
        <f t="shared" si="188"/>
        <v>#N/A</v>
      </c>
      <c r="G691" s="58" t="e">
        <f t="shared" si="183"/>
        <v>#N/A</v>
      </c>
      <c r="H691" s="58" t="e">
        <f t="shared" si="193"/>
        <v>#N/A</v>
      </c>
      <c r="I691" s="61" t="e">
        <v>#N/A</v>
      </c>
      <c r="J691" s="58" t="str">
        <f t="shared" si="189"/>
        <v>0</v>
      </c>
      <c r="K691" s="58" t="str">
        <f t="shared" si="190"/>
        <v>0</v>
      </c>
      <c r="L691" s="58" t="str">
        <f t="shared" si="194"/>
        <v>0</v>
      </c>
      <c r="M691" s="58" t="str">
        <f t="shared" si="197"/>
        <v>0</v>
      </c>
      <c r="N691" s="61">
        <v>0</v>
      </c>
      <c r="AF691" s="3">
        <f t="shared" si="185"/>
        <v>1.3981481481481482E-2</v>
      </c>
      <c r="AG691" s="5">
        <f t="shared" si="186"/>
        <v>1208000</v>
      </c>
      <c r="AH691" s="56">
        <f t="shared" si="195"/>
        <v>2.8800555999999999</v>
      </c>
      <c r="AI691" s="84">
        <f t="shared" si="196"/>
        <v>2.8800555999999999</v>
      </c>
      <c r="AJ691" s="84">
        <v>1209</v>
      </c>
      <c r="AK691" t="str">
        <f t="shared" si="191"/>
        <v>2.8800556, 1209</v>
      </c>
      <c r="AL691" s="60">
        <f t="shared" si="196"/>
        <v>2.8800555999999999</v>
      </c>
      <c r="AM691" s="5">
        <f t="shared" si="192"/>
        <v>1208</v>
      </c>
      <c r="AN691" s="56"/>
      <c r="AT691" s="56"/>
    </row>
    <row r="692" spans="1:46" x14ac:dyDescent="0.35">
      <c r="A692">
        <v>1209000</v>
      </c>
      <c r="B692" s="59">
        <v>0.28649249999999998</v>
      </c>
      <c r="C692" s="3">
        <f t="shared" si="184"/>
        <v>1.3993055555555554E-2</v>
      </c>
      <c r="D692" s="59">
        <v>2.8649249999999999</v>
      </c>
      <c r="E692" s="56" t="e">
        <f t="shared" si="187"/>
        <v>#N/A</v>
      </c>
      <c r="F692" s="58" t="e">
        <f t="shared" si="188"/>
        <v>#N/A</v>
      </c>
      <c r="G692" s="58">
        <f t="shared" si="183"/>
        <v>2.8649249999999999</v>
      </c>
      <c r="H692" s="58" t="e">
        <f t="shared" si="193"/>
        <v>#N/A</v>
      </c>
      <c r="I692" s="61" t="e">
        <v>#N/A</v>
      </c>
      <c r="J692" s="58" t="str">
        <f t="shared" si="189"/>
        <v>0</v>
      </c>
      <c r="K692" s="58" t="str">
        <f t="shared" si="190"/>
        <v>0</v>
      </c>
      <c r="L692" s="58">
        <f t="shared" si="194"/>
        <v>2.8649249999999999</v>
      </c>
      <c r="M692" s="58" t="str">
        <f t="shared" si="197"/>
        <v>0</v>
      </c>
      <c r="N692" s="61">
        <v>0</v>
      </c>
      <c r="AF692" s="3">
        <f t="shared" si="185"/>
        <v>1.3993055555555554E-2</v>
      </c>
      <c r="AG692" s="5">
        <f t="shared" si="186"/>
        <v>1209000</v>
      </c>
      <c r="AH692" s="56">
        <f t="shared" si="195"/>
        <v>2.8649249999999999</v>
      </c>
      <c r="AI692" s="84">
        <f t="shared" si="196"/>
        <v>2.8649249999999999</v>
      </c>
      <c r="AJ692" s="84">
        <v>1210</v>
      </c>
      <c r="AK692" t="str">
        <f t="shared" si="191"/>
        <v>2.864925, 1210</v>
      </c>
      <c r="AL692" s="60">
        <f t="shared" si="196"/>
        <v>2.8649249999999999</v>
      </c>
      <c r="AM692" s="5">
        <f t="shared" si="192"/>
        <v>1209</v>
      </c>
      <c r="AN692" s="56"/>
      <c r="AT692" s="56"/>
    </row>
    <row r="693" spans="1:46" x14ac:dyDescent="0.35">
      <c r="A693">
        <v>1210000</v>
      </c>
      <c r="B693" s="59">
        <v>0.30162334000000002</v>
      </c>
      <c r="C693" s="3">
        <f t="shared" si="184"/>
        <v>1.4004629629629631E-2</v>
      </c>
      <c r="D693" s="59">
        <v>3.0162334</v>
      </c>
      <c r="E693" s="56" t="e">
        <f t="shared" si="187"/>
        <v>#N/A</v>
      </c>
      <c r="F693" s="58" t="e">
        <f t="shared" si="188"/>
        <v>#N/A</v>
      </c>
      <c r="G693" s="58" t="e">
        <f t="shared" si="183"/>
        <v>#N/A</v>
      </c>
      <c r="H693" s="58" t="e">
        <f t="shared" si="193"/>
        <v>#N/A</v>
      </c>
      <c r="I693" s="61" t="e">
        <v>#N/A</v>
      </c>
      <c r="J693" s="58" t="str">
        <f t="shared" si="189"/>
        <v>0</v>
      </c>
      <c r="K693" s="58" t="str">
        <f t="shared" si="190"/>
        <v>0</v>
      </c>
      <c r="L693" s="58" t="str">
        <f t="shared" si="194"/>
        <v>0</v>
      </c>
      <c r="M693" s="58" t="str">
        <f t="shared" si="197"/>
        <v>0</v>
      </c>
      <c r="N693" s="61">
        <v>0</v>
      </c>
      <c r="AF693" s="3">
        <f t="shared" si="185"/>
        <v>1.4004629629629631E-2</v>
      </c>
      <c r="AG693" s="5">
        <f t="shared" si="186"/>
        <v>1210000</v>
      </c>
      <c r="AH693" s="56">
        <f t="shared" si="195"/>
        <v>3.0162334</v>
      </c>
      <c r="AI693" s="84">
        <f t="shared" si="196"/>
        <v>3.0162334</v>
      </c>
      <c r="AJ693" s="84">
        <v>1211</v>
      </c>
      <c r="AK693" t="str">
        <f t="shared" si="191"/>
        <v>3.0162334, 1211</v>
      </c>
      <c r="AL693" s="60">
        <f t="shared" si="196"/>
        <v>3.0162334</v>
      </c>
      <c r="AM693" s="5">
        <f t="shared" si="192"/>
        <v>1210</v>
      </c>
      <c r="AN693" s="56"/>
      <c r="AT693" s="56"/>
    </row>
    <row r="694" spans="1:46" x14ac:dyDescent="0.35">
      <c r="A694">
        <v>1211000</v>
      </c>
      <c r="B694" s="59">
        <v>0.31297025000000001</v>
      </c>
      <c r="C694" s="3">
        <f t="shared" si="184"/>
        <v>1.4016203703703704E-2</v>
      </c>
      <c r="D694" s="59">
        <v>3.1297025000000001</v>
      </c>
      <c r="E694" s="56" t="e">
        <f t="shared" si="187"/>
        <v>#N/A</v>
      </c>
      <c r="F694" s="58" t="e">
        <f t="shared" si="188"/>
        <v>#N/A</v>
      </c>
      <c r="G694" s="58" t="e">
        <f t="shared" ref="G694:G757" si="198">IF(AND(D694&lt;=D691, D694&lt;=D692, D694&lt;=D693, D694&lt;=D695, D694&lt;=D696, D694&lt;=D697),D694,NA())</f>
        <v>#N/A</v>
      </c>
      <c r="H694" s="58" t="e">
        <f t="shared" si="193"/>
        <v>#N/A</v>
      </c>
      <c r="I694" s="61" t="e">
        <v>#N/A</v>
      </c>
      <c r="J694" s="58" t="str">
        <f t="shared" si="189"/>
        <v>0</v>
      </c>
      <c r="K694" s="58" t="str">
        <f t="shared" si="190"/>
        <v>0</v>
      </c>
      <c r="L694" s="58" t="str">
        <f t="shared" si="194"/>
        <v>0</v>
      </c>
      <c r="M694" s="58" t="str">
        <f t="shared" si="197"/>
        <v>0</v>
      </c>
      <c r="N694" s="61">
        <v>0</v>
      </c>
      <c r="AF694" s="3">
        <f t="shared" si="185"/>
        <v>1.4016203703703704E-2</v>
      </c>
      <c r="AG694" s="5">
        <f t="shared" si="186"/>
        <v>1211000</v>
      </c>
      <c r="AH694" s="56">
        <f t="shared" si="195"/>
        <v>3.1297025000000001</v>
      </c>
      <c r="AI694" s="84">
        <f t="shared" si="196"/>
        <v>3.1297025000000001</v>
      </c>
      <c r="AJ694" s="84">
        <v>1212</v>
      </c>
      <c r="AK694" t="str">
        <f t="shared" si="191"/>
        <v>3.1297025, 1212</v>
      </c>
      <c r="AL694" s="60">
        <f t="shared" si="196"/>
        <v>3.1297025000000001</v>
      </c>
      <c r="AM694" s="5">
        <f t="shared" si="192"/>
        <v>1211</v>
      </c>
      <c r="AN694" s="56"/>
      <c r="AT694" s="56"/>
    </row>
    <row r="695" spans="1:46" x14ac:dyDescent="0.35">
      <c r="A695">
        <v>1212000</v>
      </c>
      <c r="B695" s="59">
        <v>0.31675416000000001</v>
      </c>
      <c r="C695" s="3">
        <f t="shared" si="184"/>
        <v>1.4027777777777778E-2</v>
      </c>
      <c r="D695" s="59">
        <v>3.1675415999999998</v>
      </c>
      <c r="E695" s="56" t="e">
        <f t="shared" si="187"/>
        <v>#N/A</v>
      </c>
      <c r="F695" s="58" t="e">
        <f t="shared" si="188"/>
        <v>#N/A</v>
      </c>
      <c r="G695" s="58" t="e">
        <f t="shared" si="198"/>
        <v>#N/A</v>
      </c>
      <c r="H695" s="58" t="e">
        <f t="shared" si="193"/>
        <v>#N/A</v>
      </c>
      <c r="I695" s="61" t="e">
        <v>#N/A</v>
      </c>
      <c r="J695" s="58" t="str">
        <f t="shared" si="189"/>
        <v>0</v>
      </c>
      <c r="K695" s="58" t="str">
        <f t="shared" si="190"/>
        <v>0</v>
      </c>
      <c r="L695" s="58" t="str">
        <f t="shared" si="194"/>
        <v>0</v>
      </c>
      <c r="M695" s="58" t="str">
        <f t="shared" si="197"/>
        <v>0</v>
      </c>
      <c r="N695" s="61">
        <v>0</v>
      </c>
      <c r="AF695" s="3">
        <f t="shared" si="185"/>
        <v>1.4027777777777778E-2</v>
      </c>
      <c r="AG695" s="5">
        <f t="shared" si="186"/>
        <v>1212000</v>
      </c>
      <c r="AH695" s="56">
        <f t="shared" si="195"/>
        <v>3.1675415999999998</v>
      </c>
      <c r="AI695" s="84">
        <f t="shared" si="196"/>
        <v>3.1675415999999998</v>
      </c>
      <c r="AJ695" s="84">
        <v>1213</v>
      </c>
      <c r="AK695" t="str">
        <f t="shared" si="191"/>
        <v>3.1675416, 1213</v>
      </c>
      <c r="AL695" s="60">
        <f t="shared" si="196"/>
        <v>3.1675415999999998</v>
      </c>
      <c r="AM695" s="5">
        <f t="shared" si="192"/>
        <v>1212</v>
      </c>
      <c r="AN695" s="56"/>
      <c r="AT695" s="56"/>
    </row>
    <row r="696" spans="1:46" x14ac:dyDescent="0.35">
      <c r="A696">
        <v>1213000</v>
      </c>
      <c r="B696" s="59">
        <v>0.32659044999999998</v>
      </c>
      <c r="C696" s="3">
        <f t="shared" si="184"/>
        <v>1.4039351851851851E-2</v>
      </c>
      <c r="D696" s="59">
        <v>3.2659044999999995</v>
      </c>
      <c r="E696" s="56" t="e">
        <f t="shared" si="187"/>
        <v>#N/A</v>
      </c>
      <c r="F696" s="58" t="e">
        <f t="shared" si="188"/>
        <v>#N/A</v>
      </c>
      <c r="G696" s="58" t="e">
        <f t="shared" si="198"/>
        <v>#N/A</v>
      </c>
      <c r="H696" s="58" t="e">
        <f t="shared" si="193"/>
        <v>#N/A</v>
      </c>
      <c r="I696" s="61" t="e">
        <v>#N/A</v>
      </c>
      <c r="J696" s="58" t="str">
        <f t="shared" si="189"/>
        <v>0</v>
      </c>
      <c r="K696" s="58" t="str">
        <f t="shared" si="190"/>
        <v>0</v>
      </c>
      <c r="L696" s="58" t="str">
        <f t="shared" si="194"/>
        <v>0</v>
      </c>
      <c r="M696" s="58" t="str">
        <f t="shared" si="197"/>
        <v>0</v>
      </c>
      <c r="N696" s="61">
        <v>0</v>
      </c>
      <c r="AF696" s="3">
        <f t="shared" si="185"/>
        <v>1.4039351851851851E-2</v>
      </c>
      <c r="AG696" s="5">
        <f t="shared" si="186"/>
        <v>1213000</v>
      </c>
      <c r="AH696" s="56">
        <f t="shared" si="195"/>
        <v>3.2659044999999995</v>
      </c>
      <c r="AI696" s="84">
        <f t="shared" si="196"/>
        <v>3.2659044999999995</v>
      </c>
      <c r="AJ696" s="84">
        <v>1214</v>
      </c>
      <c r="AK696" t="str">
        <f t="shared" si="191"/>
        <v>3.2659045, 1214</v>
      </c>
      <c r="AL696" s="60">
        <f t="shared" si="196"/>
        <v>3.2659044999999995</v>
      </c>
      <c r="AM696" s="5">
        <f t="shared" si="192"/>
        <v>1213</v>
      </c>
      <c r="AN696" s="56"/>
      <c r="AT696" s="56"/>
    </row>
    <row r="697" spans="1:46" x14ac:dyDescent="0.35">
      <c r="A697">
        <v>1214000</v>
      </c>
      <c r="B697" s="59">
        <v>0.34323195000000001</v>
      </c>
      <c r="C697" s="3">
        <f t="shared" si="184"/>
        <v>1.4050925925925927E-2</v>
      </c>
      <c r="D697" s="59">
        <v>3.4323195000000002</v>
      </c>
      <c r="E697" s="56" t="e">
        <f t="shared" si="187"/>
        <v>#N/A</v>
      </c>
      <c r="F697" s="58" t="e">
        <f t="shared" si="188"/>
        <v>#N/A</v>
      </c>
      <c r="G697" s="58" t="e">
        <f t="shared" si="198"/>
        <v>#N/A</v>
      </c>
      <c r="H697" s="58" t="e">
        <f t="shared" si="193"/>
        <v>#N/A</v>
      </c>
      <c r="I697" s="61" t="e">
        <v>#N/A</v>
      </c>
      <c r="J697" s="58" t="str">
        <f t="shared" si="189"/>
        <v>0</v>
      </c>
      <c r="K697" s="58" t="str">
        <f t="shared" si="190"/>
        <v>0</v>
      </c>
      <c r="L697" s="58" t="str">
        <f t="shared" si="194"/>
        <v>0</v>
      </c>
      <c r="M697" s="58" t="str">
        <f t="shared" si="197"/>
        <v>0</v>
      </c>
      <c r="N697" s="61">
        <v>0</v>
      </c>
      <c r="AF697" s="3">
        <f t="shared" si="185"/>
        <v>1.4050925925925927E-2</v>
      </c>
      <c r="AG697" s="5">
        <f t="shared" si="186"/>
        <v>1214000</v>
      </c>
      <c r="AH697" s="56">
        <f t="shared" si="195"/>
        <v>3.4323195000000002</v>
      </c>
      <c r="AI697" s="84">
        <f t="shared" si="196"/>
        <v>3.4323195000000002</v>
      </c>
      <c r="AJ697" s="84">
        <v>1215</v>
      </c>
      <c r="AK697" t="str">
        <f t="shared" si="191"/>
        <v>3.4323195, 1215</v>
      </c>
      <c r="AL697" s="60">
        <f t="shared" si="196"/>
        <v>3.4323195000000002</v>
      </c>
      <c r="AM697" s="5">
        <f t="shared" si="192"/>
        <v>1214</v>
      </c>
      <c r="AN697" s="56"/>
      <c r="AT697" s="56"/>
    </row>
    <row r="698" spans="1:46" x14ac:dyDescent="0.35">
      <c r="A698">
        <v>1215000</v>
      </c>
      <c r="B698" s="59">
        <v>0.35836279999999998</v>
      </c>
      <c r="C698" s="3">
        <f t="shared" si="184"/>
        <v>1.40625E-2</v>
      </c>
      <c r="D698" s="59">
        <v>3.583628</v>
      </c>
      <c r="E698" s="56" t="e">
        <f t="shared" si="187"/>
        <v>#N/A</v>
      </c>
      <c r="F698" s="58" t="e">
        <f t="shared" si="188"/>
        <v>#N/A</v>
      </c>
      <c r="G698" s="58" t="e">
        <f t="shared" si="198"/>
        <v>#N/A</v>
      </c>
      <c r="H698" s="58">
        <f t="shared" si="193"/>
        <v>3.583628</v>
      </c>
      <c r="I698" s="61" t="e">
        <v>#N/A</v>
      </c>
      <c r="J698" s="58" t="str">
        <f t="shared" si="189"/>
        <v>0</v>
      </c>
      <c r="K698" s="58" t="str">
        <f t="shared" si="190"/>
        <v>0</v>
      </c>
      <c r="L698" s="58" t="str">
        <f t="shared" si="194"/>
        <v>0</v>
      </c>
      <c r="M698" s="58">
        <f t="shared" si="197"/>
        <v>3.583628</v>
      </c>
      <c r="N698" s="61">
        <v>0</v>
      </c>
      <c r="AF698" s="3">
        <f t="shared" si="185"/>
        <v>1.40625E-2</v>
      </c>
      <c r="AG698" s="5">
        <f t="shared" si="186"/>
        <v>1215000</v>
      </c>
      <c r="AH698" s="56">
        <f t="shared" si="195"/>
        <v>3.583628</v>
      </c>
      <c r="AI698" s="84">
        <f t="shared" si="196"/>
        <v>3.583628</v>
      </c>
      <c r="AJ698" s="84">
        <v>1216</v>
      </c>
      <c r="AK698" t="str">
        <f t="shared" si="191"/>
        <v>3.583628, 1216</v>
      </c>
      <c r="AL698" s="60">
        <f t="shared" si="196"/>
        <v>3.583628</v>
      </c>
      <c r="AM698" s="5">
        <f t="shared" si="192"/>
        <v>1215</v>
      </c>
      <c r="AN698" s="56"/>
      <c r="AT698" s="56"/>
    </row>
    <row r="699" spans="1:46" x14ac:dyDescent="0.35">
      <c r="A699">
        <v>1216000</v>
      </c>
      <c r="B699" s="59">
        <v>0.33945045000000001</v>
      </c>
      <c r="C699" s="3">
        <f t="shared" si="184"/>
        <v>1.4074074074074074E-2</v>
      </c>
      <c r="D699" s="59">
        <v>3.3945045</v>
      </c>
      <c r="E699" s="56" t="e">
        <f t="shared" si="187"/>
        <v>#N/A</v>
      </c>
      <c r="F699" s="58" t="e">
        <f t="shared" si="188"/>
        <v>#N/A</v>
      </c>
      <c r="G699" s="58" t="e">
        <f t="shared" si="198"/>
        <v>#N/A</v>
      </c>
      <c r="H699" s="58" t="e">
        <f t="shared" si="193"/>
        <v>#N/A</v>
      </c>
      <c r="I699" s="61" t="e">
        <v>#N/A</v>
      </c>
      <c r="J699" s="58" t="str">
        <f t="shared" si="189"/>
        <v>0</v>
      </c>
      <c r="K699" s="58" t="str">
        <f t="shared" si="190"/>
        <v>0</v>
      </c>
      <c r="L699" s="58" t="str">
        <f t="shared" si="194"/>
        <v>0</v>
      </c>
      <c r="M699" s="58" t="str">
        <f t="shared" si="197"/>
        <v>0</v>
      </c>
      <c r="N699" s="61">
        <v>0</v>
      </c>
      <c r="AF699" s="3">
        <f t="shared" si="185"/>
        <v>1.4074074074074074E-2</v>
      </c>
      <c r="AG699" s="5">
        <f t="shared" si="186"/>
        <v>1216000</v>
      </c>
      <c r="AH699" s="56">
        <f t="shared" si="195"/>
        <v>3.3945045</v>
      </c>
      <c r="AI699" s="84">
        <f t="shared" si="196"/>
        <v>3.3945045</v>
      </c>
      <c r="AJ699" s="84">
        <v>1217</v>
      </c>
      <c r="AK699" t="str">
        <f t="shared" si="191"/>
        <v>3.3945045, 1217</v>
      </c>
      <c r="AL699" s="60">
        <f t="shared" si="196"/>
        <v>3.3945045</v>
      </c>
      <c r="AM699" s="5">
        <f t="shared" si="192"/>
        <v>1216</v>
      </c>
      <c r="AN699" s="56"/>
      <c r="AT699" s="56"/>
    </row>
    <row r="700" spans="1:46" x14ac:dyDescent="0.35">
      <c r="A700">
        <v>1217000</v>
      </c>
      <c r="B700" s="59">
        <v>0.30238110000000001</v>
      </c>
      <c r="C700" s="3">
        <f t="shared" si="184"/>
        <v>1.4085648148148149E-2</v>
      </c>
      <c r="D700" s="59">
        <v>3.0238110000000002</v>
      </c>
      <c r="E700" s="56" t="e">
        <f t="shared" si="187"/>
        <v>#N/A</v>
      </c>
      <c r="F700" s="58" t="e">
        <f t="shared" si="188"/>
        <v>#N/A</v>
      </c>
      <c r="G700" s="58" t="e">
        <f t="shared" si="198"/>
        <v>#N/A</v>
      </c>
      <c r="H700" s="58" t="e">
        <f t="shared" si="193"/>
        <v>#N/A</v>
      </c>
      <c r="I700" s="61" t="e">
        <v>#N/A</v>
      </c>
      <c r="J700" s="58" t="str">
        <f t="shared" si="189"/>
        <v>0</v>
      </c>
      <c r="K700" s="58" t="str">
        <f t="shared" si="190"/>
        <v>0</v>
      </c>
      <c r="L700" s="58" t="str">
        <f t="shared" si="194"/>
        <v>0</v>
      </c>
      <c r="M700" s="58" t="str">
        <f t="shared" si="197"/>
        <v>0</v>
      </c>
      <c r="N700" s="61">
        <v>0</v>
      </c>
      <c r="AF700" s="3">
        <f t="shared" si="185"/>
        <v>1.4085648148148149E-2</v>
      </c>
      <c r="AG700" s="5">
        <f t="shared" si="186"/>
        <v>1217000</v>
      </c>
      <c r="AH700" s="56">
        <f t="shared" si="195"/>
        <v>3.0238110000000002</v>
      </c>
      <c r="AI700" s="84">
        <f t="shared" si="196"/>
        <v>3.0238110000000002</v>
      </c>
      <c r="AJ700" s="84">
        <v>1218</v>
      </c>
      <c r="AK700" t="str">
        <f t="shared" si="191"/>
        <v>3.023811, 1218</v>
      </c>
      <c r="AL700" s="60">
        <f t="shared" si="196"/>
        <v>3.0238110000000002</v>
      </c>
      <c r="AM700" s="5">
        <f t="shared" si="192"/>
        <v>1217</v>
      </c>
      <c r="AN700" s="56"/>
      <c r="AT700" s="56"/>
    </row>
    <row r="701" spans="1:46" x14ac:dyDescent="0.35">
      <c r="A701">
        <v>1218000</v>
      </c>
      <c r="B701" s="59">
        <v>0.29405789999999998</v>
      </c>
      <c r="C701" s="3">
        <f t="shared" si="184"/>
        <v>1.4097222222222223E-2</v>
      </c>
      <c r="D701" s="59">
        <v>2.9405789999999996</v>
      </c>
      <c r="E701" s="56" t="e">
        <f t="shared" si="187"/>
        <v>#N/A</v>
      </c>
      <c r="F701" s="58" t="e">
        <f t="shared" si="188"/>
        <v>#N/A</v>
      </c>
      <c r="G701" s="58" t="e">
        <f t="shared" si="198"/>
        <v>#N/A</v>
      </c>
      <c r="H701" s="58" t="e">
        <f t="shared" si="193"/>
        <v>#N/A</v>
      </c>
      <c r="I701" s="61" t="e">
        <v>#N/A</v>
      </c>
      <c r="J701" s="58" t="str">
        <f t="shared" si="189"/>
        <v>0</v>
      </c>
      <c r="K701" s="58" t="str">
        <f t="shared" si="190"/>
        <v>0</v>
      </c>
      <c r="L701" s="58" t="str">
        <f t="shared" si="194"/>
        <v>0</v>
      </c>
      <c r="M701" s="58" t="str">
        <f t="shared" si="197"/>
        <v>0</v>
      </c>
      <c r="N701" s="61">
        <v>0</v>
      </c>
      <c r="AF701" s="3">
        <f t="shared" si="185"/>
        <v>1.4097222222222223E-2</v>
      </c>
      <c r="AG701" s="5">
        <f t="shared" si="186"/>
        <v>1218000</v>
      </c>
      <c r="AH701" s="56">
        <f t="shared" si="195"/>
        <v>2.9405789999999996</v>
      </c>
      <c r="AI701" s="84">
        <f t="shared" si="196"/>
        <v>2.9405789999999996</v>
      </c>
      <c r="AJ701" s="84">
        <v>1219</v>
      </c>
      <c r="AK701" t="str">
        <f t="shared" si="191"/>
        <v>2.940579, 1219</v>
      </c>
      <c r="AL701" s="60">
        <f t="shared" si="196"/>
        <v>2.9405789999999996</v>
      </c>
      <c r="AM701" s="5">
        <f t="shared" si="192"/>
        <v>1218</v>
      </c>
      <c r="AN701" s="56"/>
      <c r="AT701" s="56"/>
    </row>
    <row r="702" spans="1:46" x14ac:dyDescent="0.35">
      <c r="A702">
        <v>1219000</v>
      </c>
      <c r="B702" s="59">
        <v>0.28800555999999999</v>
      </c>
      <c r="C702" s="3">
        <f t="shared" si="184"/>
        <v>1.4108796296296296E-2</v>
      </c>
      <c r="D702" s="59">
        <v>2.8800555999999999</v>
      </c>
      <c r="E702" s="56" t="e">
        <f t="shared" si="187"/>
        <v>#N/A</v>
      </c>
      <c r="F702" s="58" t="e">
        <f t="shared" si="188"/>
        <v>#N/A</v>
      </c>
      <c r="G702" s="58" t="e">
        <f t="shared" si="198"/>
        <v>#N/A</v>
      </c>
      <c r="H702" s="58" t="e">
        <f t="shared" si="193"/>
        <v>#N/A</v>
      </c>
      <c r="I702" s="61" t="e">
        <v>#N/A</v>
      </c>
      <c r="J702" s="58" t="str">
        <f t="shared" si="189"/>
        <v>0</v>
      </c>
      <c r="K702" s="58" t="str">
        <f t="shared" si="190"/>
        <v>0</v>
      </c>
      <c r="L702" s="58" t="str">
        <f t="shared" si="194"/>
        <v>0</v>
      </c>
      <c r="M702" s="58" t="str">
        <f t="shared" si="197"/>
        <v>0</v>
      </c>
      <c r="N702" s="61">
        <v>0</v>
      </c>
      <c r="AF702" s="3">
        <f t="shared" si="185"/>
        <v>1.4108796296296296E-2</v>
      </c>
      <c r="AG702" s="5">
        <f t="shared" si="186"/>
        <v>1219000</v>
      </c>
      <c r="AH702" s="56">
        <f t="shared" si="195"/>
        <v>2.8800555999999999</v>
      </c>
      <c r="AI702" s="84">
        <f t="shared" si="196"/>
        <v>2.8800555999999999</v>
      </c>
      <c r="AJ702" s="84">
        <v>1220</v>
      </c>
      <c r="AK702" t="str">
        <f t="shared" si="191"/>
        <v>2.8800556, 1220</v>
      </c>
      <c r="AL702" s="60">
        <f t="shared" si="196"/>
        <v>2.8800555999999999</v>
      </c>
      <c r="AM702" s="5">
        <f t="shared" si="192"/>
        <v>1219</v>
      </c>
      <c r="AN702" s="56"/>
      <c r="AT702" s="56"/>
    </row>
    <row r="703" spans="1:46" x14ac:dyDescent="0.35">
      <c r="A703">
        <v>1220000</v>
      </c>
      <c r="B703" s="59">
        <v>0.26606706000000002</v>
      </c>
      <c r="C703" s="3">
        <f t="shared" si="184"/>
        <v>1.412037037037037E-2</v>
      </c>
      <c r="D703" s="59">
        <v>2.6606706000000004</v>
      </c>
      <c r="E703" s="56" t="e">
        <f t="shared" si="187"/>
        <v>#N/A</v>
      </c>
      <c r="F703" s="58" t="e">
        <f t="shared" si="188"/>
        <v>#N/A</v>
      </c>
      <c r="G703" s="58" t="e">
        <f t="shared" si="198"/>
        <v>#N/A</v>
      </c>
      <c r="H703" s="58" t="e">
        <f t="shared" si="193"/>
        <v>#N/A</v>
      </c>
      <c r="I703" s="61" t="e">
        <v>#N/A</v>
      </c>
      <c r="J703" s="58" t="str">
        <f t="shared" si="189"/>
        <v>0</v>
      </c>
      <c r="K703" s="58" t="str">
        <f t="shared" si="190"/>
        <v>0</v>
      </c>
      <c r="L703" s="58" t="str">
        <f t="shared" si="194"/>
        <v>0</v>
      </c>
      <c r="M703" s="58" t="str">
        <f t="shared" si="197"/>
        <v>0</v>
      </c>
      <c r="N703" s="61">
        <v>0</v>
      </c>
      <c r="AF703" s="3">
        <f t="shared" si="185"/>
        <v>1.412037037037037E-2</v>
      </c>
      <c r="AG703" s="5">
        <f t="shared" si="186"/>
        <v>1220000</v>
      </c>
      <c r="AH703" s="56">
        <f t="shared" si="195"/>
        <v>2.6606706000000004</v>
      </c>
      <c r="AI703" s="84">
        <f t="shared" si="196"/>
        <v>2.6606706000000004</v>
      </c>
      <c r="AJ703" s="84">
        <v>1221</v>
      </c>
      <c r="AK703" t="str">
        <f t="shared" si="191"/>
        <v>2.6606706, 1221</v>
      </c>
      <c r="AL703" s="60">
        <f t="shared" si="196"/>
        <v>2.6606706000000004</v>
      </c>
      <c r="AM703" s="5">
        <f t="shared" si="192"/>
        <v>1220</v>
      </c>
      <c r="AN703" s="56"/>
      <c r="AT703" s="56"/>
    </row>
    <row r="704" spans="1:46" x14ac:dyDescent="0.35">
      <c r="A704">
        <v>1221000</v>
      </c>
      <c r="B704" s="59">
        <v>0.25698858000000002</v>
      </c>
      <c r="C704" s="3">
        <f t="shared" si="184"/>
        <v>1.4131944444444445E-2</v>
      </c>
      <c r="D704" s="59">
        <v>2.5698858000000002</v>
      </c>
      <c r="E704" s="56" t="e">
        <f t="shared" si="187"/>
        <v>#N/A</v>
      </c>
      <c r="F704" s="58" t="e">
        <f t="shared" si="188"/>
        <v>#N/A</v>
      </c>
      <c r="G704" s="58" t="e">
        <f t="shared" si="198"/>
        <v>#N/A</v>
      </c>
      <c r="H704" s="58" t="e">
        <f t="shared" si="193"/>
        <v>#N/A</v>
      </c>
      <c r="I704" s="61" t="e">
        <v>#N/A</v>
      </c>
      <c r="J704" s="58" t="str">
        <f t="shared" si="189"/>
        <v>0</v>
      </c>
      <c r="K704" s="58" t="str">
        <f t="shared" si="190"/>
        <v>0</v>
      </c>
      <c r="L704" s="58" t="str">
        <f t="shared" si="194"/>
        <v>0</v>
      </c>
      <c r="M704" s="58" t="str">
        <f t="shared" si="197"/>
        <v>0</v>
      </c>
      <c r="N704" s="61">
        <v>0</v>
      </c>
      <c r="AF704" s="3">
        <f t="shared" si="185"/>
        <v>1.4131944444444445E-2</v>
      </c>
      <c r="AG704" s="5">
        <f t="shared" si="186"/>
        <v>1221000</v>
      </c>
      <c r="AH704" s="56">
        <f t="shared" si="195"/>
        <v>2.5698858000000002</v>
      </c>
      <c r="AI704" s="84">
        <f t="shared" si="196"/>
        <v>2.5698858000000002</v>
      </c>
      <c r="AJ704" s="84">
        <v>1222</v>
      </c>
      <c r="AK704" t="str">
        <f t="shared" si="191"/>
        <v>2.5698858, 1222</v>
      </c>
      <c r="AL704" s="60">
        <f t="shared" si="196"/>
        <v>2.5698858000000002</v>
      </c>
      <c r="AM704" s="5">
        <f t="shared" si="192"/>
        <v>1221</v>
      </c>
      <c r="AN704" s="56"/>
      <c r="AT704" s="56"/>
    </row>
    <row r="705" spans="1:46" x14ac:dyDescent="0.35">
      <c r="A705">
        <v>1222000</v>
      </c>
      <c r="B705" s="59">
        <v>0.21613289999999999</v>
      </c>
      <c r="C705" s="3">
        <f t="shared" si="184"/>
        <v>1.4143518518518519E-2</v>
      </c>
      <c r="D705" s="59">
        <v>2.1613289999999998</v>
      </c>
      <c r="E705" s="56" t="e">
        <f t="shared" si="187"/>
        <v>#N/A</v>
      </c>
      <c r="F705" s="58" t="e">
        <f t="shared" si="188"/>
        <v>#N/A</v>
      </c>
      <c r="G705" s="58" t="e">
        <f t="shared" si="198"/>
        <v>#N/A</v>
      </c>
      <c r="H705" s="58" t="e">
        <f t="shared" si="193"/>
        <v>#N/A</v>
      </c>
      <c r="I705" s="61" t="e">
        <v>#N/A</v>
      </c>
      <c r="J705" s="58" t="str">
        <f t="shared" si="189"/>
        <v>0</v>
      </c>
      <c r="K705" s="58" t="str">
        <f t="shared" si="190"/>
        <v>0</v>
      </c>
      <c r="L705" s="58" t="str">
        <f t="shared" si="194"/>
        <v>0</v>
      </c>
      <c r="M705" s="58" t="str">
        <f t="shared" si="197"/>
        <v>0</v>
      </c>
      <c r="N705" s="61">
        <v>0</v>
      </c>
      <c r="AF705" s="3">
        <f t="shared" si="185"/>
        <v>1.4143518518518519E-2</v>
      </c>
      <c r="AG705" s="5">
        <f t="shared" si="186"/>
        <v>1222000</v>
      </c>
      <c r="AH705" s="56">
        <f t="shared" si="195"/>
        <v>2.1613289999999998</v>
      </c>
      <c r="AI705" s="84">
        <f t="shared" si="196"/>
        <v>2.1613289999999998</v>
      </c>
      <c r="AJ705" s="84">
        <v>1223</v>
      </c>
      <c r="AK705" t="str">
        <f t="shared" si="191"/>
        <v>2.161329, 1223</v>
      </c>
      <c r="AL705" s="60">
        <f t="shared" si="196"/>
        <v>2.1613289999999998</v>
      </c>
      <c r="AM705" s="5">
        <f t="shared" si="192"/>
        <v>1222</v>
      </c>
      <c r="AN705" s="56"/>
      <c r="AT705" s="56"/>
    </row>
    <row r="706" spans="1:46" x14ac:dyDescent="0.35">
      <c r="A706">
        <v>1223000</v>
      </c>
      <c r="B706" s="59">
        <v>0.21537755</v>
      </c>
      <c r="C706" s="3">
        <f t="shared" ref="C706:C769" si="199">A706/60000/1440</f>
        <v>1.4155092592592592E-2</v>
      </c>
      <c r="D706" s="59">
        <v>2.1537755000000001</v>
      </c>
      <c r="E706" s="56" t="e">
        <f t="shared" si="187"/>
        <v>#N/A</v>
      </c>
      <c r="F706" s="58" t="e">
        <f t="shared" si="188"/>
        <v>#N/A</v>
      </c>
      <c r="G706" s="58">
        <f t="shared" si="198"/>
        <v>2.1537755000000001</v>
      </c>
      <c r="H706" s="58" t="e">
        <f t="shared" si="193"/>
        <v>#N/A</v>
      </c>
      <c r="I706" s="61" t="e">
        <v>#N/A</v>
      </c>
      <c r="J706" s="58" t="str">
        <f t="shared" si="189"/>
        <v>0</v>
      </c>
      <c r="K706" s="58" t="str">
        <f t="shared" si="190"/>
        <v>0</v>
      </c>
      <c r="L706" s="58">
        <f t="shared" si="194"/>
        <v>2.1537755000000001</v>
      </c>
      <c r="M706" s="58" t="str">
        <f t="shared" si="197"/>
        <v>0</v>
      </c>
      <c r="N706" s="61">
        <v>0</v>
      </c>
      <c r="AF706" s="3">
        <f t="shared" ref="AF706:AF769" si="200">A706/60000/1440</f>
        <v>1.4155092592592592E-2</v>
      </c>
      <c r="AG706" s="5">
        <f t="shared" ref="AG706:AG770" si="201">A706</f>
        <v>1223000</v>
      </c>
      <c r="AH706" s="56">
        <f t="shared" si="195"/>
        <v>2.1537755000000001</v>
      </c>
      <c r="AI706" s="84">
        <f t="shared" si="196"/>
        <v>2.1537755000000001</v>
      </c>
      <c r="AJ706" s="84">
        <v>1224</v>
      </c>
      <c r="AK706" t="str">
        <f t="shared" si="191"/>
        <v>2.1537755, 1224</v>
      </c>
      <c r="AL706" s="60">
        <f t="shared" si="196"/>
        <v>2.1537755000000001</v>
      </c>
      <c r="AM706" s="5">
        <f t="shared" si="192"/>
        <v>1223</v>
      </c>
      <c r="AN706" s="56"/>
      <c r="AT706" s="56"/>
    </row>
    <row r="707" spans="1:46" x14ac:dyDescent="0.35">
      <c r="A707">
        <v>1224000</v>
      </c>
      <c r="B707" s="59">
        <v>0.22445606000000001</v>
      </c>
      <c r="C707" s="3">
        <f t="shared" si="199"/>
        <v>1.4166666666666666E-2</v>
      </c>
      <c r="D707" s="59">
        <v>2.2445606000000002</v>
      </c>
      <c r="E707" s="56" t="e">
        <f t="shared" ref="E707:E770" si="202">IF(D707=MIN($D$2:$D$412),D707,NA())</f>
        <v>#N/A</v>
      </c>
      <c r="F707" s="58" t="e">
        <f t="shared" ref="F707:F770" si="203">IF(D707=MAX($D$2:$D$412),D707,NA())</f>
        <v>#N/A</v>
      </c>
      <c r="G707" s="58" t="e">
        <f t="shared" si="198"/>
        <v>#N/A</v>
      </c>
      <c r="H707" s="58" t="e">
        <f t="shared" si="193"/>
        <v>#N/A</v>
      </c>
      <c r="I707" s="61" t="e">
        <v>#N/A</v>
      </c>
      <c r="J707" s="58" t="str">
        <f t="shared" ref="J707:J770" si="204">IF(D707=MIN($D:$D),D707,"0")</f>
        <v>0</v>
      </c>
      <c r="K707" s="58" t="str">
        <f t="shared" ref="K707:K770" si="205">IF(D707=MAX($D:$D),D707,"0")</f>
        <v>0</v>
      </c>
      <c r="L707" s="58" t="str">
        <f t="shared" si="194"/>
        <v>0</v>
      </c>
      <c r="M707" s="58" t="str">
        <f t="shared" si="197"/>
        <v>0</v>
      </c>
      <c r="N707" s="61">
        <v>0</v>
      </c>
      <c r="AF707" s="3">
        <f t="shared" si="200"/>
        <v>1.4166666666666666E-2</v>
      </c>
      <c r="AG707" s="5">
        <f t="shared" si="201"/>
        <v>1224000</v>
      </c>
      <c r="AH707" s="56">
        <f t="shared" si="195"/>
        <v>2.2445606000000002</v>
      </c>
      <c r="AI707" s="84">
        <f t="shared" si="196"/>
        <v>2.2445606000000002</v>
      </c>
      <c r="AJ707" s="84">
        <v>1225</v>
      </c>
      <c r="AK707" t="str">
        <f t="shared" ref="AK707:AK770" si="206">_xlfn.CONCAT(AI707,", ",AJ707)</f>
        <v>2.2445606, 1225</v>
      </c>
      <c r="AL707" s="60">
        <f t="shared" si="196"/>
        <v>2.2445606000000002</v>
      </c>
      <c r="AM707" s="5">
        <f t="shared" ref="AM707:AM770" si="207">$AG707/1000</f>
        <v>1224</v>
      </c>
      <c r="AN707" s="56"/>
      <c r="AT707" s="56"/>
    </row>
    <row r="708" spans="1:46" x14ac:dyDescent="0.35">
      <c r="A708">
        <v>1225000</v>
      </c>
      <c r="B708" s="59">
        <v>0.24488391000000001</v>
      </c>
      <c r="C708" s="3">
        <f t="shared" si="199"/>
        <v>1.4178240740740741E-2</v>
      </c>
      <c r="D708" s="59">
        <v>2.4488391000000003</v>
      </c>
      <c r="E708" s="56" t="e">
        <f t="shared" si="202"/>
        <v>#N/A</v>
      </c>
      <c r="F708" s="58" t="e">
        <f t="shared" si="203"/>
        <v>#N/A</v>
      </c>
      <c r="G708" s="58" t="e">
        <f t="shared" si="198"/>
        <v>#N/A</v>
      </c>
      <c r="H708" s="58" t="e">
        <f t="shared" si="193"/>
        <v>#N/A</v>
      </c>
      <c r="I708" s="61" t="e">
        <v>#N/A</v>
      </c>
      <c r="J708" s="58" t="str">
        <f t="shared" si="204"/>
        <v>0</v>
      </c>
      <c r="K708" s="58" t="str">
        <f t="shared" si="205"/>
        <v>0</v>
      </c>
      <c r="L708" s="58" t="str">
        <f t="shared" si="194"/>
        <v>0</v>
      </c>
      <c r="M708" s="58">
        <v>0</v>
      </c>
      <c r="N708" s="61">
        <v>0</v>
      </c>
      <c r="AF708" s="3">
        <f t="shared" si="200"/>
        <v>1.4178240740740741E-2</v>
      </c>
      <c r="AG708" s="5">
        <f t="shared" si="201"/>
        <v>1225000</v>
      </c>
      <c r="AH708" s="56">
        <f t="shared" si="195"/>
        <v>2.4488391000000003</v>
      </c>
      <c r="AI708" s="84">
        <f t="shared" si="196"/>
        <v>2.4488391000000003</v>
      </c>
      <c r="AJ708" s="84">
        <v>1226</v>
      </c>
      <c r="AK708" t="str">
        <f t="shared" si="206"/>
        <v>2.4488391, 1226</v>
      </c>
      <c r="AL708" s="60">
        <f t="shared" si="196"/>
        <v>2.4488391000000003</v>
      </c>
      <c r="AM708" s="5">
        <f t="shared" si="207"/>
        <v>1225</v>
      </c>
      <c r="AN708" s="56"/>
      <c r="AT708" s="56"/>
    </row>
    <row r="709" spans="1:46" x14ac:dyDescent="0.35">
      <c r="A709">
        <v>1226000</v>
      </c>
      <c r="B709" s="59">
        <v>0.2796824</v>
      </c>
      <c r="C709" s="3">
        <f t="shared" si="199"/>
        <v>1.4189814814814815E-2</v>
      </c>
      <c r="D709" s="59">
        <v>2.796824</v>
      </c>
      <c r="E709" s="56" t="e">
        <f t="shared" si="202"/>
        <v>#N/A</v>
      </c>
      <c r="F709" s="58" t="e">
        <f t="shared" si="203"/>
        <v>#N/A</v>
      </c>
      <c r="G709" s="58" t="e">
        <f t="shared" si="198"/>
        <v>#N/A</v>
      </c>
      <c r="H709" s="58">
        <f t="shared" si="193"/>
        <v>2.796824</v>
      </c>
      <c r="I709" s="61" t="e">
        <v>#N/A</v>
      </c>
      <c r="J709" s="58" t="str">
        <f t="shared" si="204"/>
        <v>0</v>
      </c>
      <c r="K709" s="58" t="str">
        <f t="shared" si="205"/>
        <v>0</v>
      </c>
      <c r="L709" s="58" t="str">
        <f t="shared" si="194"/>
        <v>0</v>
      </c>
      <c r="M709" s="58">
        <f t="shared" si="197"/>
        <v>2.796824</v>
      </c>
      <c r="N709" s="61">
        <v>0</v>
      </c>
      <c r="AF709" s="3">
        <f t="shared" si="200"/>
        <v>1.4189814814814815E-2</v>
      </c>
      <c r="AG709" s="5">
        <f t="shared" si="201"/>
        <v>1226000</v>
      </c>
      <c r="AH709" s="56">
        <f t="shared" si="195"/>
        <v>2.796824</v>
      </c>
      <c r="AI709" s="84">
        <f t="shared" si="196"/>
        <v>2.796824</v>
      </c>
      <c r="AJ709" s="84">
        <v>1227</v>
      </c>
      <c r="AK709" t="str">
        <f t="shared" si="206"/>
        <v>2.796824, 1227</v>
      </c>
      <c r="AL709" s="60">
        <f t="shared" si="196"/>
        <v>2.796824</v>
      </c>
      <c r="AM709" s="5">
        <f t="shared" si="207"/>
        <v>1226</v>
      </c>
      <c r="AN709" s="56"/>
      <c r="AT709" s="56"/>
    </row>
    <row r="710" spans="1:46" x14ac:dyDescent="0.35">
      <c r="A710">
        <v>1227000</v>
      </c>
      <c r="B710" s="59">
        <v>0.27287474</v>
      </c>
      <c r="C710" s="3">
        <f t="shared" si="199"/>
        <v>1.4201388888888888E-2</v>
      </c>
      <c r="D710" s="59">
        <v>2.7287474</v>
      </c>
      <c r="E710" s="56" t="e">
        <f t="shared" si="202"/>
        <v>#N/A</v>
      </c>
      <c r="F710" s="58" t="e">
        <f t="shared" si="203"/>
        <v>#N/A</v>
      </c>
      <c r="G710" s="58" t="e">
        <f t="shared" si="198"/>
        <v>#N/A</v>
      </c>
      <c r="H710" s="58" t="e">
        <f t="shared" ref="H710:H773" si="208">IF(AND(D710&gt;=D707, D710&gt;=D708, D710&gt;=D709, D710&gt;=D711, D710&gt;=D712, D710&gt;=D713),D710,NA())</f>
        <v>#N/A</v>
      </c>
      <c r="I710" s="61" t="e">
        <v>#N/A</v>
      </c>
      <c r="J710" s="58" t="str">
        <f t="shared" si="204"/>
        <v>0</v>
      </c>
      <c r="K710" s="58" t="str">
        <f t="shared" si="205"/>
        <v>0</v>
      </c>
      <c r="L710" s="58" t="str">
        <f t="shared" ref="L710:L773" si="209">IF(AND(D710&lt;=D707, D710&lt;=D708, D710&lt;=D709, D710&lt;=D711, D710&lt;=D712, D710&lt;=D713),D710,"0")</f>
        <v>0</v>
      </c>
      <c r="M710" s="58" t="str">
        <f t="shared" si="197"/>
        <v>0</v>
      </c>
      <c r="N710" s="61">
        <v>0</v>
      </c>
      <c r="AF710" s="3">
        <f t="shared" si="200"/>
        <v>1.4201388888888888E-2</v>
      </c>
      <c r="AG710" s="5">
        <f t="shared" si="201"/>
        <v>1227000</v>
      </c>
      <c r="AH710" s="56">
        <f t="shared" si="195"/>
        <v>2.7287474</v>
      </c>
      <c r="AI710" s="84">
        <f t="shared" si="196"/>
        <v>2.7287474</v>
      </c>
      <c r="AJ710" s="84">
        <v>1228</v>
      </c>
      <c r="AK710" t="str">
        <f t="shared" si="206"/>
        <v>2.7287474, 1228</v>
      </c>
      <c r="AL710" s="60">
        <f t="shared" si="196"/>
        <v>2.7287474</v>
      </c>
      <c r="AM710" s="5">
        <f t="shared" si="207"/>
        <v>1227</v>
      </c>
      <c r="AN710" s="56"/>
      <c r="AT710" s="56"/>
    </row>
    <row r="711" spans="1:46" x14ac:dyDescent="0.35">
      <c r="A711">
        <v>1228000</v>
      </c>
      <c r="B711" s="59">
        <v>0.26001469999999999</v>
      </c>
      <c r="C711" s="3">
        <f t="shared" si="199"/>
        <v>1.4212962962962962E-2</v>
      </c>
      <c r="D711" s="59">
        <v>2.6001469999999998</v>
      </c>
      <c r="E711" s="56" t="e">
        <f t="shared" si="202"/>
        <v>#N/A</v>
      </c>
      <c r="F711" s="58" t="e">
        <f t="shared" si="203"/>
        <v>#N/A</v>
      </c>
      <c r="G711" s="58" t="e">
        <f t="shared" si="198"/>
        <v>#N/A</v>
      </c>
      <c r="H711" s="58" t="e">
        <f t="shared" si="208"/>
        <v>#N/A</v>
      </c>
      <c r="I711" s="61" t="e">
        <v>#N/A</v>
      </c>
      <c r="J711" s="58" t="str">
        <f t="shared" si="204"/>
        <v>0</v>
      </c>
      <c r="K711" s="58" t="str">
        <f t="shared" si="205"/>
        <v>0</v>
      </c>
      <c r="L711" s="58" t="str">
        <f t="shared" si="209"/>
        <v>0</v>
      </c>
      <c r="M711" s="58" t="str">
        <f t="shared" si="197"/>
        <v>0</v>
      </c>
      <c r="N711" s="61">
        <v>0</v>
      </c>
      <c r="AF711" s="3">
        <f t="shared" si="200"/>
        <v>1.4212962962962962E-2</v>
      </c>
      <c r="AG711" s="5">
        <f t="shared" si="201"/>
        <v>1228000</v>
      </c>
      <c r="AH711" s="56">
        <f t="shared" ref="AH711:AH774" si="210">B711*10</f>
        <v>2.6001469999999998</v>
      </c>
      <c r="AI711" s="84">
        <f t="shared" si="196"/>
        <v>2.6001469999999998</v>
      </c>
      <c r="AJ711" s="84">
        <v>1229</v>
      </c>
      <c r="AK711" t="str">
        <f t="shared" si="206"/>
        <v>2.600147, 1229</v>
      </c>
      <c r="AL711" s="60">
        <f t="shared" si="196"/>
        <v>2.6001469999999998</v>
      </c>
      <c r="AM711" s="5">
        <f t="shared" si="207"/>
        <v>1228</v>
      </c>
      <c r="AN711" s="56"/>
      <c r="AT711" s="56"/>
    </row>
    <row r="712" spans="1:46" x14ac:dyDescent="0.35">
      <c r="A712">
        <v>1229000</v>
      </c>
      <c r="B712" s="59">
        <v>0.26077004999999998</v>
      </c>
      <c r="C712" s="3">
        <f t="shared" si="199"/>
        <v>1.4224537037037037E-2</v>
      </c>
      <c r="D712" s="59">
        <v>2.6077005</v>
      </c>
      <c r="E712" s="56" t="e">
        <f t="shared" si="202"/>
        <v>#N/A</v>
      </c>
      <c r="F712" s="58" t="e">
        <f t="shared" si="203"/>
        <v>#N/A</v>
      </c>
      <c r="G712" s="58" t="e">
        <f t="shared" si="198"/>
        <v>#N/A</v>
      </c>
      <c r="H712" s="58" t="e">
        <f t="shared" si="208"/>
        <v>#N/A</v>
      </c>
      <c r="I712" s="61" t="e">
        <v>#N/A</v>
      </c>
      <c r="J712" s="58" t="str">
        <f t="shared" si="204"/>
        <v>0</v>
      </c>
      <c r="K712" s="58" t="str">
        <f t="shared" si="205"/>
        <v>0</v>
      </c>
      <c r="L712" s="58" t="str">
        <f t="shared" si="209"/>
        <v>0</v>
      </c>
      <c r="M712" s="58" t="str">
        <f t="shared" si="197"/>
        <v>0</v>
      </c>
      <c r="N712" s="61">
        <v>0</v>
      </c>
      <c r="AF712" s="3">
        <f t="shared" si="200"/>
        <v>1.4224537037037037E-2</v>
      </c>
      <c r="AG712" s="5">
        <f t="shared" si="201"/>
        <v>1229000</v>
      </c>
      <c r="AH712" s="56">
        <f t="shared" si="210"/>
        <v>2.6077005</v>
      </c>
      <c r="AI712" s="84">
        <f t="shared" si="196"/>
        <v>2.6077005</v>
      </c>
      <c r="AJ712" s="84">
        <v>1230</v>
      </c>
      <c r="AK712" t="str">
        <f t="shared" si="206"/>
        <v>2.6077005, 1230</v>
      </c>
      <c r="AL712" s="60">
        <f t="shared" si="196"/>
        <v>2.6077005</v>
      </c>
      <c r="AM712" s="5">
        <f t="shared" si="207"/>
        <v>1229</v>
      </c>
      <c r="AN712" s="56"/>
      <c r="AT712" s="56"/>
    </row>
    <row r="713" spans="1:46" x14ac:dyDescent="0.35">
      <c r="A713">
        <v>1230000</v>
      </c>
      <c r="B713" s="59">
        <v>0.28497939999999999</v>
      </c>
      <c r="C713" s="3">
        <f t="shared" si="199"/>
        <v>1.4236111111111111E-2</v>
      </c>
      <c r="D713" s="59">
        <v>2.8497940000000002</v>
      </c>
      <c r="E713" s="56" t="e">
        <f t="shared" si="202"/>
        <v>#N/A</v>
      </c>
      <c r="F713" s="58" t="e">
        <f t="shared" si="203"/>
        <v>#N/A</v>
      </c>
      <c r="G713" s="58" t="e">
        <f t="shared" si="198"/>
        <v>#N/A</v>
      </c>
      <c r="H713" s="58" t="e">
        <f t="shared" si="208"/>
        <v>#N/A</v>
      </c>
      <c r="I713" s="61" t="e">
        <v>#N/A</v>
      </c>
      <c r="J713" s="58" t="str">
        <f t="shared" si="204"/>
        <v>0</v>
      </c>
      <c r="K713" s="58" t="str">
        <f t="shared" si="205"/>
        <v>0</v>
      </c>
      <c r="L713" s="58" t="str">
        <f t="shared" si="209"/>
        <v>0</v>
      </c>
      <c r="M713" s="58">
        <v>0</v>
      </c>
      <c r="N713" s="61">
        <v>0</v>
      </c>
      <c r="AF713" s="3">
        <f t="shared" si="200"/>
        <v>1.4236111111111111E-2</v>
      </c>
      <c r="AG713" s="5">
        <f t="shared" si="201"/>
        <v>1230000</v>
      </c>
      <c r="AH713" s="56">
        <f t="shared" si="210"/>
        <v>2.8497940000000002</v>
      </c>
      <c r="AI713" s="84">
        <f t="shared" si="196"/>
        <v>2.8497940000000002</v>
      </c>
      <c r="AJ713" s="84">
        <v>1231</v>
      </c>
      <c r="AK713" t="str">
        <f t="shared" si="206"/>
        <v>2.849794, 1231</v>
      </c>
      <c r="AL713" s="60">
        <f t="shared" si="196"/>
        <v>2.8497940000000002</v>
      </c>
      <c r="AM713" s="5">
        <f t="shared" si="207"/>
        <v>1230</v>
      </c>
      <c r="AN713" s="56"/>
      <c r="AT713" s="56"/>
    </row>
    <row r="714" spans="1:46" x14ac:dyDescent="0.35">
      <c r="A714">
        <v>1231000</v>
      </c>
      <c r="B714" s="59">
        <v>0.30767566000000002</v>
      </c>
      <c r="C714" s="3">
        <f t="shared" si="199"/>
        <v>1.4247685185185184E-2</v>
      </c>
      <c r="D714" s="59">
        <v>3.0767566000000004</v>
      </c>
      <c r="E714" s="56" t="e">
        <f t="shared" si="202"/>
        <v>#N/A</v>
      </c>
      <c r="F714" s="58" t="e">
        <f t="shared" si="203"/>
        <v>#N/A</v>
      </c>
      <c r="G714" s="58" t="e">
        <f t="shared" si="198"/>
        <v>#N/A</v>
      </c>
      <c r="H714" s="58">
        <f t="shared" si="208"/>
        <v>3.0767566000000004</v>
      </c>
      <c r="I714" s="61" t="e">
        <v>#N/A</v>
      </c>
      <c r="J714" s="58" t="str">
        <f t="shared" si="204"/>
        <v>0</v>
      </c>
      <c r="K714" s="58" t="str">
        <f t="shared" si="205"/>
        <v>0</v>
      </c>
      <c r="L714" s="58" t="str">
        <f t="shared" si="209"/>
        <v>0</v>
      </c>
      <c r="M714" s="58">
        <f t="shared" si="197"/>
        <v>3.0767566000000004</v>
      </c>
      <c r="N714" s="61">
        <v>0</v>
      </c>
      <c r="AF714" s="3">
        <f t="shared" si="200"/>
        <v>1.4247685185185184E-2</v>
      </c>
      <c r="AG714" s="5">
        <f t="shared" si="201"/>
        <v>1231000</v>
      </c>
      <c r="AH714" s="56">
        <f t="shared" si="210"/>
        <v>3.0767566000000004</v>
      </c>
      <c r="AI714" s="84">
        <f t="shared" si="196"/>
        <v>3.0767566000000004</v>
      </c>
      <c r="AJ714" s="84">
        <v>1232</v>
      </c>
      <c r="AK714" t="str">
        <f t="shared" si="206"/>
        <v>3.0767566, 1232</v>
      </c>
      <c r="AL714" s="60">
        <f t="shared" si="196"/>
        <v>3.0767566000000004</v>
      </c>
      <c r="AM714" s="5">
        <f t="shared" si="207"/>
        <v>1231</v>
      </c>
      <c r="AN714" s="56"/>
      <c r="AT714" s="56"/>
    </row>
    <row r="715" spans="1:46" x14ac:dyDescent="0.35">
      <c r="A715">
        <v>1232000</v>
      </c>
      <c r="B715" s="59">
        <v>0.29027639999999999</v>
      </c>
      <c r="C715" s="3">
        <f t="shared" si="199"/>
        <v>1.425925925925926E-2</v>
      </c>
      <c r="D715" s="59">
        <v>2.9027639999999999</v>
      </c>
      <c r="E715" s="56" t="e">
        <f t="shared" si="202"/>
        <v>#N/A</v>
      </c>
      <c r="F715" s="58" t="e">
        <f t="shared" si="203"/>
        <v>#N/A</v>
      </c>
      <c r="G715" s="58" t="e">
        <f t="shared" si="198"/>
        <v>#N/A</v>
      </c>
      <c r="H715" s="58" t="e">
        <f t="shared" si="208"/>
        <v>#N/A</v>
      </c>
      <c r="I715" s="61" t="e">
        <v>#N/A</v>
      </c>
      <c r="J715" s="58" t="str">
        <f t="shared" si="204"/>
        <v>0</v>
      </c>
      <c r="K715" s="58" t="str">
        <f t="shared" si="205"/>
        <v>0</v>
      </c>
      <c r="L715" s="58" t="str">
        <f t="shared" si="209"/>
        <v>0</v>
      </c>
      <c r="M715" s="58" t="str">
        <f t="shared" si="197"/>
        <v>0</v>
      </c>
      <c r="N715" s="61">
        <v>0</v>
      </c>
      <c r="AF715" s="3">
        <f t="shared" si="200"/>
        <v>1.425925925925926E-2</v>
      </c>
      <c r="AG715" s="5">
        <f t="shared" si="201"/>
        <v>1232000</v>
      </c>
      <c r="AH715" s="56">
        <f t="shared" si="210"/>
        <v>2.9027639999999999</v>
      </c>
      <c r="AI715" s="84">
        <f t="shared" si="196"/>
        <v>2.9027639999999999</v>
      </c>
      <c r="AJ715" s="84">
        <v>1233</v>
      </c>
      <c r="AK715" t="str">
        <f t="shared" si="206"/>
        <v>2.902764, 1233</v>
      </c>
      <c r="AL715" s="60">
        <f t="shared" si="196"/>
        <v>2.9027639999999999</v>
      </c>
      <c r="AM715" s="5">
        <f t="shared" si="207"/>
        <v>1232</v>
      </c>
      <c r="AN715" s="56"/>
      <c r="AT715" s="56"/>
    </row>
    <row r="716" spans="1:46" x14ac:dyDescent="0.35">
      <c r="A716">
        <v>1233000</v>
      </c>
      <c r="B716" s="59">
        <v>0.28573473999999999</v>
      </c>
      <c r="C716" s="3">
        <f t="shared" si="199"/>
        <v>1.4270833333333333E-2</v>
      </c>
      <c r="D716" s="59">
        <v>2.8573474000000001</v>
      </c>
      <c r="E716" s="56" t="e">
        <f t="shared" si="202"/>
        <v>#N/A</v>
      </c>
      <c r="F716" s="58" t="e">
        <f t="shared" si="203"/>
        <v>#N/A</v>
      </c>
      <c r="G716" s="58" t="e">
        <f t="shared" si="198"/>
        <v>#N/A</v>
      </c>
      <c r="H716" s="58" t="e">
        <f t="shared" si="208"/>
        <v>#N/A</v>
      </c>
      <c r="I716" s="61" t="e">
        <v>#N/A</v>
      </c>
      <c r="J716" s="58" t="str">
        <f t="shared" si="204"/>
        <v>0</v>
      </c>
      <c r="K716" s="58" t="str">
        <f t="shared" si="205"/>
        <v>0</v>
      </c>
      <c r="L716" s="58" t="str">
        <f t="shared" si="209"/>
        <v>0</v>
      </c>
      <c r="M716" s="58" t="str">
        <f t="shared" si="197"/>
        <v>0</v>
      </c>
      <c r="N716" s="61">
        <v>0</v>
      </c>
      <c r="AF716" s="3">
        <f t="shared" si="200"/>
        <v>1.4270833333333333E-2</v>
      </c>
      <c r="AG716" s="5">
        <f t="shared" si="201"/>
        <v>1233000</v>
      </c>
      <c r="AH716" s="56">
        <f t="shared" si="210"/>
        <v>2.8573474000000001</v>
      </c>
      <c r="AI716" s="84">
        <f t="shared" si="196"/>
        <v>2.8573474000000001</v>
      </c>
      <c r="AJ716" s="84">
        <v>1234</v>
      </c>
      <c r="AK716" t="str">
        <f t="shared" si="206"/>
        <v>2.8573474, 1234</v>
      </c>
      <c r="AL716" s="60">
        <f t="shared" si="196"/>
        <v>2.8573474000000001</v>
      </c>
      <c r="AM716" s="5">
        <f t="shared" si="207"/>
        <v>1233</v>
      </c>
      <c r="AN716" s="56"/>
      <c r="AT716" s="56"/>
    </row>
    <row r="717" spans="1:46" x14ac:dyDescent="0.35">
      <c r="A717">
        <v>1234000</v>
      </c>
      <c r="B717" s="59">
        <v>0.30464950000000002</v>
      </c>
      <c r="C717" s="3">
        <f t="shared" si="199"/>
        <v>1.4282407407407407E-2</v>
      </c>
      <c r="D717" s="59">
        <v>3.0464950000000002</v>
      </c>
      <c r="E717" s="56" t="e">
        <f t="shared" si="202"/>
        <v>#N/A</v>
      </c>
      <c r="F717" s="58" t="e">
        <f t="shared" si="203"/>
        <v>#N/A</v>
      </c>
      <c r="G717" s="58" t="e">
        <f t="shared" si="198"/>
        <v>#N/A</v>
      </c>
      <c r="H717" s="58" t="e">
        <f t="shared" si="208"/>
        <v>#N/A</v>
      </c>
      <c r="I717" s="61" t="e">
        <v>#N/A</v>
      </c>
      <c r="J717" s="58" t="str">
        <f t="shared" si="204"/>
        <v>0</v>
      </c>
      <c r="K717" s="58" t="str">
        <f t="shared" si="205"/>
        <v>0</v>
      </c>
      <c r="L717" s="58" t="str">
        <f t="shared" si="209"/>
        <v>0</v>
      </c>
      <c r="M717" s="58" t="str">
        <f t="shared" si="197"/>
        <v>0</v>
      </c>
      <c r="N717" s="61">
        <v>0</v>
      </c>
      <c r="AF717" s="3">
        <f t="shared" si="200"/>
        <v>1.4282407407407407E-2</v>
      </c>
      <c r="AG717" s="5">
        <f t="shared" si="201"/>
        <v>1234000</v>
      </c>
      <c r="AH717" s="56">
        <f t="shared" si="210"/>
        <v>3.0464950000000002</v>
      </c>
      <c r="AI717" s="84">
        <f t="shared" si="196"/>
        <v>3.0464950000000002</v>
      </c>
      <c r="AJ717" s="84">
        <v>1235</v>
      </c>
      <c r="AK717" t="str">
        <f t="shared" si="206"/>
        <v>3.046495, 1235</v>
      </c>
      <c r="AL717" s="60">
        <f t="shared" si="196"/>
        <v>3.0464950000000002</v>
      </c>
      <c r="AM717" s="5">
        <f t="shared" si="207"/>
        <v>1234</v>
      </c>
      <c r="AN717" s="56"/>
      <c r="AT717" s="56"/>
    </row>
    <row r="718" spans="1:46" x14ac:dyDescent="0.35">
      <c r="A718">
        <v>1235000</v>
      </c>
      <c r="B718" s="59">
        <v>0.33491120000000002</v>
      </c>
      <c r="C718" s="3">
        <f t="shared" si="199"/>
        <v>1.429398148148148E-2</v>
      </c>
      <c r="D718" s="59">
        <v>3.3491120000000003</v>
      </c>
      <c r="E718" s="56" t="e">
        <f t="shared" si="202"/>
        <v>#N/A</v>
      </c>
      <c r="F718" s="58" t="e">
        <f t="shared" si="203"/>
        <v>#N/A</v>
      </c>
      <c r="G718" s="58" t="e">
        <f t="shared" si="198"/>
        <v>#N/A</v>
      </c>
      <c r="H718" s="58" t="e">
        <f t="shared" si="208"/>
        <v>#N/A</v>
      </c>
      <c r="I718" s="61" t="e">
        <v>#N/A</v>
      </c>
      <c r="J718" s="58" t="str">
        <f t="shared" si="204"/>
        <v>0</v>
      </c>
      <c r="K718" s="58" t="str">
        <f t="shared" si="205"/>
        <v>0</v>
      </c>
      <c r="L718" s="58" t="str">
        <f t="shared" si="209"/>
        <v>0</v>
      </c>
      <c r="M718" s="58" t="str">
        <f t="shared" si="197"/>
        <v>0</v>
      </c>
      <c r="N718" s="61">
        <v>0</v>
      </c>
      <c r="AF718" s="3">
        <f t="shared" si="200"/>
        <v>1.429398148148148E-2</v>
      </c>
      <c r="AG718" s="5">
        <f t="shared" si="201"/>
        <v>1235000</v>
      </c>
      <c r="AH718" s="56">
        <f t="shared" si="210"/>
        <v>3.3491120000000003</v>
      </c>
      <c r="AI718" s="84">
        <f t="shared" si="196"/>
        <v>3.3491120000000003</v>
      </c>
      <c r="AJ718" s="84">
        <v>1236</v>
      </c>
      <c r="AK718" t="str">
        <f t="shared" si="206"/>
        <v>3.349112, 1236</v>
      </c>
      <c r="AL718" s="60">
        <f t="shared" si="196"/>
        <v>3.3491120000000003</v>
      </c>
      <c r="AM718" s="5">
        <f t="shared" si="207"/>
        <v>1235</v>
      </c>
      <c r="AN718" s="56"/>
      <c r="AT718" s="56"/>
    </row>
    <row r="719" spans="1:46" x14ac:dyDescent="0.35">
      <c r="A719">
        <v>1236000</v>
      </c>
      <c r="B719" s="59">
        <v>0.35079979999999999</v>
      </c>
      <c r="C719" s="3">
        <f t="shared" si="199"/>
        <v>1.4305555555555556E-2</v>
      </c>
      <c r="D719" s="59">
        <v>3.5079979999999997</v>
      </c>
      <c r="E719" s="56" t="e">
        <f t="shared" si="202"/>
        <v>#N/A</v>
      </c>
      <c r="F719" s="58" t="e">
        <f t="shared" si="203"/>
        <v>#N/A</v>
      </c>
      <c r="G719" s="58" t="e">
        <f t="shared" si="198"/>
        <v>#N/A</v>
      </c>
      <c r="H719" s="58">
        <f t="shared" si="208"/>
        <v>3.5079979999999997</v>
      </c>
      <c r="I719" s="61" t="e">
        <v>#N/A</v>
      </c>
      <c r="J719" s="58" t="str">
        <f t="shared" si="204"/>
        <v>0</v>
      </c>
      <c r="K719" s="58" t="str">
        <f t="shared" si="205"/>
        <v>0</v>
      </c>
      <c r="L719" s="58" t="str">
        <f t="shared" si="209"/>
        <v>0</v>
      </c>
      <c r="M719" s="58">
        <f t="shared" si="197"/>
        <v>3.5079979999999997</v>
      </c>
      <c r="N719" s="61">
        <v>0</v>
      </c>
      <c r="AF719" s="3">
        <f t="shared" si="200"/>
        <v>1.4305555555555556E-2</v>
      </c>
      <c r="AG719" s="5">
        <f t="shared" si="201"/>
        <v>1236000</v>
      </c>
      <c r="AH719" s="56">
        <f t="shared" si="210"/>
        <v>3.5079979999999997</v>
      </c>
      <c r="AI719" s="84">
        <f t="shared" si="196"/>
        <v>3.5079979999999997</v>
      </c>
      <c r="AJ719" s="84">
        <v>1237</v>
      </c>
      <c r="AK719" t="str">
        <f t="shared" si="206"/>
        <v>3.507998, 1237</v>
      </c>
      <c r="AL719" s="60">
        <f t="shared" si="196"/>
        <v>3.5079979999999997</v>
      </c>
      <c r="AM719" s="5">
        <f t="shared" si="207"/>
        <v>1236</v>
      </c>
      <c r="AN719" s="56"/>
      <c r="AT719" s="56"/>
    </row>
    <row r="720" spans="1:46" x14ac:dyDescent="0.35">
      <c r="A720">
        <v>1237000</v>
      </c>
      <c r="B720" s="59">
        <v>0.33339809999999998</v>
      </c>
      <c r="C720" s="3">
        <f t="shared" si="199"/>
        <v>1.4317129629629629E-2</v>
      </c>
      <c r="D720" s="59">
        <v>3.3339809999999996</v>
      </c>
      <c r="E720" s="56" t="e">
        <f t="shared" si="202"/>
        <v>#N/A</v>
      </c>
      <c r="F720" s="58" t="e">
        <f t="shared" si="203"/>
        <v>#N/A</v>
      </c>
      <c r="G720" s="58" t="e">
        <f t="shared" si="198"/>
        <v>#N/A</v>
      </c>
      <c r="H720" s="58" t="e">
        <f t="shared" si="208"/>
        <v>#N/A</v>
      </c>
      <c r="I720" s="61" t="e">
        <v>#N/A</v>
      </c>
      <c r="J720" s="58" t="str">
        <f t="shared" si="204"/>
        <v>0</v>
      </c>
      <c r="K720" s="58" t="str">
        <f t="shared" si="205"/>
        <v>0</v>
      </c>
      <c r="L720" s="58" t="str">
        <f t="shared" si="209"/>
        <v>0</v>
      </c>
      <c r="M720" s="58" t="str">
        <f t="shared" si="197"/>
        <v>0</v>
      </c>
      <c r="N720" s="61" t="str">
        <v>32 Sitting up</v>
      </c>
      <c r="AF720" s="3">
        <f t="shared" si="200"/>
        <v>1.4317129629629629E-2</v>
      </c>
      <c r="AG720" s="5">
        <f t="shared" si="201"/>
        <v>1237000</v>
      </c>
      <c r="AH720" s="56">
        <f t="shared" si="210"/>
        <v>3.3339809999999996</v>
      </c>
      <c r="AI720" s="84">
        <f t="shared" si="196"/>
        <v>3.3339809999999996</v>
      </c>
      <c r="AJ720" s="84">
        <v>1238</v>
      </c>
      <c r="AK720" t="str">
        <f t="shared" si="206"/>
        <v>3.333981, 1238</v>
      </c>
      <c r="AL720" s="60">
        <f t="shared" si="196"/>
        <v>3.3339809999999996</v>
      </c>
      <c r="AM720" s="5">
        <f t="shared" si="207"/>
        <v>1237</v>
      </c>
      <c r="AN720" s="56"/>
      <c r="AT720" s="56"/>
    </row>
    <row r="721" spans="1:46" x14ac:dyDescent="0.35">
      <c r="A721">
        <v>1238000</v>
      </c>
      <c r="B721" s="59">
        <v>0.27665624</v>
      </c>
      <c r="C721" s="3">
        <f t="shared" si="199"/>
        <v>1.4328703703703703E-2</v>
      </c>
      <c r="D721" s="59">
        <v>2.7665623999999998</v>
      </c>
      <c r="E721" s="56" t="e">
        <f t="shared" si="202"/>
        <v>#N/A</v>
      </c>
      <c r="F721" s="58" t="e">
        <f t="shared" si="203"/>
        <v>#N/A</v>
      </c>
      <c r="G721" s="58">
        <f t="shared" si="198"/>
        <v>2.7665623999999998</v>
      </c>
      <c r="H721" s="58" t="e">
        <f t="shared" si="208"/>
        <v>#N/A</v>
      </c>
      <c r="I721" s="61" t="e">
        <v>#N/A</v>
      </c>
      <c r="J721" s="58" t="str">
        <f t="shared" si="204"/>
        <v>0</v>
      </c>
      <c r="K721" s="58" t="str">
        <f t="shared" si="205"/>
        <v>0</v>
      </c>
      <c r="L721" s="58">
        <f t="shared" si="209"/>
        <v>2.7665623999999998</v>
      </c>
      <c r="M721" s="58" t="str">
        <f t="shared" si="197"/>
        <v>0</v>
      </c>
      <c r="N721" s="61">
        <v>0</v>
      </c>
      <c r="AF721" s="3">
        <f t="shared" si="200"/>
        <v>1.4328703703703703E-2</v>
      </c>
      <c r="AG721" s="5">
        <f t="shared" si="201"/>
        <v>1238000</v>
      </c>
      <c r="AH721" s="56">
        <f t="shared" si="210"/>
        <v>2.7665623999999998</v>
      </c>
      <c r="AI721" s="84">
        <f t="shared" si="196"/>
        <v>2.7665623999999998</v>
      </c>
      <c r="AJ721" s="84">
        <v>1239</v>
      </c>
      <c r="AK721" t="str">
        <f t="shared" si="206"/>
        <v>2.7665624, 1239</v>
      </c>
      <c r="AL721" s="60">
        <f t="shared" si="196"/>
        <v>2.7665623999999998</v>
      </c>
      <c r="AM721" s="5">
        <f t="shared" si="207"/>
        <v>1238</v>
      </c>
      <c r="AN721" s="56"/>
      <c r="AT721" s="56"/>
    </row>
    <row r="722" spans="1:46" x14ac:dyDescent="0.35">
      <c r="A722">
        <v>1239000</v>
      </c>
      <c r="B722" s="59">
        <v>0.30767566000000002</v>
      </c>
      <c r="C722" s="3">
        <f t="shared" si="199"/>
        <v>1.4340277777777776E-2</v>
      </c>
      <c r="D722" s="59">
        <v>3.0767566000000004</v>
      </c>
      <c r="E722" s="56" t="e">
        <f t="shared" si="202"/>
        <v>#N/A</v>
      </c>
      <c r="F722" s="58" t="e">
        <f t="shared" si="203"/>
        <v>#N/A</v>
      </c>
      <c r="G722" s="58" t="e">
        <f t="shared" si="198"/>
        <v>#N/A</v>
      </c>
      <c r="H722" s="58" t="e">
        <f t="shared" si="208"/>
        <v>#N/A</v>
      </c>
      <c r="I722" s="61" t="e">
        <v>#N/A</v>
      </c>
      <c r="J722" s="58" t="str">
        <f t="shared" si="204"/>
        <v>0</v>
      </c>
      <c r="K722" s="58" t="str">
        <f t="shared" si="205"/>
        <v>0</v>
      </c>
      <c r="L722" s="58" t="str">
        <f t="shared" si="209"/>
        <v>0</v>
      </c>
      <c r="M722" s="58" t="str">
        <f t="shared" si="197"/>
        <v>0</v>
      </c>
      <c r="N722" s="61" t="str">
        <v>33 Flex and extend knees</v>
      </c>
      <c r="AF722" s="3">
        <f t="shared" si="200"/>
        <v>1.4340277777777776E-2</v>
      </c>
      <c r="AG722" s="5">
        <f t="shared" si="201"/>
        <v>1239000</v>
      </c>
      <c r="AH722" s="56">
        <f t="shared" si="210"/>
        <v>3.0767566000000004</v>
      </c>
      <c r="AI722" s="84">
        <f t="shared" si="196"/>
        <v>3.0767566000000004</v>
      </c>
      <c r="AJ722" s="84">
        <v>1240</v>
      </c>
      <c r="AK722" t="str">
        <f t="shared" si="206"/>
        <v>3.0767566, 1240</v>
      </c>
      <c r="AL722" s="60">
        <f t="shared" si="196"/>
        <v>3.0767566000000004</v>
      </c>
      <c r="AM722" s="5">
        <f t="shared" si="207"/>
        <v>1239</v>
      </c>
      <c r="AN722" s="56"/>
      <c r="AT722" s="56"/>
    </row>
    <row r="723" spans="1:46" x14ac:dyDescent="0.35">
      <c r="A723">
        <v>1240000</v>
      </c>
      <c r="B723" s="59">
        <v>0.37879306000000001</v>
      </c>
      <c r="C723" s="3">
        <f t="shared" si="199"/>
        <v>1.4351851851851853E-2</v>
      </c>
      <c r="D723" s="59">
        <v>3.7879306000000001</v>
      </c>
      <c r="E723" s="56" t="e">
        <f t="shared" si="202"/>
        <v>#N/A</v>
      </c>
      <c r="F723" s="58" t="e">
        <f t="shared" si="203"/>
        <v>#N/A</v>
      </c>
      <c r="G723" s="58" t="e">
        <f t="shared" si="198"/>
        <v>#N/A</v>
      </c>
      <c r="H723" s="58">
        <f t="shared" si="208"/>
        <v>3.7879306000000001</v>
      </c>
      <c r="I723" s="61" t="e">
        <v>#N/A</v>
      </c>
      <c r="J723" s="58" t="str">
        <f t="shared" si="204"/>
        <v>0</v>
      </c>
      <c r="K723" s="58" t="str">
        <f t="shared" si="205"/>
        <v>0</v>
      </c>
      <c r="L723" s="58" t="str">
        <f t="shared" si="209"/>
        <v>0</v>
      </c>
      <c r="M723" s="58">
        <f t="shared" si="197"/>
        <v>3.7879306000000001</v>
      </c>
      <c r="N723" s="61">
        <v>0</v>
      </c>
      <c r="AF723" s="3">
        <f t="shared" si="200"/>
        <v>1.4351851851851853E-2</v>
      </c>
      <c r="AG723" s="5">
        <f t="shared" si="201"/>
        <v>1240000</v>
      </c>
      <c r="AH723" s="56">
        <f t="shared" si="210"/>
        <v>3.7879306000000001</v>
      </c>
      <c r="AI723" s="84">
        <f t="shared" ref="AI723:AL786" si="211">$B723*10</f>
        <v>3.7879306000000001</v>
      </c>
      <c r="AJ723" s="84">
        <v>1241</v>
      </c>
      <c r="AK723" t="str">
        <f t="shared" si="206"/>
        <v>3.7879306, 1241</v>
      </c>
      <c r="AL723" s="60">
        <f t="shared" si="211"/>
        <v>3.7879306000000001</v>
      </c>
      <c r="AM723" s="5">
        <f t="shared" si="207"/>
        <v>1240</v>
      </c>
      <c r="AN723" s="56"/>
      <c r="AT723" s="56"/>
    </row>
    <row r="724" spans="1:46" x14ac:dyDescent="0.35">
      <c r="A724">
        <v>1241000</v>
      </c>
      <c r="B724" s="59">
        <v>0.34172127000000002</v>
      </c>
      <c r="C724" s="3">
        <f t="shared" si="199"/>
        <v>1.4363425925925925E-2</v>
      </c>
      <c r="D724" s="59">
        <v>3.4172127000000003</v>
      </c>
      <c r="E724" s="56" t="e">
        <f t="shared" si="202"/>
        <v>#N/A</v>
      </c>
      <c r="F724" s="58" t="e">
        <f t="shared" si="203"/>
        <v>#N/A</v>
      </c>
      <c r="G724" s="58" t="e">
        <f t="shared" si="198"/>
        <v>#N/A</v>
      </c>
      <c r="H724" s="58" t="e">
        <f t="shared" si="208"/>
        <v>#N/A</v>
      </c>
      <c r="I724" s="61" t="e">
        <v>#N/A</v>
      </c>
      <c r="J724" s="58" t="str">
        <f t="shared" si="204"/>
        <v>0</v>
      </c>
      <c r="K724" s="58" t="str">
        <f t="shared" si="205"/>
        <v>0</v>
      </c>
      <c r="L724" s="58" t="str">
        <f t="shared" si="209"/>
        <v>0</v>
      </c>
      <c r="M724" s="58" t="str">
        <f t="shared" si="197"/>
        <v>0</v>
      </c>
      <c r="N724" s="61">
        <v>0</v>
      </c>
      <c r="AF724" s="3">
        <f t="shared" si="200"/>
        <v>1.4363425925925925E-2</v>
      </c>
      <c r="AG724" s="5">
        <f t="shared" si="201"/>
        <v>1241000</v>
      </c>
      <c r="AH724" s="56">
        <f t="shared" si="210"/>
        <v>3.4172127000000003</v>
      </c>
      <c r="AI724" s="84">
        <f t="shared" si="211"/>
        <v>3.4172127000000003</v>
      </c>
      <c r="AJ724" s="84">
        <v>1242</v>
      </c>
      <c r="AK724" t="str">
        <f t="shared" si="206"/>
        <v>3.4172127, 1242</v>
      </c>
      <c r="AL724" s="60">
        <f t="shared" si="211"/>
        <v>3.4172127000000003</v>
      </c>
      <c r="AM724" s="5">
        <f t="shared" si="207"/>
        <v>1241</v>
      </c>
      <c r="AN724" s="56"/>
      <c r="AT724" s="56"/>
    </row>
    <row r="725" spans="1:46" x14ac:dyDescent="0.35">
      <c r="A725">
        <v>1242000</v>
      </c>
      <c r="B725" s="59">
        <v>0.27060390000000001</v>
      </c>
      <c r="C725" s="3">
        <f t="shared" si="199"/>
        <v>1.4374999999999999E-2</v>
      </c>
      <c r="D725" s="59">
        <v>2.7060390000000001</v>
      </c>
      <c r="E725" s="56" t="e">
        <f t="shared" si="202"/>
        <v>#N/A</v>
      </c>
      <c r="F725" s="58" t="e">
        <f t="shared" si="203"/>
        <v>#N/A</v>
      </c>
      <c r="G725" s="58" t="e">
        <f t="shared" si="198"/>
        <v>#N/A</v>
      </c>
      <c r="H725" s="58" t="e">
        <f t="shared" si="208"/>
        <v>#N/A</v>
      </c>
      <c r="I725" s="61" t="e">
        <v>#N/A</v>
      </c>
      <c r="J725" s="58" t="str">
        <f t="shared" si="204"/>
        <v>0</v>
      </c>
      <c r="K725" s="58" t="str">
        <f t="shared" si="205"/>
        <v>0</v>
      </c>
      <c r="L725" s="58" t="str">
        <f t="shared" si="209"/>
        <v>0</v>
      </c>
      <c r="M725" s="58" t="str">
        <f t="shared" si="197"/>
        <v>0</v>
      </c>
      <c r="N725" s="61">
        <v>0</v>
      </c>
      <c r="AF725" s="3">
        <f t="shared" si="200"/>
        <v>1.4374999999999999E-2</v>
      </c>
      <c r="AG725" s="5">
        <f t="shared" si="201"/>
        <v>1242000</v>
      </c>
      <c r="AH725" s="56">
        <f t="shared" si="210"/>
        <v>2.7060390000000001</v>
      </c>
      <c r="AI725" s="84">
        <f t="shared" si="211"/>
        <v>2.7060390000000001</v>
      </c>
      <c r="AJ725" s="84">
        <v>1243</v>
      </c>
      <c r="AK725" t="str">
        <f t="shared" si="206"/>
        <v>2.706039, 1243</v>
      </c>
      <c r="AL725" s="60">
        <f t="shared" si="211"/>
        <v>2.7060390000000001</v>
      </c>
      <c r="AM725" s="5">
        <f t="shared" si="207"/>
        <v>1242</v>
      </c>
      <c r="AN725" s="56"/>
      <c r="AT725" s="56"/>
    </row>
    <row r="726" spans="1:46" x14ac:dyDescent="0.35">
      <c r="A726">
        <v>1243000</v>
      </c>
      <c r="B726" s="59">
        <v>0.24336840000000001</v>
      </c>
      <c r="C726" s="3">
        <f t="shared" si="199"/>
        <v>1.4386574074074072E-2</v>
      </c>
      <c r="D726" s="59">
        <v>2.433684</v>
      </c>
      <c r="E726" s="56" t="e">
        <f t="shared" si="202"/>
        <v>#N/A</v>
      </c>
      <c r="F726" s="58" t="e">
        <f t="shared" si="203"/>
        <v>#N/A</v>
      </c>
      <c r="G726" s="58" t="e">
        <f t="shared" si="198"/>
        <v>#N/A</v>
      </c>
      <c r="H726" s="58" t="e">
        <f t="shared" si="208"/>
        <v>#N/A</v>
      </c>
      <c r="I726" s="61" t="e">
        <v>#N/A</v>
      </c>
      <c r="J726" s="58" t="str">
        <f t="shared" si="204"/>
        <v>0</v>
      </c>
      <c r="K726" s="58" t="str">
        <f t="shared" si="205"/>
        <v>0</v>
      </c>
      <c r="L726" s="58" t="str">
        <f t="shared" si="209"/>
        <v>0</v>
      </c>
      <c r="M726" s="58" t="str">
        <f t="shared" si="197"/>
        <v>0</v>
      </c>
      <c r="N726" s="61">
        <v>0</v>
      </c>
      <c r="AF726" s="3">
        <f t="shared" si="200"/>
        <v>1.4386574074074072E-2</v>
      </c>
      <c r="AG726" s="5">
        <f t="shared" si="201"/>
        <v>1243000</v>
      </c>
      <c r="AH726" s="56">
        <f t="shared" si="210"/>
        <v>2.433684</v>
      </c>
      <c r="AI726" s="84">
        <f t="shared" si="211"/>
        <v>2.433684</v>
      </c>
      <c r="AJ726" s="84">
        <v>1244</v>
      </c>
      <c r="AK726" t="str">
        <f t="shared" si="206"/>
        <v>2.433684, 1244</v>
      </c>
      <c r="AL726" s="60">
        <f t="shared" si="211"/>
        <v>2.433684</v>
      </c>
      <c r="AM726" s="5">
        <f t="shared" si="207"/>
        <v>1243</v>
      </c>
      <c r="AN726" s="56"/>
      <c r="AT726" s="56"/>
    </row>
    <row r="727" spans="1:46" x14ac:dyDescent="0.35">
      <c r="A727">
        <v>1244000</v>
      </c>
      <c r="B727" s="59">
        <v>0.20251512999999999</v>
      </c>
      <c r="C727" s="3">
        <f t="shared" si="199"/>
        <v>1.4398148148148149E-2</v>
      </c>
      <c r="D727" s="59">
        <v>2.0251513000000001</v>
      </c>
      <c r="E727" s="56" t="e">
        <f t="shared" si="202"/>
        <v>#N/A</v>
      </c>
      <c r="F727" s="58" t="e">
        <f t="shared" si="203"/>
        <v>#N/A</v>
      </c>
      <c r="G727" s="58" t="e">
        <f t="shared" si="198"/>
        <v>#N/A</v>
      </c>
      <c r="H727" s="58" t="e">
        <f t="shared" si="208"/>
        <v>#N/A</v>
      </c>
      <c r="I727" s="61" t="e">
        <v>#N/A</v>
      </c>
      <c r="J727" s="58" t="str">
        <f t="shared" si="204"/>
        <v>0</v>
      </c>
      <c r="K727" s="58" t="str">
        <f t="shared" si="205"/>
        <v>0</v>
      </c>
      <c r="L727" s="58" t="str">
        <f t="shared" si="209"/>
        <v>0</v>
      </c>
      <c r="M727" s="58" t="str">
        <f t="shared" si="197"/>
        <v>0</v>
      </c>
      <c r="N727" s="61">
        <v>0</v>
      </c>
      <c r="AF727" s="3">
        <f t="shared" si="200"/>
        <v>1.4398148148148149E-2</v>
      </c>
      <c r="AG727" s="5">
        <f t="shared" si="201"/>
        <v>1244000</v>
      </c>
      <c r="AH727" s="56">
        <f t="shared" si="210"/>
        <v>2.0251513000000001</v>
      </c>
      <c r="AI727" s="84">
        <f t="shared" si="211"/>
        <v>2.0251513000000001</v>
      </c>
      <c r="AJ727" s="84">
        <v>1245</v>
      </c>
      <c r="AK727" t="str">
        <f t="shared" si="206"/>
        <v>2.0251513, 1245</v>
      </c>
      <c r="AL727" s="60">
        <f t="shared" si="211"/>
        <v>2.0251513000000001</v>
      </c>
      <c r="AM727" s="5">
        <f t="shared" si="207"/>
        <v>1244</v>
      </c>
      <c r="AN727" s="56"/>
      <c r="AT727" s="56"/>
    </row>
    <row r="728" spans="1:46" x14ac:dyDescent="0.35">
      <c r="A728">
        <v>1245000</v>
      </c>
      <c r="B728" s="59">
        <v>0.13972092</v>
      </c>
      <c r="C728" s="3">
        <f t="shared" si="199"/>
        <v>1.4409722222222223E-2</v>
      </c>
      <c r="D728" s="59">
        <v>1.3972092</v>
      </c>
      <c r="E728" s="56" t="e">
        <f t="shared" si="202"/>
        <v>#N/A</v>
      </c>
      <c r="F728" s="58" t="e">
        <f t="shared" si="203"/>
        <v>#N/A</v>
      </c>
      <c r="G728" s="58" t="e">
        <f t="shared" si="198"/>
        <v>#N/A</v>
      </c>
      <c r="H728" s="58" t="e">
        <f t="shared" si="208"/>
        <v>#N/A</v>
      </c>
      <c r="I728" s="61" t="e">
        <v>#N/A</v>
      </c>
      <c r="J728" s="58" t="str">
        <f t="shared" si="204"/>
        <v>0</v>
      </c>
      <c r="K728" s="58" t="str">
        <f t="shared" si="205"/>
        <v>0</v>
      </c>
      <c r="L728" s="58" t="str">
        <f t="shared" si="209"/>
        <v>0</v>
      </c>
      <c r="M728" s="58" t="str">
        <f t="shared" si="197"/>
        <v>0</v>
      </c>
      <c r="N728" s="61">
        <v>0</v>
      </c>
      <c r="AF728" s="3">
        <f t="shared" si="200"/>
        <v>1.4409722222222223E-2</v>
      </c>
      <c r="AG728" s="5">
        <f t="shared" si="201"/>
        <v>1245000</v>
      </c>
      <c r="AH728" s="56">
        <f t="shared" si="210"/>
        <v>1.3972092</v>
      </c>
      <c r="AI728" s="84">
        <f t="shared" si="211"/>
        <v>1.3972092</v>
      </c>
      <c r="AJ728" s="84">
        <v>1246</v>
      </c>
      <c r="AK728" t="str">
        <f t="shared" si="206"/>
        <v>1.3972092, 1246</v>
      </c>
      <c r="AL728" s="60">
        <f t="shared" si="211"/>
        <v>1.3972092</v>
      </c>
      <c r="AM728" s="5">
        <f t="shared" si="207"/>
        <v>1245</v>
      </c>
      <c r="AN728" s="56"/>
      <c r="AT728" s="56"/>
    </row>
    <row r="729" spans="1:46" x14ac:dyDescent="0.35">
      <c r="A729">
        <v>1246000</v>
      </c>
      <c r="B729" s="59">
        <v>0.123834744</v>
      </c>
      <c r="C729" s="3">
        <f t="shared" si="199"/>
        <v>1.4421296296296295E-2</v>
      </c>
      <c r="D729" s="59">
        <v>1.2383474400000001</v>
      </c>
      <c r="E729" s="56" t="e">
        <f t="shared" si="202"/>
        <v>#N/A</v>
      </c>
      <c r="F729" s="58" t="e">
        <f t="shared" si="203"/>
        <v>#N/A</v>
      </c>
      <c r="G729" s="58" t="e">
        <f t="shared" si="198"/>
        <v>#N/A</v>
      </c>
      <c r="H729" s="58" t="e">
        <f t="shared" si="208"/>
        <v>#N/A</v>
      </c>
      <c r="I729" s="61" t="e">
        <v>#N/A</v>
      </c>
      <c r="J729" s="58" t="str">
        <f t="shared" si="204"/>
        <v>0</v>
      </c>
      <c r="K729" s="58" t="str">
        <f t="shared" si="205"/>
        <v>0</v>
      </c>
      <c r="L729" s="58" t="str">
        <f t="shared" si="209"/>
        <v>0</v>
      </c>
      <c r="M729" s="58" t="str">
        <f t="shared" si="197"/>
        <v>0</v>
      </c>
      <c r="N729" s="61">
        <v>0</v>
      </c>
      <c r="AF729" s="3">
        <f t="shared" si="200"/>
        <v>1.4421296296296295E-2</v>
      </c>
      <c r="AG729" s="5">
        <f t="shared" si="201"/>
        <v>1246000</v>
      </c>
      <c r="AH729" s="56">
        <f t="shared" si="210"/>
        <v>1.2383474400000001</v>
      </c>
      <c r="AI729" s="84">
        <f t="shared" si="211"/>
        <v>1.2383474400000001</v>
      </c>
      <c r="AJ729" s="84">
        <v>1247</v>
      </c>
      <c r="AK729" t="str">
        <f t="shared" si="206"/>
        <v>1.23834744, 1247</v>
      </c>
      <c r="AL729" s="60">
        <f t="shared" si="211"/>
        <v>1.2383474400000001</v>
      </c>
      <c r="AM729" s="5">
        <f t="shared" si="207"/>
        <v>1246</v>
      </c>
      <c r="AN729" s="56"/>
      <c r="AT729" s="56"/>
    </row>
    <row r="730" spans="1:46" x14ac:dyDescent="0.35">
      <c r="A730">
        <v>1247000</v>
      </c>
      <c r="B730" s="59">
        <v>9.9625394000000006E-2</v>
      </c>
      <c r="C730" s="3">
        <f t="shared" si="199"/>
        <v>1.4432870370370372E-2</v>
      </c>
      <c r="D730" s="59">
        <v>0.99625394000000012</v>
      </c>
      <c r="E730" s="56" t="e">
        <f t="shared" si="202"/>
        <v>#N/A</v>
      </c>
      <c r="F730" s="58" t="e">
        <f t="shared" si="203"/>
        <v>#N/A</v>
      </c>
      <c r="G730" s="58" t="e">
        <f t="shared" si="198"/>
        <v>#N/A</v>
      </c>
      <c r="H730" s="58" t="e">
        <f t="shared" si="208"/>
        <v>#N/A</v>
      </c>
      <c r="I730" s="61" t="e">
        <v>#N/A</v>
      </c>
      <c r="J730" s="58" t="str">
        <f t="shared" si="204"/>
        <v>0</v>
      </c>
      <c r="K730" s="58" t="str">
        <f t="shared" si="205"/>
        <v>0</v>
      </c>
      <c r="L730" s="58" t="str">
        <f t="shared" si="209"/>
        <v>0</v>
      </c>
      <c r="M730" s="58" t="str">
        <f t="shared" si="197"/>
        <v>0</v>
      </c>
      <c r="N730" s="61">
        <v>0</v>
      </c>
      <c r="AF730" s="3">
        <f t="shared" si="200"/>
        <v>1.4432870370370372E-2</v>
      </c>
      <c r="AG730" s="5">
        <f t="shared" si="201"/>
        <v>1247000</v>
      </c>
      <c r="AH730" s="56">
        <f t="shared" si="210"/>
        <v>0.99625394000000012</v>
      </c>
      <c r="AI730" s="84">
        <f t="shared" si="211"/>
        <v>0.99625394000000012</v>
      </c>
      <c r="AJ730" s="84">
        <v>1248</v>
      </c>
      <c r="AK730" t="str">
        <f t="shared" si="206"/>
        <v>0.99625394, 1248</v>
      </c>
      <c r="AL730" s="60">
        <f t="shared" si="211"/>
        <v>0.99625394000000012</v>
      </c>
      <c r="AM730" s="5">
        <f t="shared" si="207"/>
        <v>1247</v>
      </c>
      <c r="AN730" s="56"/>
      <c r="AT730" s="56"/>
    </row>
    <row r="731" spans="1:46" x14ac:dyDescent="0.35">
      <c r="A731">
        <v>1248000</v>
      </c>
      <c r="B731" s="59">
        <v>7.9197550000000005E-2</v>
      </c>
      <c r="C731" s="3">
        <f t="shared" si="199"/>
        <v>1.4444444444444446E-2</v>
      </c>
      <c r="D731" s="59">
        <v>0.79197550000000005</v>
      </c>
      <c r="E731" s="56" t="e">
        <f t="shared" si="202"/>
        <v>#N/A</v>
      </c>
      <c r="F731" s="58" t="e">
        <f t="shared" si="203"/>
        <v>#N/A</v>
      </c>
      <c r="G731" s="58" t="e">
        <f t="shared" si="198"/>
        <v>#N/A</v>
      </c>
      <c r="H731" s="58" t="e">
        <f t="shared" si="208"/>
        <v>#N/A</v>
      </c>
      <c r="I731" s="61" t="e">
        <v>#N/A</v>
      </c>
      <c r="J731" s="58" t="str">
        <f t="shared" si="204"/>
        <v>0</v>
      </c>
      <c r="K731" s="58" t="str">
        <f t="shared" si="205"/>
        <v>0</v>
      </c>
      <c r="L731" s="58" t="str">
        <f t="shared" si="209"/>
        <v>0</v>
      </c>
      <c r="M731" s="58" t="str">
        <f t="shared" si="197"/>
        <v>0</v>
      </c>
      <c r="N731" s="61">
        <v>0</v>
      </c>
      <c r="AF731" s="3">
        <f t="shared" si="200"/>
        <v>1.4444444444444446E-2</v>
      </c>
      <c r="AG731" s="5">
        <f t="shared" si="201"/>
        <v>1248000</v>
      </c>
      <c r="AH731" s="56">
        <f t="shared" si="210"/>
        <v>0.79197550000000005</v>
      </c>
      <c r="AI731" s="84">
        <f t="shared" si="211"/>
        <v>0.79197550000000005</v>
      </c>
      <c r="AJ731" s="84">
        <v>1249</v>
      </c>
      <c r="AK731" t="str">
        <f t="shared" si="206"/>
        <v>0.7919755, 1249</v>
      </c>
      <c r="AL731" s="60">
        <f t="shared" si="211"/>
        <v>0.79197550000000005</v>
      </c>
      <c r="AM731" s="5">
        <f t="shared" si="207"/>
        <v>1248</v>
      </c>
      <c r="AN731" s="56"/>
      <c r="AT731" s="56"/>
    </row>
    <row r="732" spans="1:46" x14ac:dyDescent="0.35">
      <c r="A732">
        <v>1249000</v>
      </c>
      <c r="B732" s="59">
        <v>3.2289505000000003E-2</v>
      </c>
      <c r="C732" s="3">
        <f t="shared" si="199"/>
        <v>1.4456018518518519E-2</v>
      </c>
      <c r="D732" s="59">
        <v>0.32289505000000002</v>
      </c>
      <c r="E732" s="56" t="e">
        <f t="shared" si="202"/>
        <v>#N/A</v>
      </c>
      <c r="F732" s="58" t="e">
        <f t="shared" si="203"/>
        <v>#N/A</v>
      </c>
      <c r="G732" s="58" t="e">
        <f t="shared" si="198"/>
        <v>#N/A</v>
      </c>
      <c r="H732" s="58" t="e">
        <f t="shared" si="208"/>
        <v>#N/A</v>
      </c>
      <c r="I732" s="61" t="e">
        <v>#N/A</v>
      </c>
      <c r="J732" s="58" t="str">
        <f t="shared" si="204"/>
        <v>0</v>
      </c>
      <c r="K732" s="58" t="str">
        <f t="shared" si="205"/>
        <v>0</v>
      </c>
      <c r="L732" s="58" t="str">
        <f t="shared" si="209"/>
        <v>0</v>
      </c>
      <c r="M732" s="58" t="str">
        <f t="shared" si="197"/>
        <v>0</v>
      </c>
      <c r="N732" s="61">
        <v>0</v>
      </c>
      <c r="AF732" s="3">
        <f t="shared" si="200"/>
        <v>1.4456018518518519E-2</v>
      </c>
      <c r="AG732" s="5">
        <f t="shared" si="201"/>
        <v>1249000</v>
      </c>
      <c r="AH732" s="56">
        <f t="shared" si="210"/>
        <v>0.32289505000000002</v>
      </c>
      <c r="AI732" s="84">
        <f t="shared" si="211"/>
        <v>0.32289505000000002</v>
      </c>
      <c r="AJ732" s="84">
        <v>1250</v>
      </c>
      <c r="AK732" t="str">
        <f t="shared" si="206"/>
        <v>0.32289505, 1250</v>
      </c>
      <c r="AL732" s="60">
        <f t="shared" si="211"/>
        <v>0.32289505000000002</v>
      </c>
      <c r="AM732" s="5">
        <f t="shared" si="207"/>
        <v>1249</v>
      </c>
      <c r="AN732" s="56"/>
      <c r="AT732" s="56"/>
    </row>
    <row r="733" spans="1:46" x14ac:dyDescent="0.35">
      <c r="A733">
        <v>1250000</v>
      </c>
      <c r="B733" s="59">
        <v>-1.6129192000000001E-2</v>
      </c>
      <c r="C733" s="3">
        <f t="shared" si="199"/>
        <v>1.4467592592592591E-2</v>
      </c>
      <c r="D733" s="59">
        <v>-0.16129192000000001</v>
      </c>
      <c r="E733" s="56" t="e">
        <f t="shared" si="202"/>
        <v>#N/A</v>
      </c>
      <c r="F733" s="58" t="e">
        <f t="shared" si="203"/>
        <v>#N/A</v>
      </c>
      <c r="G733" s="58" t="e">
        <f t="shared" si="198"/>
        <v>#N/A</v>
      </c>
      <c r="H733" s="58" t="e">
        <f t="shared" si="208"/>
        <v>#N/A</v>
      </c>
      <c r="I733" s="61" t="e">
        <v>#N/A</v>
      </c>
      <c r="J733" s="58" t="str">
        <f t="shared" si="204"/>
        <v>0</v>
      </c>
      <c r="K733" s="58" t="str">
        <f t="shared" si="205"/>
        <v>0</v>
      </c>
      <c r="L733" s="58" t="str">
        <f t="shared" si="209"/>
        <v>0</v>
      </c>
      <c r="M733" s="58" t="str">
        <f t="shared" si="197"/>
        <v>0</v>
      </c>
      <c r="N733" s="61">
        <v>0</v>
      </c>
      <c r="AF733" s="3">
        <f t="shared" si="200"/>
        <v>1.4467592592592591E-2</v>
      </c>
      <c r="AG733" s="5">
        <f t="shared" si="201"/>
        <v>1250000</v>
      </c>
      <c r="AH733" s="56">
        <f t="shared" si="210"/>
        <v>-0.16129192000000001</v>
      </c>
      <c r="AI733" s="84">
        <f t="shared" si="211"/>
        <v>-0.16129192000000001</v>
      </c>
      <c r="AJ733" s="84">
        <v>1251</v>
      </c>
      <c r="AK733" t="str">
        <f t="shared" si="206"/>
        <v>-0.16129192, 1251</v>
      </c>
      <c r="AL733" s="60">
        <f t="shared" si="211"/>
        <v>-0.16129192000000001</v>
      </c>
      <c r="AM733" s="5">
        <f t="shared" si="207"/>
        <v>1250</v>
      </c>
      <c r="AN733" s="56"/>
      <c r="AT733" s="56"/>
    </row>
    <row r="734" spans="1:46" x14ac:dyDescent="0.35">
      <c r="A734">
        <v>1251000</v>
      </c>
      <c r="B734" s="59">
        <v>-3.2773122000000002E-2</v>
      </c>
      <c r="C734" s="3">
        <f t="shared" si="199"/>
        <v>1.4479166666666668E-2</v>
      </c>
      <c r="D734" s="59">
        <v>-0.32773121999999999</v>
      </c>
      <c r="E734" s="56" t="e">
        <f t="shared" si="202"/>
        <v>#N/A</v>
      </c>
      <c r="F734" s="58" t="e">
        <f t="shared" si="203"/>
        <v>#N/A</v>
      </c>
      <c r="G734" s="58" t="e">
        <f t="shared" si="198"/>
        <v>#N/A</v>
      </c>
      <c r="H734" s="58" t="e">
        <f t="shared" si="208"/>
        <v>#N/A</v>
      </c>
      <c r="I734" s="61" t="e">
        <v>#N/A</v>
      </c>
      <c r="J734" s="58" t="str">
        <f t="shared" si="204"/>
        <v>0</v>
      </c>
      <c r="K734" s="58" t="str">
        <f t="shared" si="205"/>
        <v>0</v>
      </c>
      <c r="L734" s="58" t="str">
        <f t="shared" si="209"/>
        <v>0</v>
      </c>
      <c r="M734" s="58" t="str">
        <f t="shared" si="197"/>
        <v>0</v>
      </c>
      <c r="N734" s="61">
        <v>0</v>
      </c>
      <c r="AF734" s="3">
        <f t="shared" si="200"/>
        <v>1.4479166666666668E-2</v>
      </c>
      <c r="AG734" s="5">
        <f t="shared" si="201"/>
        <v>1251000</v>
      </c>
      <c r="AH734" s="56">
        <f t="shared" si="210"/>
        <v>-0.32773121999999999</v>
      </c>
      <c r="AI734" s="84">
        <f t="shared" si="211"/>
        <v>-0.32773121999999999</v>
      </c>
      <c r="AJ734" s="84">
        <v>1252</v>
      </c>
      <c r="AK734" t="str">
        <f t="shared" si="206"/>
        <v>-0.32773122, 1252</v>
      </c>
      <c r="AL734" s="60">
        <f t="shared" si="211"/>
        <v>-0.32773121999999999</v>
      </c>
      <c r="AM734" s="5">
        <f t="shared" si="207"/>
        <v>1251</v>
      </c>
      <c r="AN734" s="56"/>
      <c r="AT734" s="56"/>
    </row>
    <row r="735" spans="1:46" x14ac:dyDescent="0.35">
      <c r="A735">
        <v>1252000</v>
      </c>
      <c r="B735" s="59">
        <v>-5.6227132999999999E-2</v>
      </c>
      <c r="C735" s="3">
        <f t="shared" si="199"/>
        <v>1.4490740740740742E-2</v>
      </c>
      <c r="D735" s="59">
        <v>-0.56227132999999996</v>
      </c>
      <c r="E735" s="56" t="e">
        <f t="shared" si="202"/>
        <v>#N/A</v>
      </c>
      <c r="F735" s="58" t="e">
        <f t="shared" si="203"/>
        <v>#N/A</v>
      </c>
      <c r="G735" s="58">
        <f t="shared" si="198"/>
        <v>-0.56227132999999996</v>
      </c>
      <c r="H735" s="58" t="e">
        <f t="shared" si="208"/>
        <v>#N/A</v>
      </c>
      <c r="I735" s="61" t="e">
        <v>#N/A</v>
      </c>
      <c r="J735" s="58" t="str">
        <f t="shared" si="204"/>
        <v>0</v>
      </c>
      <c r="K735" s="58" t="str">
        <f t="shared" si="205"/>
        <v>0</v>
      </c>
      <c r="L735" s="58">
        <f t="shared" si="209"/>
        <v>-0.56227132999999996</v>
      </c>
      <c r="M735" s="58" t="str">
        <f t="shared" si="197"/>
        <v>0</v>
      </c>
      <c r="N735" s="61">
        <v>0</v>
      </c>
      <c r="AF735" s="3">
        <f t="shared" si="200"/>
        <v>1.4490740740740742E-2</v>
      </c>
      <c r="AG735" s="5">
        <f t="shared" si="201"/>
        <v>1252000</v>
      </c>
      <c r="AH735" s="56">
        <f t="shared" si="210"/>
        <v>-0.56227132999999996</v>
      </c>
      <c r="AI735" s="84">
        <f t="shared" si="211"/>
        <v>-0.56227132999999996</v>
      </c>
      <c r="AJ735" s="84">
        <v>1253</v>
      </c>
      <c r="AK735" t="str">
        <f t="shared" si="206"/>
        <v>-0.56227133, 1253</v>
      </c>
      <c r="AL735" s="60">
        <f t="shared" si="211"/>
        <v>-0.56227132999999996</v>
      </c>
      <c r="AM735" s="5">
        <f t="shared" si="207"/>
        <v>1252</v>
      </c>
      <c r="AN735" s="56"/>
      <c r="AT735" s="56"/>
    </row>
    <row r="736" spans="1:46" x14ac:dyDescent="0.35">
      <c r="A736">
        <v>1253000</v>
      </c>
      <c r="B736" s="59">
        <v>-5.4711625E-2</v>
      </c>
      <c r="C736" s="3">
        <f t="shared" si="199"/>
        <v>1.4502314814814815E-2</v>
      </c>
      <c r="D736" s="59">
        <v>-0.54711624999999997</v>
      </c>
      <c r="E736" s="56" t="e">
        <f t="shared" si="202"/>
        <v>#N/A</v>
      </c>
      <c r="F736" s="58" t="e">
        <f t="shared" si="203"/>
        <v>#N/A</v>
      </c>
      <c r="G736" s="58" t="e">
        <f t="shared" si="198"/>
        <v>#N/A</v>
      </c>
      <c r="H736" s="58" t="e">
        <f t="shared" si="208"/>
        <v>#N/A</v>
      </c>
      <c r="I736" s="61" t="e">
        <v>#N/A</v>
      </c>
      <c r="J736" s="58" t="str">
        <f t="shared" si="204"/>
        <v>0</v>
      </c>
      <c r="K736" s="58" t="str">
        <f t="shared" si="205"/>
        <v>0</v>
      </c>
      <c r="L736" s="58" t="str">
        <f t="shared" si="209"/>
        <v>0</v>
      </c>
      <c r="M736" s="58" t="str">
        <f t="shared" si="197"/>
        <v>0</v>
      </c>
      <c r="N736" s="61">
        <v>0</v>
      </c>
      <c r="AF736" s="3">
        <f t="shared" si="200"/>
        <v>1.4502314814814815E-2</v>
      </c>
      <c r="AG736" s="5">
        <f t="shared" si="201"/>
        <v>1253000</v>
      </c>
      <c r="AH736" s="56">
        <f t="shared" si="210"/>
        <v>-0.54711624999999997</v>
      </c>
      <c r="AI736" s="84">
        <f t="shared" si="211"/>
        <v>-0.54711624999999997</v>
      </c>
      <c r="AJ736" s="84">
        <v>1254</v>
      </c>
      <c r="AK736" t="str">
        <f t="shared" si="206"/>
        <v>-0.54711625, 1254</v>
      </c>
      <c r="AL736" s="60">
        <f t="shared" si="211"/>
        <v>-0.54711624999999997</v>
      </c>
      <c r="AM736" s="5">
        <f t="shared" si="207"/>
        <v>1253</v>
      </c>
      <c r="AN736" s="56"/>
      <c r="AT736" s="56"/>
    </row>
    <row r="737" spans="1:46" x14ac:dyDescent="0.35">
      <c r="A737">
        <v>1254000</v>
      </c>
      <c r="B737" s="59">
        <v>-5.3956299999999999E-2</v>
      </c>
      <c r="C737" s="3">
        <f t="shared" si="199"/>
        <v>1.4513888888888889E-2</v>
      </c>
      <c r="D737" s="59">
        <v>-0.53956300000000001</v>
      </c>
      <c r="E737" s="56" t="e">
        <f t="shared" si="202"/>
        <v>#N/A</v>
      </c>
      <c r="F737" s="58" t="e">
        <f t="shared" si="203"/>
        <v>#N/A</v>
      </c>
      <c r="G737" s="58" t="e">
        <f t="shared" si="198"/>
        <v>#N/A</v>
      </c>
      <c r="H737" s="58" t="e">
        <f t="shared" si="208"/>
        <v>#N/A</v>
      </c>
      <c r="I737" s="61" t="e">
        <v>#N/A</v>
      </c>
      <c r="J737" s="58" t="str">
        <f t="shared" si="204"/>
        <v>0</v>
      </c>
      <c r="K737" s="58" t="str">
        <f t="shared" si="205"/>
        <v>0</v>
      </c>
      <c r="L737" s="58" t="str">
        <f t="shared" si="209"/>
        <v>0</v>
      </c>
      <c r="M737" s="58" t="str">
        <f t="shared" si="197"/>
        <v>0</v>
      </c>
      <c r="N737" s="61">
        <v>0</v>
      </c>
      <c r="AF737" s="3">
        <f t="shared" si="200"/>
        <v>1.4513888888888889E-2</v>
      </c>
      <c r="AG737" s="5">
        <f t="shared" si="201"/>
        <v>1254000</v>
      </c>
      <c r="AH737" s="56">
        <f t="shared" si="210"/>
        <v>-0.53956300000000001</v>
      </c>
      <c r="AI737" s="84">
        <f t="shared" si="211"/>
        <v>-0.53956300000000001</v>
      </c>
      <c r="AJ737" s="84">
        <v>1255</v>
      </c>
      <c r="AK737" t="str">
        <f t="shared" si="206"/>
        <v>-0.539563, 1255</v>
      </c>
      <c r="AL737" s="60">
        <f t="shared" si="211"/>
        <v>-0.53956300000000001</v>
      </c>
      <c r="AM737" s="5">
        <f t="shared" si="207"/>
        <v>1254</v>
      </c>
      <c r="AN737" s="56"/>
      <c r="AT737" s="56"/>
    </row>
    <row r="738" spans="1:46" x14ac:dyDescent="0.35">
      <c r="A738">
        <v>1255000</v>
      </c>
      <c r="B738" s="59">
        <v>-4.3364710000000001E-2</v>
      </c>
      <c r="C738" s="3">
        <f t="shared" si="199"/>
        <v>1.4525462962962964E-2</v>
      </c>
      <c r="D738" s="59">
        <v>-0.43364710000000001</v>
      </c>
      <c r="E738" s="56" t="e">
        <f t="shared" si="202"/>
        <v>#N/A</v>
      </c>
      <c r="F738" s="58" t="e">
        <f t="shared" si="203"/>
        <v>#N/A</v>
      </c>
      <c r="G738" s="58" t="e">
        <f t="shared" si="198"/>
        <v>#N/A</v>
      </c>
      <c r="H738" s="58">
        <f t="shared" si="208"/>
        <v>-0.43364710000000001</v>
      </c>
      <c r="I738" s="61" t="e">
        <v>#N/A</v>
      </c>
      <c r="J738" s="58" t="str">
        <f t="shared" si="204"/>
        <v>0</v>
      </c>
      <c r="K738" s="58" t="str">
        <f t="shared" si="205"/>
        <v>0</v>
      </c>
      <c r="L738" s="58" t="str">
        <f t="shared" si="209"/>
        <v>0</v>
      </c>
      <c r="M738" s="58">
        <f t="shared" si="197"/>
        <v>-0.43364710000000001</v>
      </c>
      <c r="N738" s="61">
        <v>0</v>
      </c>
      <c r="AF738" s="3">
        <f t="shared" si="200"/>
        <v>1.4525462962962964E-2</v>
      </c>
      <c r="AG738" s="5">
        <f t="shared" si="201"/>
        <v>1255000</v>
      </c>
      <c r="AH738" s="56">
        <f t="shared" si="210"/>
        <v>-0.43364710000000001</v>
      </c>
      <c r="AI738" s="84">
        <f t="shared" si="211"/>
        <v>-0.43364710000000001</v>
      </c>
      <c r="AJ738" s="84">
        <v>1256</v>
      </c>
      <c r="AK738" t="str">
        <f t="shared" si="206"/>
        <v>-0.4336471, 1256</v>
      </c>
      <c r="AL738" s="60">
        <f t="shared" si="211"/>
        <v>-0.43364710000000001</v>
      </c>
      <c r="AM738" s="5">
        <f t="shared" si="207"/>
        <v>1255</v>
      </c>
      <c r="AN738" s="56"/>
      <c r="AT738" s="56"/>
    </row>
    <row r="739" spans="1:46" x14ac:dyDescent="0.35">
      <c r="A739">
        <v>1256000</v>
      </c>
      <c r="B739" s="59">
        <v>-5.9253304999999999E-2</v>
      </c>
      <c r="C739" s="3">
        <f t="shared" si="199"/>
        <v>1.4537037037037038E-2</v>
      </c>
      <c r="D739" s="59">
        <v>-0.59253305000000001</v>
      </c>
      <c r="E739" s="56" t="e">
        <f t="shared" si="202"/>
        <v>#N/A</v>
      </c>
      <c r="F739" s="58" t="e">
        <f t="shared" si="203"/>
        <v>#N/A</v>
      </c>
      <c r="G739" s="58" t="e">
        <f t="shared" si="198"/>
        <v>#N/A</v>
      </c>
      <c r="H739" s="58" t="e">
        <f t="shared" si="208"/>
        <v>#N/A</v>
      </c>
      <c r="I739" s="61" t="e">
        <v>#N/A</v>
      </c>
      <c r="J739" s="58" t="str">
        <f t="shared" si="204"/>
        <v>0</v>
      </c>
      <c r="K739" s="58" t="str">
        <f t="shared" si="205"/>
        <v>0</v>
      </c>
      <c r="L739" s="58" t="str">
        <f t="shared" si="209"/>
        <v>0</v>
      </c>
      <c r="M739" s="58" t="str">
        <f t="shared" si="197"/>
        <v>0</v>
      </c>
      <c r="N739" s="61">
        <v>0</v>
      </c>
      <c r="AF739" s="3">
        <f t="shared" si="200"/>
        <v>1.4537037037037038E-2</v>
      </c>
      <c r="AG739" s="5">
        <f t="shared" si="201"/>
        <v>1256000</v>
      </c>
      <c r="AH739" s="56">
        <f t="shared" si="210"/>
        <v>-0.59253305000000001</v>
      </c>
      <c r="AI739" s="84">
        <f t="shared" si="211"/>
        <v>-0.59253305000000001</v>
      </c>
      <c r="AJ739" s="84">
        <v>1257</v>
      </c>
      <c r="AK739" t="str">
        <f t="shared" si="206"/>
        <v>-0.59253305, 1257</v>
      </c>
      <c r="AL739" s="60">
        <f t="shared" si="211"/>
        <v>-0.59253305000000001</v>
      </c>
      <c r="AM739" s="5">
        <f t="shared" si="207"/>
        <v>1256</v>
      </c>
      <c r="AN739" s="56"/>
      <c r="AT739" s="56"/>
    </row>
    <row r="740" spans="1:46" x14ac:dyDescent="0.35">
      <c r="A740">
        <v>1257000</v>
      </c>
      <c r="B740" s="59">
        <v>-8.6488819999999994E-2</v>
      </c>
      <c r="C740" s="3">
        <f t="shared" si="199"/>
        <v>1.4548611111111111E-2</v>
      </c>
      <c r="D740" s="59">
        <v>-0.8648882</v>
      </c>
      <c r="E740" s="56" t="e">
        <f t="shared" si="202"/>
        <v>#N/A</v>
      </c>
      <c r="F740" s="58" t="e">
        <f t="shared" si="203"/>
        <v>#N/A</v>
      </c>
      <c r="G740" s="58" t="e">
        <f t="shared" si="198"/>
        <v>#N/A</v>
      </c>
      <c r="H740" s="58" t="e">
        <f t="shared" si="208"/>
        <v>#N/A</v>
      </c>
      <c r="I740" s="61" t="e">
        <v>#N/A</v>
      </c>
      <c r="J740" s="58" t="str">
        <f t="shared" si="204"/>
        <v>0</v>
      </c>
      <c r="K740" s="58" t="str">
        <f t="shared" si="205"/>
        <v>0</v>
      </c>
      <c r="L740" s="58" t="str">
        <f t="shared" si="209"/>
        <v>0</v>
      </c>
      <c r="M740" s="58" t="str">
        <f t="shared" ref="M740:M790" si="212">IF(AND(D740&gt;=D737, D740&gt;=D738, D740&gt;=D739, D740&gt;=D741, D740&gt;=D742, D740&gt;=D743),D740,"0")</f>
        <v>0</v>
      </c>
      <c r="N740" s="61">
        <v>0</v>
      </c>
      <c r="AF740" s="3">
        <f t="shared" si="200"/>
        <v>1.4548611111111111E-2</v>
      </c>
      <c r="AG740" s="5">
        <f t="shared" si="201"/>
        <v>1257000</v>
      </c>
      <c r="AH740" s="56">
        <f t="shared" si="210"/>
        <v>-0.8648882</v>
      </c>
      <c r="AI740" s="84">
        <f t="shared" si="211"/>
        <v>-0.8648882</v>
      </c>
      <c r="AJ740" s="84">
        <v>1258</v>
      </c>
      <c r="AK740" t="str">
        <f t="shared" si="206"/>
        <v>-0.8648882, 1258</v>
      </c>
      <c r="AL740" s="60">
        <f t="shared" si="211"/>
        <v>-0.8648882</v>
      </c>
      <c r="AM740" s="5">
        <f t="shared" si="207"/>
        <v>1257</v>
      </c>
      <c r="AN740" s="56"/>
      <c r="AT740" s="56"/>
    </row>
    <row r="741" spans="1:46" x14ac:dyDescent="0.35">
      <c r="A741">
        <v>1258000</v>
      </c>
      <c r="B741" s="59">
        <v>-0.10994284</v>
      </c>
      <c r="C741" s="3">
        <f t="shared" si="199"/>
        <v>1.4560185185185185E-2</v>
      </c>
      <c r="D741" s="59">
        <v>-1.0994284000000001</v>
      </c>
      <c r="E741" s="56" t="e">
        <f t="shared" si="202"/>
        <v>#N/A</v>
      </c>
      <c r="F741" s="58" t="e">
        <f t="shared" si="203"/>
        <v>#N/A</v>
      </c>
      <c r="G741" s="58" t="e">
        <f t="shared" si="198"/>
        <v>#N/A</v>
      </c>
      <c r="H741" s="58" t="e">
        <f t="shared" si="208"/>
        <v>#N/A</v>
      </c>
      <c r="I741" s="61" t="e">
        <v>#N/A</v>
      </c>
      <c r="J741" s="58" t="str">
        <f t="shared" si="204"/>
        <v>0</v>
      </c>
      <c r="K741" s="58" t="str">
        <f t="shared" si="205"/>
        <v>0</v>
      </c>
      <c r="L741" s="58" t="str">
        <f t="shared" si="209"/>
        <v>0</v>
      </c>
      <c r="M741" s="58" t="str">
        <f t="shared" si="212"/>
        <v>0</v>
      </c>
      <c r="N741" s="61">
        <v>0</v>
      </c>
      <c r="AF741" s="3">
        <f t="shared" si="200"/>
        <v>1.4560185185185185E-2</v>
      </c>
      <c r="AG741" s="5">
        <f t="shared" si="201"/>
        <v>1258000</v>
      </c>
      <c r="AH741" s="56">
        <f t="shared" si="210"/>
        <v>-1.0994284000000001</v>
      </c>
      <c r="AI741" s="84">
        <f t="shared" si="211"/>
        <v>-1.0994284000000001</v>
      </c>
      <c r="AJ741" s="84">
        <v>1259</v>
      </c>
      <c r="AK741" t="str">
        <f t="shared" si="206"/>
        <v>-1.0994284, 1259</v>
      </c>
      <c r="AL741" s="60">
        <f t="shared" si="211"/>
        <v>-1.0994284000000001</v>
      </c>
      <c r="AM741" s="5">
        <f t="shared" si="207"/>
        <v>1258</v>
      </c>
      <c r="AN741" s="56"/>
      <c r="AT741" s="56"/>
    </row>
    <row r="742" spans="1:46" x14ac:dyDescent="0.35">
      <c r="A742">
        <v>1259000</v>
      </c>
      <c r="B742" s="59">
        <v>-0.12356059</v>
      </c>
      <c r="C742" s="3">
        <f t="shared" si="199"/>
        <v>1.457175925925926E-2</v>
      </c>
      <c r="D742" s="59">
        <v>-1.2356058999999999</v>
      </c>
      <c r="E742" s="56" t="e">
        <f t="shared" si="202"/>
        <v>#N/A</v>
      </c>
      <c r="F742" s="58" t="e">
        <f t="shared" si="203"/>
        <v>#N/A</v>
      </c>
      <c r="G742" s="58" t="e">
        <f t="shared" si="198"/>
        <v>#N/A</v>
      </c>
      <c r="H742" s="58" t="e">
        <f t="shared" si="208"/>
        <v>#N/A</v>
      </c>
      <c r="I742" s="61" t="e">
        <v>#N/A</v>
      </c>
      <c r="J742" s="58" t="str">
        <f t="shared" si="204"/>
        <v>0</v>
      </c>
      <c r="K742" s="58" t="str">
        <f t="shared" si="205"/>
        <v>0</v>
      </c>
      <c r="L742" s="58" t="str">
        <f t="shared" si="209"/>
        <v>0</v>
      </c>
      <c r="M742" s="58" t="str">
        <f t="shared" si="212"/>
        <v>0</v>
      </c>
      <c r="N742" s="61">
        <v>0</v>
      </c>
      <c r="AF742" s="3">
        <f t="shared" si="200"/>
        <v>1.457175925925926E-2</v>
      </c>
      <c r="AG742" s="5">
        <f t="shared" si="201"/>
        <v>1259000</v>
      </c>
      <c r="AH742" s="56">
        <f t="shared" si="210"/>
        <v>-1.2356058999999999</v>
      </c>
      <c r="AI742" s="84">
        <f t="shared" si="211"/>
        <v>-1.2356058999999999</v>
      </c>
      <c r="AJ742" s="84">
        <v>1260</v>
      </c>
      <c r="AK742" t="str">
        <f t="shared" si="206"/>
        <v>-1.2356059, 1260</v>
      </c>
      <c r="AL742" s="60">
        <f t="shared" si="211"/>
        <v>-1.2356058999999999</v>
      </c>
      <c r="AM742" s="5">
        <f t="shared" si="207"/>
        <v>1259</v>
      </c>
      <c r="AN742" s="56"/>
      <c r="AT742" s="56"/>
    </row>
    <row r="743" spans="1:46" x14ac:dyDescent="0.35">
      <c r="A743">
        <v>1260000</v>
      </c>
      <c r="B743" s="59">
        <v>-0.12658676999999999</v>
      </c>
      <c r="C743" s="3">
        <f t="shared" si="199"/>
        <v>1.4583333333333334E-2</v>
      </c>
      <c r="D743" s="59">
        <v>-1.2658676999999998</v>
      </c>
      <c r="E743" s="56" t="e">
        <f t="shared" si="202"/>
        <v>#N/A</v>
      </c>
      <c r="F743" s="58" t="e">
        <f t="shared" si="203"/>
        <v>#N/A</v>
      </c>
      <c r="G743" s="58" t="e">
        <f t="shared" si="198"/>
        <v>#N/A</v>
      </c>
      <c r="H743" s="58" t="e">
        <f t="shared" si="208"/>
        <v>#N/A</v>
      </c>
      <c r="I743" s="61" t="e">
        <v>#N/A</v>
      </c>
      <c r="J743" s="58" t="str">
        <f t="shared" si="204"/>
        <v>0</v>
      </c>
      <c r="K743" s="58" t="str">
        <f t="shared" si="205"/>
        <v>0</v>
      </c>
      <c r="L743" s="58" t="str">
        <f t="shared" si="209"/>
        <v>0</v>
      </c>
      <c r="M743" s="58" t="str">
        <f t="shared" si="212"/>
        <v>0</v>
      </c>
      <c r="N743" s="61">
        <v>0</v>
      </c>
      <c r="AF743" s="3">
        <f t="shared" si="200"/>
        <v>1.4583333333333334E-2</v>
      </c>
      <c r="AG743" s="5">
        <f t="shared" si="201"/>
        <v>1260000</v>
      </c>
      <c r="AH743" s="56">
        <f t="shared" si="210"/>
        <v>-1.2658676999999998</v>
      </c>
      <c r="AI743" s="84">
        <f t="shared" si="211"/>
        <v>-1.2658676999999998</v>
      </c>
      <c r="AJ743" s="84">
        <v>1261</v>
      </c>
      <c r="AK743" t="str">
        <f t="shared" si="206"/>
        <v>-1.2658677, 1261</v>
      </c>
      <c r="AL743" s="60">
        <f t="shared" si="211"/>
        <v>-1.2658676999999998</v>
      </c>
      <c r="AM743" s="5">
        <f t="shared" si="207"/>
        <v>1260</v>
      </c>
      <c r="AN743" s="56"/>
      <c r="AT743" s="56"/>
    </row>
    <row r="744" spans="1:46" x14ac:dyDescent="0.35">
      <c r="A744">
        <v>1261000</v>
      </c>
      <c r="B744" s="59">
        <v>-0.13415219</v>
      </c>
      <c r="C744" s="3">
        <f t="shared" si="199"/>
        <v>1.4594907407407407E-2</v>
      </c>
      <c r="D744" s="59">
        <v>-1.3415219</v>
      </c>
      <c r="E744" s="56" t="e">
        <f t="shared" si="202"/>
        <v>#N/A</v>
      </c>
      <c r="F744" s="58" t="e">
        <f t="shared" si="203"/>
        <v>#N/A</v>
      </c>
      <c r="G744" s="58" t="e">
        <f t="shared" si="198"/>
        <v>#N/A</v>
      </c>
      <c r="H744" s="58" t="e">
        <f t="shared" si="208"/>
        <v>#N/A</v>
      </c>
      <c r="I744" s="61" t="e">
        <v>#N/A</v>
      </c>
      <c r="J744" s="58" t="str">
        <f t="shared" si="204"/>
        <v>0</v>
      </c>
      <c r="K744" s="58" t="str">
        <f t="shared" si="205"/>
        <v>0</v>
      </c>
      <c r="L744" s="58" t="str">
        <f t="shared" si="209"/>
        <v>0</v>
      </c>
      <c r="M744" s="58" t="str">
        <f t="shared" si="212"/>
        <v>0</v>
      </c>
      <c r="N744" s="61">
        <v>0</v>
      </c>
      <c r="AF744" s="3">
        <f t="shared" si="200"/>
        <v>1.4594907407407407E-2</v>
      </c>
      <c r="AG744" s="5">
        <f t="shared" si="201"/>
        <v>1261000</v>
      </c>
      <c r="AH744" s="56">
        <f t="shared" si="210"/>
        <v>-1.3415219</v>
      </c>
      <c r="AI744" s="84">
        <f t="shared" si="211"/>
        <v>-1.3415219</v>
      </c>
      <c r="AJ744" s="84">
        <v>1262</v>
      </c>
      <c r="AK744" t="str">
        <f t="shared" si="206"/>
        <v>-1.3415219, 1262</v>
      </c>
      <c r="AL744" s="60">
        <f t="shared" si="211"/>
        <v>-1.3415219</v>
      </c>
      <c r="AM744" s="5">
        <f t="shared" si="207"/>
        <v>1261</v>
      </c>
      <c r="AN744" s="56"/>
      <c r="AT744" s="56"/>
    </row>
    <row r="745" spans="1:46" x14ac:dyDescent="0.35">
      <c r="A745">
        <v>1262000</v>
      </c>
      <c r="B745" s="59">
        <v>-0.14247293999999999</v>
      </c>
      <c r="C745" s="3">
        <f t="shared" si="199"/>
        <v>1.4606481481481482E-2</v>
      </c>
      <c r="D745" s="59">
        <v>-1.4247293999999999</v>
      </c>
      <c r="E745" s="56" t="e">
        <f t="shared" si="202"/>
        <v>#N/A</v>
      </c>
      <c r="F745" s="58" t="e">
        <f t="shared" si="203"/>
        <v>#N/A</v>
      </c>
      <c r="G745" s="58">
        <f t="shared" si="198"/>
        <v>-1.4247293999999999</v>
      </c>
      <c r="H745" s="58" t="e">
        <f t="shared" si="208"/>
        <v>#N/A</v>
      </c>
      <c r="I745" s="61" t="e">
        <v>#N/A</v>
      </c>
      <c r="J745" s="58" t="str">
        <f t="shared" si="204"/>
        <v>0</v>
      </c>
      <c r="K745" s="58" t="str">
        <f t="shared" si="205"/>
        <v>0</v>
      </c>
      <c r="L745" s="58">
        <f t="shared" si="209"/>
        <v>-1.4247293999999999</v>
      </c>
      <c r="M745" s="58" t="str">
        <f t="shared" si="212"/>
        <v>0</v>
      </c>
      <c r="N745" s="61">
        <v>0</v>
      </c>
      <c r="AF745" s="3">
        <f t="shared" si="200"/>
        <v>1.4606481481481482E-2</v>
      </c>
      <c r="AG745" s="5">
        <f t="shared" si="201"/>
        <v>1262000</v>
      </c>
      <c r="AH745" s="56">
        <f t="shared" si="210"/>
        <v>-1.4247293999999999</v>
      </c>
      <c r="AI745" s="84">
        <f t="shared" si="211"/>
        <v>-1.4247293999999999</v>
      </c>
      <c r="AJ745" s="84">
        <v>1263</v>
      </c>
      <c r="AK745" t="str">
        <f t="shared" si="206"/>
        <v>-1.4247294, 1263</v>
      </c>
      <c r="AL745" s="60">
        <f t="shared" si="211"/>
        <v>-1.4247293999999999</v>
      </c>
      <c r="AM745" s="5">
        <f t="shared" si="207"/>
        <v>1262</v>
      </c>
      <c r="AN745" s="56"/>
      <c r="AT745" s="56"/>
    </row>
    <row r="746" spans="1:46" x14ac:dyDescent="0.35">
      <c r="A746">
        <v>1263000</v>
      </c>
      <c r="B746" s="59">
        <v>-0.13642061</v>
      </c>
      <c r="C746" s="3">
        <f t="shared" si="199"/>
        <v>1.4618055555555556E-2</v>
      </c>
      <c r="D746" s="59">
        <v>-1.3642061000000001</v>
      </c>
      <c r="E746" s="56" t="e">
        <f t="shared" si="202"/>
        <v>#N/A</v>
      </c>
      <c r="F746" s="58" t="e">
        <f t="shared" si="203"/>
        <v>#N/A</v>
      </c>
      <c r="G746" s="58" t="e">
        <f t="shared" si="198"/>
        <v>#N/A</v>
      </c>
      <c r="H746" s="58" t="e">
        <f t="shared" si="208"/>
        <v>#N/A</v>
      </c>
      <c r="I746" s="61" t="e">
        <v>#N/A</v>
      </c>
      <c r="J746" s="58" t="str">
        <f t="shared" si="204"/>
        <v>0</v>
      </c>
      <c r="K746" s="58" t="str">
        <f t="shared" si="205"/>
        <v>0</v>
      </c>
      <c r="L746" s="58" t="str">
        <f t="shared" si="209"/>
        <v>0</v>
      </c>
      <c r="M746" s="58" t="str">
        <f t="shared" si="212"/>
        <v>0</v>
      </c>
      <c r="N746" s="61">
        <v>0</v>
      </c>
      <c r="AF746" s="3">
        <f t="shared" si="200"/>
        <v>1.4618055555555556E-2</v>
      </c>
      <c r="AG746" s="5">
        <f t="shared" si="201"/>
        <v>1263000</v>
      </c>
      <c r="AH746" s="56">
        <f t="shared" si="210"/>
        <v>-1.3642061000000001</v>
      </c>
      <c r="AI746" s="84">
        <f t="shared" si="211"/>
        <v>-1.3642061000000001</v>
      </c>
      <c r="AJ746" s="84">
        <v>1264</v>
      </c>
      <c r="AK746" t="str">
        <f t="shared" si="206"/>
        <v>-1.3642061, 1264</v>
      </c>
      <c r="AL746" s="60">
        <f t="shared" si="211"/>
        <v>-1.3642061000000001</v>
      </c>
      <c r="AM746" s="5">
        <f t="shared" si="207"/>
        <v>1263</v>
      </c>
      <c r="AN746" s="56"/>
      <c r="AT746" s="56"/>
    </row>
    <row r="747" spans="1:46" x14ac:dyDescent="0.35">
      <c r="A747">
        <v>1264000</v>
      </c>
      <c r="B747" s="59">
        <v>-0.11296900999999999</v>
      </c>
      <c r="C747" s="3">
        <f t="shared" si="199"/>
        <v>1.462962962962963E-2</v>
      </c>
      <c r="D747" s="59">
        <v>-1.1296900999999999</v>
      </c>
      <c r="E747" s="56" t="e">
        <f t="shared" si="202"/>
        <v>#N/A</v>
      </c>
      <c r="F747" s="58" t="e">
        <f t="shared" si="203"/>
        <v>#N/A</v>
      </c>
      <c r="G747" s="58" t="e">
        <f t="shared" si="198"/>
        <v>#N/A</v>
      </c>
      <c r="H747" s="58" t="e">
        <f t="shared" si="208"/>
        <v>#N/A</v>
      </c>
      <c r="I747" s="61" t="e">
        <v>#N/A</v>
      </c>
      <c r="J747" s="58" t="str">
        <f t="shared" si="204"/>
        <v>0</v>
      </c>
      <c r="K747" s="58" t="str">
        <f t="shared" si="205"/>
        <v>0</v>
      </c>
      <c r="L747" s="58" t="str">
        <f t="shared" si="209"/>
        <v>0</v>
      </c>
      <c r="M747" s="58" t="str">
        <f t="shared" si="212"/>
        <v>0</v>
      </c>
      <c r="N747" s="61">
        <v>0</v>
      </c>
      <c r="AF747" s="3">
        <f t="shared" si="200"/>
        <v>1.462962962962963E-2</v>
      </c>
      <c r="AG747" s="5">
        <f t="shared" si="201"/>
        <v>1264000</v>
      </c>
      <c r="AH747" s="56">
        <f t="shared" si="210"/>
        <v>-1.1296900999999999</v>
      </c>
      <c r="AI747" s="84">
        <f t="shared" si="211"/>
        <v>-1.1296900999999999</v>
      </c>
      <c r="AJ747" s="84">
        <v>1265</v>
      </c>
      <c r="AK747" t="str">
        <f t="shared" si="206"/>
        <v>-1.1296901, 1265</v>
      </c>
      <c r="AL747" s="60">
        <f t="shared" si="211"/>
        <v>-1.1296900999999999</v>
      </c>
      <c r="AM747" s="5">
        <f t="shared" si="207"/>
        <v>1264</v>
      </c>
      <c r="AN747" s="56"/>
      <c r="AT747" s="56"/>
    </row>
    <row r="748" spans="1:46" x14ac:dyDescent="0.35">
      <c r="A748">
        <v>1265000</v>
      </c>
      <c r="B748" s="59">
        <v>-6.3790134999999998E-2</v>
      </c>
      <c r="C748" s="3">
        <f t="shared" si="199"/>
        <v>1.4641203703703703E-2</v>
      </c>
      <c r="D748" s="59">
        <v>-0.63790134999999992</v>
      </c>
      <c r="E748" s="56" t="e">
        <f t="shared" si="202"/>
        <v>#N/A</v>
      </c>
      <c r="F748" s="58" t="e">
        <f t="shared" si="203"/>
        <v>#N/A</v>
      </c>
      <c r="G748" s="58" t="e">
        <f t="shared" si="198"/>
        <v>#N/A</v>
      </c>
      <c r="H748" s="58" t="e">
        <f t="shared" si="208"/>
        <v>#N/A</v>
      </c>
      <c r="I748" s="61" t="e">
        <v>#N/A</v>
      </c>
      <c r="J748" s="58" t="str">
        <f t="shared" si="204"/>
        <v>0</v>
      </c>
      <c r="K748" s="58" t="str">
        <f t="shared" si="205"/>
        <v>0</v>
      </c>
      <c r="L748" s="58" t="str">
        <f t="shared" si="209"/>
        <v>0</v>
      </c>
      <c r="M748" s="58" t="str">
        <f t="shared" si="212"/>
        <v>0</v>
      </c>
      <c r="N748" s="61">
        <v>0</v>
      </c>
      <c r="AF748" s="3">
        <f t="shared" si="200"/>
        <v>1.4641203703703703E-2</v>
      </c>
      <c r="AG748" s="5">
        <f t="shared" si="201"/>
        <v>1265000</v>
      </c>
      <c r="AH748" s="56">
        <f t="shared" si="210"/>
        <v>-0.63790134999999992</v>
      </c>
      <c r="AI748" s="84">
        <f t="shared" si="211"/>
        <v>-0.63790134999999992</v>
      </c>
      <c r="AJ748" s="84">
        <v>1266</v>
      </c>
      <c r="AK748" t="str">
        <f t="shared" si="206"/>
        <v>-0.63790135, 1266</v>
      </c>
      <c r="AL748" s="60">
        <f t="shared" si="211"/>
        <v>-0.63790134999999992</v>
      </c>
      <c r="AM748" s="5">
        <f t="shared" si="207"/>
        <v>1265</v>
      </c>
      <c r="AN748" s="56"/>
      <c r="AT748" s="56"/>
    </row>
    <row r="749" spans="1:46" x14ac:dyDescent="0.35">
      <c r="A749">
        <v>1266000</v>
      </c>
      <c r="B749" s="59">
        <v>-4.0245159999999997E-3</v>
      </c>
      <c r="C749" s="3">
        <f t="shared" si="199"/>
        <v>1.4652777777777778E-2</v>
      </c>
      <c r="D749" s="59">
        <v>-4.0245159999999995E-2</v>
      </c>
      <c r="E749" s="56" t="e">
        <f t="shared" si="202"/>
        <v>#N/A</v>
      </c>
      <c r="F749" s="58" t="e">
        <f t="shared" si="203"/>
        <v>#N/A</v>
      </c>
      <c r="G749" s="58" t="e">
        <f t="shared" si="198"/>
        <v>#N/A</v>
      </c>
      <c r="H749" s="58" t="e">
        <f t="shared" si="208"/>
        <v>#N/A</v>
      </c>
      <c r="I749" s="61" t="e">
        <v>#N/A</v>
      </c>
      <c r="J749" s="58" t="str">
        <f t="shared" si="204"/>
        <v>0</v>
      </c>
      <c r="K749" s="58" t="str">
        <f t="shared" si="205"/>
        <v>0</v>
      </c>
      <c r="L749" s="58" t="str">
        <f t="shared" si="209"/>
        <v>0</v>
      </c>
      <c r="M749" s="58" t="str">
        <f t="shared" si="212"/>
        <v>0</v>
      </c>
      <c r="N749" s="61">
        <v>0</v>
      </c>
      <c r="AF749" s="3">
        <f t="shared" si="200"/>
        <v>1.4652777777777778E-2</v>
      </c>
      <c r="AG749" s="5">
        <f t="shared" si="201"/>
        <v>1266000</v>
      </c>
      <c r="AH749" s="56">
        <f t="shared" si="210"/>
        <v>-4.0245159999999995E-2</v>
      </c>
      <c r="AI749" s="84">
        <f t="shared" si="211"/>
        <v>-4.0245159999999995E-2</v>
      </c>
      <c r="AJ749" s="84">
        <v>1267</v>
      </c>
      <c r="AK749" t="str">
        <f t="shared" si="206"/>
        <v>-0.04024516, 1267</v>
      </c>
      <c r="AL749" s="60">
        <f t="shared" si="211"/>
        <v>-4.0245159999999995E-2</v>
      </c>
      <c r="AM749" s="5">
        <f t="shared" si="207"/>
        <v>1266</v>
      </c>
      <c r="AN749" s="56"/>
      <c r="AT749" s="56"/>
    </row>
    <row r="750" spans="1:46" x14ac:dyDescent="0.35">
      <c r="A750">
        <v>1267000</v>
      </c>
      <c r="B750" s="59">
        <v>4.5151933999999998E-2</v>
      </c>
      <c r="C750" s="3">
        <f t="shared" si="199"/>
        <v>1.4664351851851852E-2</v>
      </c>
      <c r="D750" s="59">
        <v>0.45151933999999999</v>
      </c>
      <c r="E750" s="56" t="e">
        <f t="shared" si="202"/>
        <v>#N/A</v>
      </c>
      <c r="F750" s="58" t="e">
        <f t="shared" si="203"/>
        <v>#N/A</v>
      </c>
      <c r="G750" s="58" t="e">
        <f t="shared" si="198"/>
        <v>#N/A</v>
      </c>
      <c r="H750" s="58" t="e">
        <f t="shared" si="208"/>
        <v>#N/A</v>
      </c>
      <c r="I750" s="61" t="e">
        <v>#N/A</v>
      </c>
      <c r="J750" s="58" t="str">
        <f t="shared" si="204"/>
        <v>0</v>
      </c>
      <c r="K750" s="58" t="str">
        <f t="shared" si="205"/>
        <v>0</v>
      </c>
      <c r="L750" s="58" t="str">
        <f t="shared" si="209"/>
        <v>0</v>
      </c>
      <c r="M750" s="58" t="str">
        <f t="shared" si="212"/>
        <v>0</v>
      </c>
      <c r="N750" s="61">
        <v>0</v>
      </c>
      <c r="AF750" s="3">
        <f t="shared" si="200"/>
        <v>1.4664351851851852E-2</v>
      </c>
      <c r="AG750" s="5">
        <f t="shared" si="201"/>
        <v>1267000</v>
      </c>
      <c r="AH750" s="56">
        <f t="shared" si="210"/>
        <v>0.45151933999999999</v>
      </c>
      <c r="AI750" s="84">
        <f t="shared" si="211"/>
        <v>0.45151933999999999</v>
      </c>
      <c r="AJ750" s="84">
        <v>1268</v>
      </c>
      <c r="AK750" t="str">
        <f t="shared" si="206"/>
        <v>0.45151934, 1268</v>
      </c>
      <c r="AL750" s="60">
        <f t="shared" si="211"/>
        <v>0.45151933999999999</v>
      </c>
      <c r="AM750" s="5">
        <f t="shared" si="207"/>
        <v>1267</v>
      </c>
      <c r="AN750" s="56"/>
      <c r="AT750" s="56"/>
    </row>
    <row r="751" spans="1:46" x14ac:dyDescent="0.35">
      <c r="A751">
        <v>1268000</v>
      </c>
      <c r="B751" s="59">
        <v>6.0285195999999999E-2</v>
      </c>
      <c r="C751" s="3">
        <f t="shared" si="199"/>
        <v>1.4675925925925926E-2</v>
      </c>
      <c r="D751" s="59">
        <v>0.60285195999999996</v>
      </c>
      <c r="E751" s="56" t="e">
        <f t="shared" si="202"/>
        <v>#N/A</v>
      </c>
      <c r="F751" s="58" t="e">
        <f t="shared" si="203"/>
        <v>#N/A</v>
      </c>
      <c r="G751" s="58" t="e">
        <f t="shared" si="198"/>
        <v>#N/A</v>
      </c>
      <c r="H751" s="58" t="e">
        <f t="shared" si="208"/>
        <v>#N/A</v>
      </c>
      <c r="I751" s="61" t="e">
        <v>#N/A</v>
      </c>
      <c r="J751" s="58" t="str">
        <f t="shared" si="204"/>
        <v>0</v>
      </c>
      <c r="K751" s="58" t="str">
        <f t="shared" si="205"/>
        <v>0</v>
      </c>
      <c r="L751" s="58" t="str">
        <f t="shared" si="209"/>
        <v>0</v>
      </c>
      <c r="M751" s="58" t="str">
        <f t="shared" si="212"/>
        <v>0</v>
      </c>
      <c r="N751" s="61">
        <v>0</v>
      </c>
      <c r="AF751" s="3">
        <f t="shared" si="200"/>
        <v>1.4675925925925926E-2</v>
      </c>
      <c r="AG751" s="5">
        <f t="shared" si="201"/>
        <v>1268000</v>
      </c>
      <c r="AH751" s="56">
        <f t="shared" si="210"/>
        <v>0.60285195999999996</v>
      </c>
      <c r="AI751" s="84">
        <f t="shared" si="211"/>
        <v>0.60285195999999996</v>
      </c>
      <c r="AJ751" s="84">
        <v>1269</v>
      </c>
      <c r="AK751" t="str">
        <f t="shared" si="206"/>
        <v>0.60285196, 1269</v>
      </c>
      <c r="AL751" s="60">
        <f t="shared" si="211"/>
        <v>0.60285195999999996</v>
      </c>
      <c r="AM751" s="5">
        <f t="shared" si="207"/>
        <v>1268</v>
      </c>
      <c r="AN751" s="56"/>
      <c r="AT751" s="56"/>
    </row>
    <row r="752" spans="1:46" x14ac:dyDescent="0.35">
      <c r="A752">
        <v>1269000</v>
      </c>
      <c r="B752" s="59">
        <v>7.3145210000000002E-2</v>
      </c>
      <c r="C752" s="3">
        <f t="shared" si="199"/>
        <v>1.4687499999999999E-2</v>
      </c>
      <c r="D752" s="59">
        <v>0.73145210000000005</v>
      </c>
      <c r="E752" s="56" t="e">
        <f t="shared" si="202"/>
        <v>#N/A</v>
      </c>
      <c r="F752" s="58" t="e">
        <f t="shared" si="203"/>
        <v>#N/A</v>
      </c>
      <c r="G752" s="58" t="e">
        <f t="shared" si="198"/>
        <v>#N/A</v>
      </c>
      <c r="H752" s="58" t="e">
        <f t="shared" si="208"/>
        <v>#N/A</v>
      </c>
      <c r="I752" s="61" t="e">
        <v>#N/A</v>
      </c>
      <c r="J752" s="58" t="str">
        <f t="shared" si="204"/>
        <v>0</v>
      </c>
      <c r="K752" s="58" t="str">
        <f t="shared" si="205"/>
        <v>0</v>
      </c>
      <c r="L752" s="58" t="str">
        <f t="shared" si="209"/>
        <v>0</v>
      </c>
      <c r="M752" s="58" t="str">
        <f t="shared" si="212"/>
        <v>0</v>
      </c>
      <c r="N752" s="61">
        <v>0</v>
      </c>
      <c r="AF752" s="3">
        <f t="shared" si="200"/>
        <v>1.4687499999999999E-2</v>
      </c>
      <c r="AG752" s="5">
        <f t="shared" si="201"/>
        <v>1269000</v>
      </c>
      <c r="AH752" s="56">
        <f t="shared" si="210"/>
        <v>0.73145210000000005</v>
      </c>
      <c r="AI752" s="84">
        <f t="shared" si="211"/>
        <v>0.73145210000000005</v>
      </c>
      <c r="AJ752" s="84">
        <v>1270</v>
      </c>
      <c r="AK752" t="str">
        <f t="shared" si="206"/>
        <v>0.7314521, 1270</v>
      </c>
      <c r="AL752" s="60">
        <f t="shared" si="211"/>
        <v>0.73145210000000005</v>
      </c>
      <c r="AM752" s="5">
        <f t="shared" si="207"/>
        <v>1269</v>
      </c>
      <c r="AN752" s="56"/>
      <c r="AT752" s="56"/>
    </row>
    <row r="753" spans="1:46" x14ac:dyDescent="0.35">
      <c r="A753">
        <v>1270000</v>
      </c>
      <c r="B753" s="59">
        <v>0.102651566</v>
      </c>
      <c r="C753" s="3">
        <f t="shared" si="199"/>
        <v>1.4699074074074074E-2</v>
      </c>
      <c r="D753" s="59">
        <v>1.0265156600000001</v>
      </c>
      <c r="E753" s="56" t="e">
        <f t="shared" si="202"/>
        <v>#N/A</v>
      </c>
      <c r="F753" s="58" t="e">
        <f t="shared" si="203"/>
        <v>#N/A</v>
      </c>
      <c r="G753" s="58" t="e">
        <f t="shared" si="198"/>
        <v>#N/A</v>
      </c>
      <c r="H753" s="58" t="e">
        <f t="shared" si="208"/>
        <v>#N/A</v>
      </c>
      <c r="I753" s="61" t="e">
        <v>#N/A</v>
      </c>
      <c r="J753" s="58" t="str">
        <f t="shared" si="204"/>
        <v>0</v>
      </c>
      <c r="K753" s="58" t="str">
        <f t="shared" si="205"/>
        <v>0</v>
      </c>
      <c r="L753" s="58" t="str">
        <f t="shared" si="209"/>
        <v>0</v>
      </c>
      <c r="M753" s="58" t="str">
        <f t="shared" si="212"/>
        <v>0</v>
      </c>
      <c r="N753" s="61">
        <v>0</v>
      </c>
      <c r="AF753" s="3">
        <f t="shared" si="200"/>
        <v>1.4699074074074074E-2</v>
      </c>
      <c r="AG753" s="5">
        <f t="shared" si="201"/>
        <v>1270000</v>
      </c>
      <c r="AH753" s="56">
        <f t="shared" si="210"/>
        <v>1.0265156600000001</v>
      </c>
      <c r="AI753" s="84">
        <f t="shared" si="211"/>
        <v>1.0265156600000001</v>
      </c>
      <c r="AJ753" s="84">
        <v>1271</v>
      </c>
      <c r="AK753" t="str">
        <f t="shared" si="206"/>
        <v>1.02651566, 1271</v>
      </c>
      <c r="AL753" s="60">
        <f t="shared" si="211"/>
        <v>1.0265156600000001</v>
      </c>
      <c r="AM753" s="5">
        <f t="shared" si="207"/>
        <v>1270</v>
      </c>
      <c r="AN753" s="56"/>
      <c r="AT753" s="56"/>
    </row>
    <row r="754" spans="1:46" x14ac:dyDescent="0.35">
      <c r="A754">
        <v>1271000</v>
      </c>
      <c r="B754" s="59">
        <v>0.10718839600000001</v>
      </c>
      <c r="C754" s="3">
        <f t="shared" si="199"/>
        <v>1.4710648148148148E-2</v>
      </c>
      <c r="D754" s="59">
        <v>1.0718839600000001</v>
      </c>
      <c r="E754" s="56" t="e">
        <f t="shared" si="202"/>
        <v>#N/A</v>
      </c>
      <c r="F754" s="58" t="e">
        <f t="shared" si="203"/>
        <v>#N/A</v>
      </c>
      <c r="G754" s="58" t="e">
        <f t="shared" si="198"/>
        <v>#N/A</v>
      </c>
      <c r="H754" s="58" t="e">
        <f t="shared" si="208"/>
        <v>#N/A</v>
      </c>
      <c r="I754" s="61" t="e">
        <v>#N/A</v>
      </c>
      <c r="J754" s="58" t="str">
        <f t="shared" si="204"/>
        <v>0</v>
      </c>
      <c r="K754" s="58" t="str">
        <f t="shared" si="205"/>
        <v>0</v>
      </c>
      <c r="L754" s="58" t="str">
        <f t="shared" si="209"/>
        <v>0</v>
      </c>
      <c r="M754" s="58" t="str">
        <f t="shared" si="212"/>
        <v>0</v>
      </c>
      <c r="N754" s="61">
        <v>0</v>
      </c>
      <c r="AF754" s="3">
        <f t="shared" si="200"/>
        <v>1.4710648148148148E-2</v>
      </c>
      <c r="AG754" s="5">
        <f t="shared" si="201"/>
        <v>1271000</v>
      </c>
      <c r="AH754" s="56">
        <f t="shared" si="210"/>
        <v>1.0718839600000001</v>
      </c>
      <c r="AI754" s="84">
        <f t="shared" si="211"/>
        <v>1.0718839600000001</v>
      </c>
      <c r="AJ754" s="84">
        <v>1272</v>
      </c>
      <c r="AK754" t="str">
        <f t="shared" si="206"/>
        <v>1.07188396, 1272</v>
      </c>
      <c r="AL754" s="60">
        <f t="shared" si="211"/>
        <v>1.0718839600000001</v>
      </c>
      <c r="AM754" s="5">
        <f t="shared" si="207"/>
        <v>1271</v>
      </c>
      <c r="AN754" s="56"/>
      <c r="AT754" s="56"/>
    </row>
    <row r="755" spans="1:46" x14ac:dyDescent="0.35">
      <c r="A755">
        <v>1272000</v>
      </c>
      <c r="B755" s="59">
        <v>0.11626690000000001</v>
      </c>
      <c r="C755" s="3">
        <f t="shared" si="199"/>
        <v>1.4722222222222222E-2</v>
      </c>
      <c r="D755" s="59">
        <v>1.1626690000000002</v>
      </c>
      <c r="E755" s="56" t="e">
        <f t="shared" si="202"/>
        <v>#N/A</v>
      </c>
      <c r="F755" s="58" t="e">
        <f t="shared" si="203"/>
        <v>#N/A</v>
      </c>
      <c r="G755" s="58" t="e">
        <f t="shared" si="198"/>
        <v>#N/A</v>
      </c>
      <c r="H755" s="58">
        <f t="shared" si="208"/>
        <v>1.1626690000000002</v>
      </c>
      <c r="I755" s="61" t="e">
        <v>#N/A</v>
      </c>
      <c r="J755" s="58" t="str">
        <f t="shared" si="204"/>
        <v>0</v>
      </c>
      <c r="K755" s="58" t="str">
        <f t="shared" si="205"/>
        <v>0</v>
      </c>
      <c r="L755" s="58" t="str">
        <f t="shared" si="209"/>
        <v>0</v>
      </c>
      <c r="M755" s="58">
        <f t="shared" si="212"/>
        <v>1.1626690000000002</v>
      </c>
      <c r="N755" s="61">
        <v>0</v>
      </c>
      <c r="AF755" s="3">
        <f t="shared" si="200"/>
        <v>1.4722222222222222E-2</v>
      </c>
      <c r="AG755" s="5">
        <f t="shared" si="201"/>
        <v>1272000</v>
      </c>
      <c r="AH755" s="56">
        <f t="shared" si="210"/>
        <v>1.1626690000000002</v>
      </c>
      <c r="AI755" s="84">
        <f t="shared" si="211"/>
        <v>1.1626690000000002</v>
      </c>
      <c r="AJ755" s="84">
        <v>1273</v>
      </c>
      <c r="AK755" t="str">
        <f t="shared" si="206"/>
        <v>1.162669, 1273</v>
      </c>
      <c r="AL755" s="60">
        <f t="shared" si="211"/>
        <v>1.1626690000000002</v>
      </c>
      <c r="AM755" s="5">
        <f t="shared" si="207"/>
        <v>1272</v>
      </c>
      <c r="AN755" s="56"/>
      <c r="AT755" s="56"/>
    </row>
    <row r="756" spans="1:46" x14ac:dyDescent="0.35">
      <c r="A756">
        <v>1273000</v>
      </c>
      <c r="B756" s="59">
        <v>0.10113606</v>
      </c>
      <c r="C756" s="3">
        <f t="shared" si="199"/>
        <v>1.4733796296296295E-2</v>
      </c>
      <c r="D756" s="59">
        <v>1.0113605999999999</v>
      </c>
      <c r="E756" s="56" t="e">
        <f t="shared" si="202"/>
        <v>#N/A</v>
      </c>
      <c r="F756" s="58" t="e">
        <f t="shared" si="203"/>
        <v>#N/A</v>
      </c>
      <c r="G756" s="58" t="e">
        <f t="shared" si="198"/>
        <v>#N/A</v>
      </c>
      <c r="H756" s="58" t="e">
        <f t="shared" si="208"/>
        <v>#N/A</v>
      </c>
      <c r="I756" s="61" t="e">
        <v>#N/A</v>
      </c>
      <c r="J756" s="58" t="str">
        <f t="shared" si="204"/>
        <v>0</v>
      </c>
      <c r="K756" s="58" t="str">
        <f t="shared" si="205"/>
        <v>0</v>
      </c>
      <c r="L756" s="58" t="str">
        <f t="shared" si="209"/>
        <v>0</v>
      </c>
      <c r="M756" s="58" t="str">
        <f t="shared" si="212"/>
        <v>0</v>
      </c>
      <c r="N756" s="61">
        <v>0</v>
      </c>
      <c r="AF756" s="3">
        <f t="shared" si="200"/>
        <v>1.4733796296296295E-2</v>
      </c>
      <c r="AG756" s="5">
        <f t="shared" si="201"/>
        <v>1273000</v>
      </c>
      <c r="AH756" s="56">
        <f t="shared" si="210"/>
        <v>1.0113605999999999</v>
      </c>
      <c r="AI756" s="84">
        <f t="shared" si="211"/>
        <v>1.0113605999999999</v>
      </c>
      <c r="AJ756" s="84">
        <v>1274</v>
      </c>
      <c r="AK756" t="str">
        <f t="shared" si="206"/>
        <v>1.0113606, 1274</v>
      </c>
      <c r="AL756" s="60">
        <f t="shared" si="211"/>
        <v>1.0113605999999999</v>
      </c>
      <c r="AM756" s="5">
        <f t="shared" si="207"/>
        <v>1273</v>
      </c>
      <c r="AN756" s="56"/>
      <c r="AT756" s="56"/>
    </row>
    <row r="757" spans="1:46" x14ac:dyDescent="0.35">
      <c r="A757">
        <v>1274000</v>
      </c>
      <c r="B757" s="59">
        <v>7.9197550000000005E-2</v>
      </c>
      <c r="C757" s="3">
        <f t="shared" si="199"/>
        <v>1.474537037037037E-2</v>
      </c>
      <c r="D757" s="59">
        <v>0.79197550000000005</v>
      </c>
      <c r="E757" s="56" t="e">
        <f t="shared" si="202"/>
        <v>#N/A</v>
      </c>
      <c r="F757" s="58" t="e">
        <f t="shared" si="203"/>
        <v>#N/A</v>
      </c>
      <c r="G757" s="58">
        <f t="shared" si="198"/>
        <v>0.79197550000000005</v>
      </c>
      <c r="H757" s="58" t="e">
        <f t="shared" si="208"/>
        <v>#N/A</v>
      </c>
      <c r="I757" s="61" t="e">
        <v>#N/A</v>
      </c>
      <c r="J757" s="58" t="str">
        <f t="shared" si="204"/>
        <v>0</v>
      </c>
      <c r="K757" s="58" t="str">
        <f t="shared" si="205"/>
        <v>0</v>
      </c>
      <c r="L757" s="58">
        <f t="shared" si="209"/>
        <v>0.79197550000000005</v>
      </c>
      <c r="M757" s="58" t="str">
        <f t="shared" si="212"/>
        <v>0</v>
      </c>
      <c r="N757" s="61">
        <v>0</v>
      </c>
      <c r="AF757" s="3">
        <f t="shared" si="200"/>
        <v>1.474537037037037E-2</v>
      </c>
      <c r="AG757" s="5">
        <f t="shared" si="201"/>
        <v>1274000</v>
      </c>
      <c r="AH757" s="56">
        <f t="shared" si="210"/>
        <v>0.79197550000000005</v>
      </c>
      <c r="AI757" s="84">
        <f t="shared" si="211"/>
        <v>0.79197550000000005</v>
      </c>
      <c r="AJ757" s="84">
        <v>1275</v>
      </c>
      <c r="AK757" t="str">
        <f t="shared" si="206"/>
        <v>0.7919755, 1275</v>
      </c>
      <c r="AL757" s="60">
        <f t="shared" si="211"/>
        <v>0.79197550000000005</v>
      </c>
      <c r="AM757" s="5">
        <f t="shared" si="207"/>
        <v>1274</v>
      </c>
      <c r="AN757" s="56"/>
      <c r="AT757" s="56"/>
    </row>
    <row r="758" spans="1:46" x14ac:dyDescent="0.35">
      <c r="A758">
        <v>1275000</v>
      </c>
      <c r="B758" s="59">
        <v>9.9625394000000006E-2</v>
      </c>
      <c r="C758" s="3">
        <f t="shared" si="199"/>
        <v>1.4756944444444444E-2</v>
      </c>
      <c r="D758" s="59">
        <v>0.99625394000000012</v>
      </c>
      <c r="E758" s="56" t="e">
        <f t="shared" si="202"/>
        <v>#N/A</v>
      </c>
      <c r="F758" s="58" t="e">
        <f t="shared" si="203"/>
        <v>#N/A</v>
      </c>
      <c r="G758" s="58" t="e">
        <f t="shared" ref="G758:G790" si="213">IF(AND(D758&lt;=D755, D758&lt;=D756, D758&lt;=D757, D758&lt;=D759, D758&lt;=D760, D758&lt;=D761),D758,NA())</f>
        <v>#N/A</v>
      </c>
      <c r="H758" s="58" t="e">
        <f t="shared" si="208"/>
        <v>#N/A</v>
      </c>
      <c r="I758" s="61" t="e">
        <v>#N/A</v>
      </c>
      <c r="J758" s="58" t="str">
        <f t="shared" si="204"/>
        <v>0</v>
      </c>
      <c r="K758" s="58" t="str">
        <f t="shared" si="205"/>
        <v>0</v>
      </c>
      <c r="L758" s="58" t="str">
        <f t="shared" si="209"/>
        <v>0</v>
      </c>
      <c r="M758" s="58" t="str">
        <f t="shared" si="212"/>
        <v>0</v>
      </c>
      <c r="N758" s="61">
        <v>0</v>
      </c>
      <c r="AF758" s="3">
        <f t="shared" si="200"/>
        <v>1.4756944444444444E-2</v>
      </c>
      <c r="AG758" s="5">
        <f t="shared" si="201"/>
        <v>1275000</v>
      </c>
      <c r="AH758" s="56">
        <f t="shared" si="210"/>
        <v>0.99625394000000012</v>
      </c>
      <c r="AI758" s="84">
        <f t="shared" si="211"/>
        <v>0.99625394000000012</v>
      </c>
      <c r="AJ758" s="84">
        <v>1276</v>
      </c>
      <c r="AK758" t="str">
        <f t="shared" si="206"/>
        <v>0.99625394, 1276</v>
      </c>
      <c r="AL758" s="60">
        <f t="shared" si="211"/>
        <v>0.99625394000000012</v>
      </c>
      <c r="AM758" s="5">
        <f t="shared" si="207"/>
        <v>1275</v>
      </c>
      <c r="AN758" s="56"/>
      <c r="AT758" s="56"/>
    </row>
    <row r="759" spans="1:46" x14ac:dyDescent="0.35">
      <c r="A759">
        <v>1276000</v>
      </c>
      <c r="B759" s="59">
        <v>0.13518167</v>
      </c>
      <c r="C759" s="3">
        <f t="shared" si="199"/>
        <v>1.4768518518518518E-2</v>
      </c>
      <c r="D759" s="59">
        <v>1.3518167000000001</v>
      </c>
      <c r="E759" s="56" t="e">
        <f t="shared" si="202"/>
        <v>#N/A</v>
      </c>
      <c r="F759" s="58" t="e">
        <f t="shared" si="203"/>
        <v>#N/A</v>
      </c>
      <c r="G759" s="58" t="e">
        <f t="shared" si="213"/>
        <v>#N/A</v>
      </c>
      <c r="H759" s="58" t="e">
        <f t="shared" si="208"/>
        <v>#N/A</v>
      </c>
      <c r="I759" s="61" t="e">
        <v>#N/A</v>
      </c>
      <c r="J759" s="58" t="str">
        <f t="shared" si="204"/>
        <v>0</v>
      </c>
      <c r="K759" s="58" t="str">
        <f t="shared" si="205"/>
        <v>0</v>
      </c>
      <c r="L759" s="58" t="str">
        <f t="shared" si="209"/>
        <v>0</v>
      </c>
      <c r="M759" s="58" t="str">
        <f t="shared" si="212"/>
        <v>0</v>
      </c>
      <c r="N759" s="61">
        <v>0</v>
      </c>
      <c r="AF759" s="3">
        <f t="shared" si="200"/>
        <v>1.4768518518518518E-2</v>
      </c>
      <c r="AG759" s="5">
        <f t="shared" si="201"/>
        <v>1276000</v>
      </c>
      <c r="AH759" s="56">
        <f t="shared" si="210"/>
        <v>1.3518167000000001</v>
      </c>
      <c r="AI759" s="84">
        <f t="shared" si="211"/>
        <v>1.3518167000000001</v>
      </c>
      <c r="AJ759" s="84">
        <v>1277</v>
      </c>
      <c r="AK759" t="str">
        <f t="shared" si="206"/>
        <v>1.3518167, 1277</v>
      </c>
      <c r="AL759" s="60">
        <f t="shared" si="211"/>
        <v>1.3518167000000001</v>
      </c>
      <c r="AM759" s="5">
        <f t="shared" si="207"/>
        <v>1276</v>
      </c>
      <c r="AN759" s="56"/>
      <c r="AT759" s="56"/>
    </row>
    <row r="760" spans="1:46" x14ac:dyDescent="0.35">
      <c r="A760">
        <v>1277000</v>
      </c>
      <c r="B760" s="59">
        <v>0.15636484</v>
      </c>
      <c r="C760" s="3">
        <f t="shared" si="199"/>
        <v>1.4780092592592593E-2</v>
      </c>
      <c r="D760" s="59">
        <v>1.5636483999999999</v>
      </c>
      <c r="E760" s="56" t="e">
        <f t="shared" si="202"/>
        <v>#N/A</v>
      </c>
      <c r="F760" s="58" t="e">
        <f t="shared" si="203"/>
        <v>#N/A</v>
      </c>
      <c r="G760" s="58" t="e">
        <f t="shared" si="213"/>
        <v>#N/A</v>
      </c>
      <c r="H760" s="58" t="e">
        <f t="shared" si="208"/>
        <v>#N/A</v>
      </c>
      <c r="I760" s="61" t="e">
        <v>#N/A</v>
      </c>
      <c r="J760" s="58" t="str">
        <f t="shared" si="204"/>
        <v>0</v>
      </c>
      <c r="K760" s="58" t="str">
        <f t="shared" si="205"/>
        <v>0</v>
      </c>
      <c r="L760" s="58" t="str">
        <f t="shared" si="209"/>
        <v>0</v>
      </c>
      <c r="M760" s="58" t="str">
        <f t="shared" si="212"/>
        <v>0</v>
      </c>
      <c r="N760" s="61">
        <v>0</v>
      </c>
      <c r="AF760" s="3">
        <f t="shared" si="200"/>
        <v>1.4780092592592593E-2</v>
      </c>
      <c r="AG760" s="5">
        <f t="shared" si="201"/>
        <v>1277000</v>
      </c>
      <c r="AH760" s="56">
        <f t="shared" si="210"/>
        <v>1.5636483999999999</v>
      </c>
      <c r="AI760" s="84">
        <f t="shared" si="211"/>
        <v>1.5636483999999999</v>
      </c>
      <c r="AJ760" s="84">
        <v>1278</v>
      </c>
      <c r="AK760" t="str">
        <f t="shared" si="206"/>
        <v>1.5636484, 1278</v>
      </c>
      <c r="AL760" s="60">
        <f t="shared" si="211"/>
        <v>1.5636483999999999</v>
      </c>
      <c r="AM760" s="5">
        <f t="shared" si="207"/>
        <v>1277</v>
      </c>
      <c r="AN760" s="56"/>
      <c r="AT760" s="56"/>
    </row>
    <row r="761" spans="1:46" x14ac:dyDescent="0.35">
      <c r="A761">
        <v>1278000</v>
      </c>
      <c r="B761" s="59">
        <v>0.18133194999999999</v>
      </c>
      <c r="C761" s="3">
        <f t="shared" si="199"/>
        <v>1.4791666666666667E-2</v>
      </c>
      <c r="D761" s="59">
        <v>1.8133195</v>
      </c>
      <c r="E761" s="56" t="e">
        <f t="shared" si="202"/>
        <v>#N/A</v>
      </c>
      <c r="F761" s="58" t="e">
        <f t="shared" si="203"/>
        <v>#N/A</v>
      </c>
      <c r="G761" s="58" t="e">
        <f t="shared" si="213"/>
        <v>#N/A</v>
      </c>
      <c r="H761" s="58" t="e">
        <f t="shared" si="208"/>
        <v>#N/A</v>
      </c>
      <c r="I761" s="61" t="e">
        <v>#N/A</v>
      </c>
      <c r="J761" s="58" t="str">
        <f t="shared" si="204"/>
        <v>0</v>
      </c>
      <c r="K761" s="58" t="str">
        <f t="shared" si="205"/>
        <v>0</v>
      </c>
      <c r="L761" s="58" t="str">
        <f t="shared" si="209"/>
        <v>0</v>
      </c>
      <c r="M761" s="58" t="str">
        <f t="shared" si="212"/>
        <v>0</v>
      </c>
      <c r="N761" s="61">
        <v>0</v>
      </c>
      <c r="AF761" s="3">
        <f t="shared" si="200"/>
        <v>1.4791666666666667E-2</v>
      </c>
      <c r="AG761" s="5">
        <f t="shared" si="201"/>
        <v>1278000</v>
      </c>
      <c r="AH761" s="56">
        <f t="shared" si="210"/>
        <v>1.8133195</v>
      </c>
      <c r="AI761" s="84">
        <f t="shared" si="211"/>
        <v>1.8133195</v>
      </c>
      <c r="AJ761" s="84">
        <v>1279</v>
      </c>
      <c r="AK761" t="str">
        <f t="shared" si="206"/>
        <v>1.8133195, 1279</v>
      </c>
      <c r="AL761" s="60">
        <f t="shared" si="211"/>
        <v>1.8133195</v>
      </c>
      <c r="AM761" s="5">
        <f t="shared" si="207"/>
        <v>1278</v>
      </c>
      <c r="AN761" s="56"/>
      <c r="AT761" s="56"/>
    </row>
    <row r="762" spans="1:46" x14ac:dyDescent="0.35">
      <c r="A762">
        <v>1279000</v>
      </c>
      <c r="B762" s="59">
        <v>0.20478353999999999</v>
      </c>
      <c r="C762" s="3">
        <f t="shared" si="199"/>
        <v>1.480324074074074E-2</v>
      </c>
      <c r="D762" s="59">
        <v>2.0478353999999999</v>
      </c>
      <c r="E762" s="56" t="e">
        <f t="shared" si="202"/>
        <v>#N/A</v>
      </c>
      <c r="F762" s="58" t="e">
        <f t="shared" si="203"/>
        <v>#N/A</v>
      </c>
      <c r="G762" s="58" t="e">
        <f t="shared" si="213"/>
        <v>#N/A</v>
      </c>
      <c r="H762" s="58" t="e">
        <f t="shared" si="208"/>
        <v>#N/A</v>
      </c>
      <c r="I762" s="61" t="e">
        <v>#N/A</v>
      </c>
      <c r="J762" s="58" t="str">
        <f t="shared" si="204"/>
        <v>0</v>
      </c>
      <c r="K762" s="58" t="str">
        <f t="shared" si="205"/>
        <v>0</v>
      </c>
      <c r="L762" s="58" t="str">
        <f t="shared" si="209"/>
        <v>0</v>
      </c>
      <c r="M762" s="58" t="str">
        <f t="shared" si="212"/>
        <v>0</v>
      </c>
      <c r="N762" s="61">
        <v>0</v>
      </c>
      <c r="AF762" s="3">
        <f t="shared" si="200"/>
        <v>1.480324074074074E-2</v>
      </c>
      <c r="AG762" s="5">
        <f t="shared" si="201"/>
        <v>1279000</v>
      </c>
      <c r="AH762" s="56">
        <f t="shared" si="210"/>
        <v>2.0478353999999999</v>
      </c>
      <c r="AI762" s="84">
        <f t="shared" si="211"/>
        <v>2.0478353999999999</v>
      </c>
      <c r="AJ762" s="84">
        <v>1280</v>
      </c>
      <c r="AK762" t="str">
        <f t="shared" si="206"/>
        <v>2.0478354, 1280</v>
      </c>
      <c r="AL762" s="60">
        <f t="shared" si="211"/>
        <v>2.0478353999999999</v>
      </c>
      <c r="AM762" s="5">
        <f t="shared" si="207"/>
        <v>1279</v>
      </c>
      <c r="AN762" s="56"/>
      <c r="AT762" s="56"/>
    </row>
    <row r="763" spans="1:46" x14ac:dyDescent="0.35">
      <c r="A763">
        <v>1280000</v>
      </c>
      <c r="B763" s="59">
        <v>0.24791008</v>
      </c>
      <c r="C763" s="3">
        <f t="shared" si="199"/>
        <v>1.4814814814814814E-2</v>
      </c>
      <c r="D763" s="59">
        <v>2.4791007999999999</v>
      </c>
      <c r="E763" s="56" t="e">
        <f t="shared" si="202"/>
        <v>#N/A</v>
      </c>
      <c r="F763" s="58" t="e">
        <f t="shared" si="203"/>
        <v>#N/A</v>
      </c>
      <c r="G763" s="58" t="e">
        <f t="shared" si="213"/>
        <v>#N/A</v>
      </c>
      <c r="H763" s="58" t="e">
        <f t="shared" si="208"/>
        <v>#N/A</v>
      </c>
      <c r="I763" s="61" t="e">
        <v>#N/A</v>
      </c>
      <c r="J763" s="58" t="str">
        <f t="shared" si="204"/>
        <v>0</v>
      </c>
      <c r="K763" s="58" t="str">
        <f t="shared" si="205"/>
        <v>0</v>
      </c>
      <c r="L763" s="58" t="str">
        <f t="shared" si="209"/>
        <v>0</v>
      </c>
      <c r="M763" s="58" t="str">
        <f t="shared" si="212"/>
        <v>0</v>
      </c>
      <c r="N763" s="61">
        <v>0</v>
      </c>
      <c r="AF763" s="3">
        <f t="shared" si="200"/>
        <v>1.4814814814814814E-2</v>
      </c>
      <c r="AG763" s="5">
        <f t="shared" si="201"/>
        <v>1280000</v>
      </c>
      <c r="AH763" s="56">
        <f t="shared" si="210"/>
        <v>2.4791007999999999</v>
      </c>
      <c r="AI763" s="84">
        <f t="shared" si="211"/>
        <v>2.4791007999999999</v>
      </c>
      <c r="AJ763" s="84">
        <v>1281</v>
      </c>
      <c r="AK763" t="str">
        <f t="shared" si="206"/>
        <v>2.4791008, 1281</v>
      </c>
      <c r="AL763" s="60">
        <f t="shared" si="211"/>
        <v>2.4791007999999999</v>
      </c>
      <c r="AM763" s="5">
        <f t="shared" si="207"/>
        <v>1280</v>
      </c>
      <c r="AN763" s="56"/>
      <c r="AT763" s="56"/>
    </row>
    <row r="764" spans="1:46" x14ac:dyDescent="0.35">
      <c r="A764">
        <v>1281000</v>
      </c>
      <c r="B764" s="59">
        <v>0.26001469999999999</v>
      </c>
      <c r="C764" s="3">
        <f t="shared" si="199"/>
        <v>1.4826388888888891E-2</v>
      </c>
      <c r="D764" s="59">
        <v>2.6001469999999998</v>
      </c>
      <c r="E764" s="56" t="e">
        <f t="shared" si="202"/>
        <v>#N/A</v>
      </c>
      <c r="F764" s="58" t="e">
        <f t="shared" si="203"/>
        <v>#N/A</v>
      </c>
      <c r="G764" s="58" t="e">
        <f t="shared" si="213"/>
        <v>#N/A</v>
      </c>
      <c r="H764" s="58" t="e">
        <f t="shared" si="208"/>
        <v>#N/A</v>
      </c>
      <c r="I764" s="61" t="e">
        <v>#N/A</v>
      </c>
      <c r="J764" s="58" t="str">
        <f t="shared" si="204"/>
        <v>0</v>
      </c>
      <c r="K764" s="58" t="str">
        <f t="shared" si="205"/>
        <v>0</v>
      </c>
      <c r="L764" s="58" t="str">
        <f t="shared" si="209"/>
        <v>0</v>
      </c>
      <c r="M764" s="58" t="str">
        <f t="shared" si="212"/>
        <v>0</v>
      </c>
      <c r="N764" s="61">
        <v>0</v>
      </c>
      <c r="AF764" s="3">
        <f t="shared" si="200"/>
        <v>1.4826388888888891E-2</v>
      </c>
      <c r="AG764" s="5">
        <f t="shared" si="201"/>
        <v>1281000</v>
      </c>
      <c r="AH764" s="56">
        <f t="shared" si="210"/>
        <v>2.6001469999999998</v>
      </c>
      <c r="AI764" s="84">
        <f t="shared" si="211"/>
        <v>2.6001469999999998</v>
      </c>
      <c r="AJ764" s="84">
        <v>1282</v>
      </c>
      <c r="AK764" t="str">
        <f t="shared" si="206"/>
        <v>2.600147, 1282</v>
      </c>
      <c r="AL764" s="60">
        <f t="shared" si="211"/>
        <v>2.6001469999999998</v>
      </c>
      <c r="AM764" s="5">
        <f t="shared" si="207"/>
        <v>1281</v>
      </c>
      <c r="AN764" s="56"/>
      <c r="AT764" s="56"/>
    </row>
    <row r="765" spans="1:46" x14ac:dyDescent="0.35">
      <c r="A765">
        <v>1282000</v>
      </c>
      <c r="B765" s="59">
        <v>0.26077004999999998</v>
      </c>
      <c r="C765" s="3">
        <f t="shared" si="199"/>
        <v>1.4837962962962963E-2</v>
      </c>
      <c r="D765" s="59">
        <v>2.6077005</v>
      </c>
      <c r="E765" s="56" t="e">
        <f t="shared" si="202"/>
        <v>#N/A</v>
      </c>
      <c r="F765" s="58" t="e">
        <f t="shared" si="203"/>
        <v>#N/A</v>
      </c>
      <c r="G765" s="58" t="e">
        <f t="shared" si="213"/>
        <v>#N/A</v>
      </c>
      <c r="H765" s="58">
        <f t="shared" si="208"/>
        <v>2.6077005</v>
      </c>
      <c r="I765" s="61" t="e">
        <v>#N/A</v>
      </c>
      <c r="J765" s="58" t="str">
        <f t="shared" si="204"/>
        <v>0</v>
      </c>
      <c r="K765" s="58" t="str">
        <f t="shared" si="205"/>
        <v>0</v>
      </c>
      <c r="L765" s="58" t="str">
        <f t="shared" si="209"/>
        <v>0</v>
      </c>
      <c r="M765" s="58">
        <f t="shared" si="212"/>
        <v>2.6077005</v>
      </c>
      <c r="N765" s="61">
        <v>0</v>
      </c>
      <c r="AF765" s="3">
        <f t="shared" si="200"/>
        <v>1.4837962962962963E-2</v>
      </c>
      <c r="AG765" s="5">
        <f t="shared" si="201"/>
        <v>1282000</v>
      </c>
      <c r="AH765" s="56">
        <f t="shared" si="210"/>
        <v>2.6077005</v>
      </c>
      <c r="AI765" s="84">
        <f t="shared" si="211"/>
        <v>2.6077005</v>
      </c>
      <c r="AJ765" s="84">
        <v>1283</v>
      </c>
      <c r="AK765" t="str">
        <f t="shared" si="206"/>
        <v>2.6077005, 1283</v>
      </c>
      <c r="AL765" s="60">
        <f t="shared" si="211"/>
        <v>2.6077005</v>
      </c>
      <c r="AM765" s="5">
        <f t="shared" si="207"/>
        <v>1282</v>
      </c>
      <c r="AN765" s="56"/>
      <c r="AT765" s="56"/>
    </row>
    <row r="766" spans="1:46" x14ac:dyDescent="0.35">
      <c r="A766">
        <v>1283000</v>
      </c>
      <c r="B766" s="59">
        <v>0.26001469999999999</v>
      </c>
      <c r="C766" s="3">
        <f t="shared" si="199"/>
        <v>1.4849537037037036E-2</v>
      </c>
      <c r="D766" s="59">
        <v>2.6001469999999998</v>
      </c>
      <c r="E766" s="56" t="e">
        <f t="shared" si="202"/>
        <v>#N/A</v>
      </c>
      <c r="F766" s="58" t="e">
        <f t="shared" si="203"/>
        <v>#N/A</v>
      </c>
      <c r="G766" s="58" t="e">
        <f t="shared" si="213"/>
        <v>#N/A</v>
      </c>
      <c r="H766" s="58" t="e">
        <f t="shared" si="208"/>
        <v>#N/A</v>
      </c>
      <c r="I766" s="61" t="e">
        <v>#N/A</v>
      </c>
      <c r="J766" s="58" t="str">
        <f t="shared" si="204"/>
        <v>0</v>
      </c>
      <c r="K766" s="58" t="str">
        <f t="shared" si="205"/>
        <v>0</v>
      </c>
      <c r="L766" s="58" t="str">
        <f t="shared" si="209"/>
        <v>0</v>
      </c>
      <c r="M766" s="58" t="str">
        <f t="shared" si="212"/>
        <v>0</v>
      </c>
      <c r="N766" s="61">
        <v>0</v>
      </c>
      <c r="AF766" s="3">
        <f t="shared" si="200"/>
        <v>1.4849537037037036E-2</v>
      </c>
      <c r="AG766" s="5">
        <f t="shared" si="201"/>
        <v>1283000</v>
      </c>
      <c r="AH766" s="56">
        <f t="shared" si="210"/>
        <v>2.6001469999999998</v>
      </c>
      <c r="AI766" s="84">
        <f t="shared" si="211"/>
        <v>2.6001469999999998</v>
      </c>
      <c r="AJ766" s="84">
        <v>1284</v>
      </c>
      <c r="AK766" t="str">
        <f t="shared" si="206"/>
        <v>2.600147, 1284</v>
      </c>
      <c r="AL766" s="60">
        <f t="shared" si="211"/>
        <v>2.6001469999999998</v>
      </c>
      <c r="AM766" s="5">
        <f t="shared" si="207"/>
        <v>1283</v>
      </c>
      <c r="AN766" s="56"/>
      <c r="AT766" s="56"/>
    </row>
    <row r="767" spans="1:46" x14ac:dyDescent="0.35">
      <c r="A767">
        <v>1284000</v>
      </c>
      <c r="B767" s="59">
        <v>0.25623083000000002</v>
      </c>
      <c r="C767" s="3">
        <f t="shared" si="199"/>
        <v>1.486111111111111E-2</v>
      </c>
      <c r="D767" s="59">
        <v>2.5623083000000002</v>
      </c>
      <c r="E767" s="56" t="e">
        <f t="shared" si="202"/>
        <v>#N/A</v>
      </c>
      <c r="F767" s="58" t="e">
        <f t="shared" si="203"/>
        <v>#N/A</v>
      </c>
      <c r="G767" s="58">
        <f t="shared" si="213"/>
        <v>2.5623083000000002</v>
      </c>
      <c r="H767" s="58" t="e">
        <f t="shared" si="208"/>
        <v>#N/A</v>
      </c>
      <c r="I767" s="61" t="e">
        <v>#N/A</v>
      </c>
      <c r="J767" s="58" t="str">
        <f t="shared" si="204"/>
        <v>0</v>
      </c>
      <c r="K767" s="58" t="str">
        <f t="shared" si="205"/>
        <v>0</v>
      </c>
      <c r="L767" s="58">
        <f t="shared" si="209"/>
        <v>2.5623083000000002</v>
      </c>
      <c r="M767" s="58" t="str">
        <f t="shared" si="212"/>
        <v>0</v>
      </c>
      <c r="N767" s="61">
        <v>0</v>
      </c>
      <c r="AF767" s="3">
        <f t="shared" si="200"/>
        <v>1.486111111111111E-2</v>
      </c>
      <c r="AG767" s="5">
        <f t="shared" si="201"/>
        <v>1284000</v>
      </c>
      <c r="AH767" s="56">
        <f t="shared" si="210"/>
        <v>2.5623083000000002</v>
      </c>
      <c r="AI767" s="84">
        <f t="shared" si="211"/>
        <v>2.5623083000000002</v>
      </c>
      <c r="AJ767" s="84">
        <v>1285</v>
      </c>
      <c r="AK767" t="str">
        <f t="shared" si="206"/>
        <v>2.5623083, 1285</v>
      </c>
      <c r="AL767" s="60">
        <f t="shared" si="211"/>
        <v>2.5623083000000002</v>
      </c>
      <c r="AM767" s="5">
        <f t="shared" si="207"/>
        <v>1284</v>
      </c>
      <c r="AN767" s="56"/>
      <c r="AT767" s="56"/>
    </row>
    <row r="768" spans="1:46" x14ac:dyDescent="0.35">
      <c r="A768">
        <v>1285000</v>
      </c>
      <c r="B768" s="59">
        <v>0.25849923000000002</v>
      </c>
      <c r="C768" s="3">
        <f t="shared" si="199"/>
        <v>1.4872685185185187E-2</v>
      </c>
      <c r="D768" s="59">
        <v>2.5849923000000001</v>
      </c>
      <c r="E768" s="56" t="e">
        <f t="shared" si="202"/>
        <v>#N/A</v>
      </c>
      <c r="F768" s="58" t="e">
        <f t="shared" si="203"/>
        <v>#N/A</v>
      </c>
      <c r="G768" s="58" t="e">
        <f t="shared" si="213"/>
        <v>#N/A</v>
      </c>
      <c r="H768" s="58" t="e">
        <f t="shared" si="208"/>
        <v>#N/A</v>
      </c>
      <c r="I768" s="61" t="e">
        <v>#N/A</v>
      </c>
      <c r="J768" s="58" t="str">
        <f t="shared" si="204"/>
        <v>0</v>
      </c>
      <c r="K768" s="58" t="str">
        <f t="shared" si="205"/>
        <v>0</v>
      </c>
      <c r="L768" s="58" t="str">
        <f t="shared" si="209"/>
        <v>0</v>
      </c>
      <c r="M768" s="58" t="str">
        <f t="shared" si="212"/>
        <v>0</v>
      </c>
      <c r="N768" s="61">
        <v>0</v>
      </c>
      <c r="AF768" s="3">
        <f t="shared" si="200"/>
        <v>1.4872685185185187E-2</v>
      </c>
      <c r="AG768" s="5">
        <f t="shared" si="201"/>
        <v>1285000</v>
      </c>
      <c r="AH768" s="56">
        <f t="shared" si="210"/>
        <v>2.5849923000000001</v>
      </c>
      <c r="AI768" s="84">
        <f t="shared" si="211"/>
        <v>2.5849923000000001</v>
      </c>
      <c r="AJ768" s="84">
        <v>1286</v>
      </c>
      <c r="AK768" t="str">
        <f t="shared" si="206"/>
        <v>2.5849923, 1286</v>
      </c>
      <c r="AL768" s="60">
        <f t="shared" si="211"/>
        <v>2.5849923000000001</v>
      </c>
      <c r="AM768" s="5">
        <f t="shared" si="207"/>
        <v>1285</v>
      </c>
      <c r="AN768" s="56"/>
      <c r="AT768" s="56"/>
    </row>
    <row r="769" spans="1:46" x14ac:dyDescent="0.35">
      <c r="A769">
        <v>1286000</v>
      </c>
      <c r="B769" s="59">
        <v>0.29783939999999998</v>
      </c>
      <c r="C769" s="3">
        <f t="shared" si="199"/>
        <v>1.488425925925926E-2</v>
      </c>
      <c r="D769" s="59">
        <v>2.9783939999999998</v>
      </c>
      <c r="E769" s="56" t="e">
        <f t="shared" si="202"/>
        <v>#N/A</v>
      </c>
      <c r="F769" s="58" t="e">
        <f t="shared" si="203"/>
        <v>#N/A</v>
      </c>
      <c r="G769" s="58" t="e">
        <f t="shared" si="213"/>
        <v>#N/A</v>
      </c>
      <c r="H769" s="58" t="e">
        <f t="shared" si="208"/>
        <v>#N/A</v>
      </c>
      <c r="I769" s="61" t="e">
        <v>#N/A</v>
      </c>
      <c r="J769" s="58" t="str">
        <f t="shared" si="204"/>
        <v>0</v>
      </c>
      <c r="K769" s="58" t="str">
        <f t="shared" si="205"/>
        <v>0</v>
      </c>
      <c r="L769" s="58" t="str">
        <f t="shared" si="209"/>
        <v>0</v>
      </c>
      <c r="M769" s="58" t="str">
        <f t="shared" si="212"/>
        <v>0</v>
      </c>
      <c r="N769" s="61">
        <v>0</v>
      </c>
      <c r="AF769" s="3">
        <f t="shared" si="200"/>
        <v>1.488425925925926E-2</v>
      </c>
      <c r="AG769" s="5">
        <f t="shared" si="201"/>
        <v>1286000</v>
      </c>
      <c r="AH769" s="56">
        <f t="shared" si="210"/>
        <v>2.9783939999999998</v>
      </c>
      <c r="AI769" s="84">
        <f t="shared" si="211"/>
        <v>2.9783939999999998</v>
      </c>
      <c r="AJ769" s="84">
        <v>1287</v>
      </c>
      <c r="AK769" t="str">
        <f t="shared" si="206"/>
        <v>2.978394, 1287</v>
      </c>
      <c r="AL769" s="60">
        <f t="shared" si="211"/>
        <v>2.9783939999999998</v>
      </c>
      <c r="AM769" s="5">
        <f t="shared" si="207"/>
        <v>1286</v>
      </c>
      <c r="AN769" s="56"/>
      <c r="AT769" s="56"/>
    </row>
    <row r="770" spans="1:46" x14ac:dyDescent="0.35">
      <c r="A770">
        <v>1287000</v>
      </c>
      <c r="B770" s="59">
        <v>0.30767566000000002</v>
      </c>
      <c r="C770" s="3">
        <f t="shared" ref="C770:C790" si="214">A770/60000/1440</f>
        <v>1.4895833333333332E-2</v>
      </c>
      <c r="D770" s="59">
        <v>3.0767566000000004</v>
      </c>
      <c r="E770" s="56" t="e">
        <f t="shared" si="202"/>
        <v>#N/A</v>
      </c>
      <c r="F770" s="58" t="e">
        <f t="shared" si="203"/>
        <v>#N/A</v>
      </c>
      <c r="G770" s="58" t="e">
        <f t="shared" si="213"/>
        <v>#N/A</v>
      </c>
      <c r="H770" s="58">
        <f t="shared" si="208"/>
        <v>3.0767566000000004</v>
      </c>
      <c r="I770" s="61" t="e">
        <v>#N/A</v>
      </c>
      <c r="J770" s="58" t="str">
        <f t="shared" si="204"/>
        <v>0</v>
      </c>
      <c r="K770" s="58" t="str">
        <f t="shared" si="205"/>
        <v>0</v>
      </c>
      <c r="L770" s="58" t="str">
        <f t="shared" si="209"/>
        <v>0</v>
      </c>
      <c r="M770" s="58">
        <f t="shared" si="212"/>
        <v>3.0767566000000004</v>
      </c>
      <c r="N770" s="61">
        <v>0</v>
      </c>
      <c r="AF770" s="3">
        <f t="shared" ref="AF770:AF790" si="215">A770/60000/1440</f>
        <v>1.4895833333333332E-2</v>
      </c>
      <c r="AG770" s="5">
        <f t="shared" si="201"/>
        <v>1287000</v>
      </c>
      <c r="AH770" s="56">
        <f t="shared" si="210"/>
        <v>3.0767566000000004</v>
      </c>
      <c r="AI770" s="84">
        <f t="shared" si="211"/>
        <v>3.0767566000000004</v>
      </c>
      <c r="AJ770" s="84">
        <v>1288</v>
      </c>
      <c r="AK770" t="str">
        <f t="shared" si="206"/>
        <v>3.0767566, 1288</v>
      </c>
      <c r="AL770" s="60">
        <f t="shared" si="211"/>
        <v>3.0767566000000004</v>
      </c>
      <c r="AM770" s="5">
        <f t="shared" si="207"/>
        <v>1287</v>
      </c>
      <c r="AN770" s="56"/>
      <c r="AT770" s="56"/>
    </row>
    <row r="771" spans="1:46" x14ac:dyDescent="0.35">
      <c r="A771">
        <v>1288000</v>
      </c>
      <c r="B771" s="59">
        <v>0.29935489999999998</v>
      </c>
      <c r="C771" s="3">
        <f t="shared" si="214"/>
        <v>1.4907407407407406E-2</v>
      </c>
      <c r="D771" s="59">
        <v>2.9935489999999998</v>
      </c>
      <c r="E771" s="56" t="e">
        <f t="shared" ref="E771:E790" si="216">IF(D771=MIN($D$2:$D$412),D771,NA())</f>
        <v>#N/A</v>
      </c>
      <c r="F771" s="58" t="e">
        <f t="shared" ref="F771:F790" si="217">IF(D771=MAX($D$2:$D$412),D771,NA())</f>
        <v>#N/A</v>
      </c>
      <c r="G771" s="58" t="e">
        <f t="shared" si="213"/>
        <v>#N/A</v>
      </c>
      <c r="H771" s="58" t="e">
        <f t="shared" si="208"/>
        <v>#N/A</v>
      </c>
      <c r="I771" s="61" t="e">
        <v>#N/A</v>
      </c>
      <c r="J771" s="58" t="str">
        <f t="shared" ref="J771:J790" si="218">IF(D771=MIN($D:$D),D771,"0")</f>
        <v>0</v>
      </c>
      <c r="K771" s="58" t="str">
        <f t="shared" ref="K771:K790" si="219">IF(D771=MAX($D:$D),D771,"0")</f>
        <v>0</v>
      </c>
      <c r="L771" s="58" t="str">
        <f t="shared" si="209"/>
        <v>0</v>
      </c>
      <c r="M771" s="58" t="str">
        <f t="shared" si="212"/>
        <v>0</v>
      </c>
      <c r="N771" s="61">
        <v>0</v>
      </c>
      <c r="AF771" s="3">
        <f t="shared" si="215"/>
        <v>1.4907407407407406E-2</v>
      </c>
      <c r="AG771" s="5">
        <f t="shared" ref="AG771:AG790" si="220">A771</f>
        <v>1288000</v>
      </c>
      <c r="AH771" s="56">
        <f t="shared" si="210"/>
        <v>2.9935489999999998</v>
      </c>
      <c r="AI771" s="84">
        <f t="shared" si="211"/>
        <v>2.9935489999999998</v>
      </c>
      <c r="AJ771" s="84">
        <v>1289</v>
      </c>
      <c r="AK771" t="str">
        <f t="shared" ref="AK771:AK790" si="221">_xlfn.CONCAT(AI771,", ",AJ771)</f>
        <v>2.993549, 1289</v>
      </c>
      <c r="AL771" s="60">
        <f t="shared" si="211"/>
        <v>2.9935489999999998</v>
      </c>
      <c r="AM771" s="5">
        <f t="shared" ref="AM771:AM790" si="222">$AG771/1000</f>
        <v>1288</v>
      </c>
      <c r="AN771" s="56"/>
      <c r="AT771" s="56"/>
    </row>
    <row r="772" spans="1:46" x14ac:dyDescent="0.35">
      <c r="A772">
        <v>1289000</v>
      </c>
      <c r="B772" s="59">
        <v>0.29859715999999997</v>
      </c>
      <c r="C772" s="3">
        <f t="shared" si="214"/>
        <v>1.4918981481481483E-2</v>
      </c>
      <c r="D772" s="59">
        <v>2.9859715999999996</v>
      </c>
      <c r="E772" s="56" t="e">
        <f t="shared" si="216"/>
        <v>#N/A</v>
      </c>
      <c r="F772" s="58" t="e">
        <f t="shared" si="217"/>
        <v>#N/A</v>
      </c>
      <c r="G772" s="58" t="e">
        <f t="shared" si="213"/>
        <v>#N/A</v>
      </c>
      <c r="H772" s="58" t="e">
        <f t="shared" si="208"/>
        <v>#N/A</v>
      </c>
      <c r="I772" s="61" t="e">
        <v>#N/A</v>
      </c>
      <c r="J772" s="58" t="str">
        <f t="shared" si="218"/>
        <v>0</v>
      </c>
      <c r="K772" s="58" t="str">
        <f t="shared" si="219"/>
        <v>0</v>
      </c>
      <c r="L772" s="58" t="str">
        <f t="shared" si="209"/>
        <v>0</v>
      </c>
      <c r="M772" s="58" t="str">
        <f t="shared" si="212"/>
        <v>0</v>
      </c>
      <c r="N772" s="61">
        <v>0</v>
      </c>
      <c r="AF772" s="3">
        <f t="shared" si="215"/>
        <v>1.4918981481481483E-2</v>
      </c>
      <c r="AG772" s="5">
        <f t="shared" si="220"/>
        <v>1289000</v>
      </c>
      <c r="AH772" s="56">
        <f t="shared" si="210"/>
        <v>2.9859715999999996</v>
      </c>
      <c r="AI772" s="84">
        <f t="shared" si="211"/>
        <v>2.9859715999999996</v>
      </c>
      <c r="AJ772" s="84">
        <v>1290</v>
      </c>
      <c r="AK772" t="str">
        <f t="shared" si="221"/>
        <v>2.9859716, 1290</v>
      </c>
      <c r="AL772" s="60">
        <f t="shared" si="211"/>
        <v>2.9859715999999996</v>
      </c>
      <c r="AM772" s="5">
        <f t="shared" si="222"/>
        <v>1289</v>
      </c>
      <c r="AN772" s="56"/>
      <c r="AT772" s="56"/>
    </row>
    <row r="773" spans="1:46" x14ac:dyDescent="0.35">
      <c r="A773">
        <v>1290000</v>
      </c>
      <c r="B773" s="59">
        <v>0.29935489999999998</v>
      </c>
      <c r="C773" s="3">
        <f t="shared" si="214"/>
        <v>1.4930555555555556E-2</v>
      </c>
      <c r="D773" s="59">
        <v>2.9935489999999998</v>
      </c>
      <c r="E773" s="56" t="e">
        <f t="shared" si="216"/>
        <v>#N/A</v>
      </c>
      <c r="F773" s="58" t="e">
        <f t="shared" si="217"/>
        <v>#N/A</v>
      </c>
      <c r="G773" s="58" t="e">
        <f t="shared" si="213"/>
        <v>#N/A</v>
      </c>
      <c r="H773" s="58" t="e">
        <f t="shared" si="208"/>
        <v>#N/A</v>
      </c>
      <c r="I773" s="61" t="e">
        <v>#N/A</v>
      </c>
      <c r="J773" s="58" t="str">
        <f t="shared" si="218"/>
        <v>0</v>
      </c>
      <c r="K773" s="58" t="str">
        <f t="shared" si="219"/>
        <v>0</v>
      </c>
      <c r="L773" s="58" t="str">
        <f t="shared" si="209"/>
        <v>0</v>
      </c>
      <c r="M773" s="58" t="str">
        <f t="shared" si="212"/>
        <v>0</v>
      </c>
      <c r="N773" s="61">
        <v>0</v>
      </c>
      <c r="AF773" s="3">
        <f t="shared" si="215"/>
        <v>1.4930555555555556E-2</v>
      </c>
      <c r="AG773" s="5">
        <f t="shared" si="220"/>
        <v>1290000</v>
      </c>
      <c r="AH773" s="56">
        <f t="shared" si="210"/>
        <v>2.9935489999999998</v>
      </c>
      <c r="AI773" s="84">
        <f t="shared" si="211"/>
        <v>2.9935489999999998</v>
      </c>
      <c r="AJ773" s="84">
        <v>1291</v>
      </c>
      <c r="AK773" t="str">
        <f t="shared" si="221"/>
        <v>2.993549, 1291</v>
      </c>
      <c r="AL773" s="60">
        <f t="shared" si="211"/>
        <v>2.9935489999999998</v>
      </c>
      <c r="AM773" s="5">
        <f t="shared" si="222"/>
        <v>1290</v>
      </c>
      <c r="AN773" s="56"/>
      <c r="AT773" s="56"/>
    </row>
    <row r="774" spans="1:46" x14ac:dyDescent="0.35">
      <c r="A774">
        <v>1291000</v>
      </c>
      <c r="B774" s="59">
        <v>0.29405789999999998</v>
      </c>
      <c r="C774" s="3">
        <f t="shared" si="214"/>
        <v>1.4942129629629628E-2</v>
      </c>
      <c r="D774" s="59">
        <v>2.9405789999999996</v>
      </c>
      <c r="E774" s="56" t="e">
        <f t="shared" si="216"/>
        <v>#N/A</v>
      </c>
      <c r="F774" s="58" t="e">
        <f t="shared" si="217"/>
        <v>#N/A</v>
      </c>
      <c r="G774" s="58">
        <f t="shared" si="213"/>
        <v>2.9405789999999996</v>
      </c>
      <c r="H774" s="58" t="e">
        <f t="shared" ref="H774:H790" si="223">IF(AND(D774&gt;=D771, D774&gt;=D772, D774&gt;=D773, D774&gt;=D775, D774&gt;=D776, D774&gt;=D777),D774,NA())</f>
        <v>#N/A</v>
      </c>
      <c r="I774" s="61" t="e">
        <v>#N/A</v>
      </c>
      <c r="J774" s="58" t="str">
        <f t="shared" si="218"/>
        <v>0</v>
      </c>
      <c r="K774" s="58" t="str">
        <f t="shared" si="219"/>
        <v>0</v>
      </c>
      <c r="L774" s="58">
        <f t="shared" ref="L774:L790" si="224">IF(AND(D774&lt;=D771, D774&lt;=D772, D774&lt;=D773, D774&lt;=D775, D774&lt;=D776, D774&lt;=D777),D774,"0")</f>
        <v>2.9405789999999996</v>
      </c>
      <c r="M774" s="58" t="str">
        <f t="shared" si="212"/>
        <v>0</v>
      </c>
      <c r="N774" s="61">
        <v>0</v>
      </c>
      <c r="AF774" s="3">
        <f t="shared" si="215"/>
        <v>1.4942129629629628E-2</v>
      </c>
      <c r="AG774" s="5">
        <f t="shared" si="220"/>
        <v>1291000</v>
      </c>
      <c r="AH774" s="56">
        <f t="shared" si="210"/>
        <v>2.9405789999999996</v>
      </c>
      <c r="AI774" s="84">
        <f t="shared" si="211"/>
        <v>2.9405789999999996</v>
      </c>
      <c r="AJ774" s="84">
        <v>1292</v>
      </c>
      <c r="AK774" t="str">
        <f t="shared" si="221"/>
        <v>2.940579, 1292</v>
      </c>
      <c r="AL774" s="60">
        <f t="shared" si="211"/>
        <v>2.9405789999999996</v>
      </c>
      <c r="AM774" s="5">
        <f t="shared" si="222"/>
        <v>1291</v>
      </c>
      <c r="AN774" s="56"/>
      <c r="AT774" s="56"/>
    </row>
    <row r="775" spans="1:46" x14ac:dyDescent="0.35">
      <c r="A775">
        <v>1292000</v>
      </c>
      <c r="B775" s="59">
        <v>0.30162334000000002</v>
      </c>
      <c r="C775" s="3">
        <f t="shared" si="214"/>
        <v>1.4953703703703705E-2</v>
      </c>
      <c r="D775" s="59">
        <v>3.0162334</v>
      </c>
      <c r="E775" s="56" t="e">
        <f t="shared" si="216"/>
        <v>#N/A</v>
      </c>
      <c r="F775" s="58" t="e">
        <f t="shared" si="217"/>
        <v>#N/A</v>
      </c>
      <c r="G775" s="58" t="e">
        <f t="shared" si="213"/>
        <v>#N/A</v>
      </c>
      <c r="H775" s="58" t="e">
        <f t="shared" si="223"/>
        <v>#N/A</v>
      </c>
      <c r="I775" s="61" t="e">
        <v>#N/A</v>
      </c>
      <c r="J775" s="58" t="str">
        <f t="shared" si="218"/>
        <v>0</v>
      </c>
      <c r="K775" s="58" t="str">
        <f t="shared" si="219"/>
        <v>0</v>
      </c>
      <c r="L775" s="58" t="str">
        <f t="shared" si="224"/>
        <v>0</v>
      </c>
      <c r="M775" s="58" t="str">
        <f t="shared" si="212"/>
        <v>0</v>
      </c>
      <c r="N775" s="61">
        <v>0</v>
      </c>
      <c r="AF775" s="3">
        <f t="shared" si="215"/>
        <v>1.4953703703703705E-2</v>
      </c>
      <c r="AG775" s="5">
        <f t="shared" si="220"/>
        <v>1292000</v>
      </c>
      <c r="AH775" s="56">
        <f t="shared" ref="AH775:AH790" si="225">B775*10</f>
        <v>3.0162334</v>
      </c>
      <c r="AI775" s="84">
        <f t="shared" si="211"/>
        <v>3.0162334</v>
      </c>
      <c r="AJ775" s="84">
        <v>1293</v>
      </c>
      <c r="AK775" t="str">
        <f t="shared" si="221"/>
        <v>3.0162334, 1293</v>
      </c>
      <c r="AL775" s="60">
        <f t="shared" si="211"/>
        <v>3.0162334</v>
      </c>
      <c r="AM775" s="5">
        <f t="shared" si="222"/>
        <v>1292</v>
      </c>
      <c r="AN775" s="56"/>
      <c r="AT775" s="56"/>
    </row>
    <row r="776" spans="1:46" x14ac:dyDescent="0.35">
      <c r="A776">
        <v>1293000</v>
      </c>
      <c r="B776" s="59">
        <v>0.30238110000000001</v>
      </c>
      <c r="C776" s="3">
        <f t="shared" si="214"/>
        <v>1.4965277777777779E-2</v>
      </c>
      <c r="D776" s="59">
        <v>3.0238110000000002</v>
      </c>
      <c r="E776" s="56" t="e">
        <f t="shared" si="216"/>
        <v>#N/A</v>
      </c>
      <c r="F776" s="58" t="e">
        <f t="shared" si="217"/>
        <v>#N/A</v>
      </c>
      <c r="G776" s="58" t="e">
        <f t="shared" si="213"/>
        <v>#N/A</v>
      </c>
      <c r="H776" s="58" t="e">
        <f t="shared" si="223"/>
        <v>#N/A</v>
      </c>
      <c r="I776" s="61" t="e">
        <v>#N/A</v>
      </c>
      <c r="J776" s="58" t="str">
        <f t="shared" si="218"/>
        <v>0</v>
      </c>
      <c r="K776" s="58" t="str">
        <f t="shared" si="219"/>
        <v>0</v>
      </c>
      <c r="L776" s="58" t="str">
        <f t="shared" si="224"/>
        <v>0</v>
      </c>
      <c r="M776" s="58" t="str">
        <f t="shared" si="212"/>
        <v>0</v>
      </c>
      <c r="N776" s="61">
        <v>0</v>
      </c>
      <c r="AF776" s="3">
        <f t="shared" si="215"/>
        <v>1.4965277777777779E-2</v>
      </c>
      <c r="AG776" s="5">
        <f t="shared" si="220"/>
        <v>1293000</v>
      </c>
      <c r="AH776" s="56">
        <f t="shared" si="225"/>
        <v>3.0238110000000002</v>
      </c>
      <c r="AI776" s="84">
        <f t="shared" si="211"/>
        <v>3.0238110000000002</v>
      </c>
      <c r="AJ776" s="84">
        <v>1294</v>
      </c>
      <c r="AK776" t="str">
        <f t="shared" si="221"/>
        <v>3.023811, 1294</v>
      </c>
      <c r="AL776" s="60">
        <f t="shared" si="211"/>
        <v>3.0238110000000002</v>
      </c>
      <c r="AM776" s="5">
        <f t="shared" si="222"/>
        <v>1293</v>
      </c>
      <c r="AN776" s="56"/>
      <c r="AT776" s="56"/>
    </row>
    <row r="777" spans="1:46" x14ac:dyDescent="0.35">
      <c r="A777">
        <v>1294000</v>
      </c>
      <c r="B777" s="59">
        <v>0.35987829999999998</v>
      </c>
      <c r="C777" s="3">
        <f t="shared" si="214"/>
        <v>1.4976851851851852E-2</v>
      </c>
      <c r="D777" s="59">
        <v>3.5987830000000001</v>
      </c>
      <c r="E777" s="56" t="e">
        <f t="shared" si="216"/>
        <v>#N/A</v>
      </c>
      <c r="F777" s="58" t="e">
        <f t="shared" si="217"/>
        <v>#N/A</v>
      </c>
      <c r="G777" s="58" t="e">
        <f t="shared" si="213"/>
        <v>#N/A</v>
      </c>
      <c r="H777" s="58" t="e">
        <f t="shared" si="223"/>
        <v>#N/A</v>
      </c>
      <c r="I777" s="61" t="e">
        <v>#N/A</v>
      </c>
      <c r="J777" s="58" t="str">
        <f t="shared" si="218"/>
        <v>0</v>
      </c>
      <c r="K777" s="58" t="str">
        <f t="shared" si="219"/>
        <v>0</v>
      </c>
      <c r="L777" s="58" t="str">
        <f t="shared" si="224"/>
        <v>0</v>
      </c>
      <c r="M777" s="58" t="str">
        <f t="shared" si="212"/>
        <v>0</v>
      </c>
      <c r="N777" s="61">
        <v>0</v>
      </c>
      <c r="AF777" s="3">
        <f t="shared" si="215"/>
        <v>1.4976851851851852E-2</v>
      </c>
      <c r="AG777" s="5">
        <f t="shared" si="220"/>
        <v>1294000</v>
      </c>
      <c r="AH777" s="56">
        <f t="shared" si="225"/>
        <v>3.5987830000000001</v>
      </c>
      <c r="AI777" s="84">
        <f t="shared" si="211"/>
        <v>3.5987830000000001</v>
      </c>
      <c r="AJ777" s="84">
        <v>1295</v>
      </c>
      <c r="AK777" t="str">
        <f t="shared" si="221"/>
        <v>3.598783, 1295</v>
      </c>
      <c r="AL777" s="60">
        <f t="shared" si="211"/>
        <v>3.5987830000000001</v>
      </c>
      <c r="AM777" s="5">
        <f t="shared" si="222"/>
        <v>1294</v>
      </c>
      <c r="AN777" s="56"/>
      <c r="AT777" s="56"/>
    </row>
    <row r="778" spans="1:46" x14ac:dyDescent="0.35">
      <c r="A778">
        <v>1295000</v>
      </c>
      <c r="B778" s="59">
        <v>0.36971456000000003</v>
      </c>
      <c r="C778" s="3">
        <f t="shared" si="214"/>
        <v>1.4988425925925926E-2</v>
      </c>
      <c r="D778" s="59">
        <v>3.6971456000000003</v>
      </c>
      <c r="E778" s="56" t="e">
        <f t="shared" si="216"/>
        <v>#N/A</v>
      </c>
      <c r="F778" s="58" t="e">
        <f t="shared" si="217"/>
        <v>#N/A</v>
      </c>
      <c r="G778" s="58" t="e">
        <f t="shared" si="213"/>
        <v>#N/A</v>
      </c>
      <c r="H778" s="58">
        <f t="shared" si="223"/>
        <v>3.6971456000000003</v>
      </c>
      <c r="I778" s="61" t="e">
        <v>#N/A</v>
      </c>
      <c r="J778" s="58" t="str">
        <f t="shared" si="218"/>
        <v>0</v>
      </c>
      <c r="K778" s="58" t="str">
        <f t="shared" si="219"/>
        <v>0</v>
      </c>
      <c r="L778" s="58" t="str">
        <f t="shared" si="224"/>
        <v>0</v>
      </c>
      <c r="M778" s="58">
        <f t="shared" si="212"/>
        <v>3.6971456000000003</v>
      </c>
      <c r="N778" s="61">
        <v>0</v>
      </c>
      <c r="AF778" s="3">
        <f t="shared" si="215"/>
        <v>1.4988425925925926E-2</v>
      </c>
      <c r="AG778" s="5">
        <f t="shared" si="220"/>
        <v>1295000</v>
      </c>
      <c r="AH778" s="56">
        <f t="shared" si="225"/>
        <v>3.6971456000000003</v>
      </c>
      <c r="AI778" s="84">
        <f t="shared" si="211"/>
        <v>3.6971456000000003</v>
      </c>
      <c r="AJ778" s="84">
        <v>1296</v>
      </c>
      <c r="AK778" t="str">
        <f t="shared" si="221"/>
        <v>3.6971456, 1296</v>
      </c>
      <c r="AL778" s="60">
        <f t="shared" si="211"/>
        <v>3.6971456000000003</v>
      </c>
      <c r="AM778" s="5">
        <f t="shared" si="222"/>
        <v>1295</v>
      </c>
      <c r="AN778" s="56"/>
      <c r="AT778" s="56"/>
    </row>
    <row r="779" spans="1:46" x14ac:dyDescent="0.35">
      <c r="A779">
        <v>1296000</v>
      </c>
      <c r="B779" s="59">
        <v>0.33869510000000003</v>
      </c>
      <c r="C779" s="3">
        <f t="shared" si="214"/>
        <v>1.5000000000000001E-2</v>
      </c>
      <c r="D779" s="59">
        <v>3.3869510000000003</v>
      </c>
      <c r="E779" s="56" t="e">
        <f t="shared" si="216"/>
        <v>#N/A</v>
      </c>
      <c r="F779" s="58" t="e">
        <f t="shared" si="217"/>
        <v>#N/A</v>
      </c>
      <c r="G779" s="58" t="e">
        <f t="shared" si="213"/>
        <v>#N/A</v>
      </c>
      <c r="H779" s="58" t="e">
        <f t="shared" si="223"/>
        <v>#N/A</v>
      </c>
      <c r="I779" s="61" t="e">
        <v>#N/A</v>
      </c>
      <c r="J779" s="58" t="str">
        <f t="shared" si="218"/>
        <v>0</v>
      </c>
      <c r="K779" s="58" t="str">
        <f t="shared" si="219"/>
        <v>0</v>
      </c>
      <c r="L779" s="58" t="str">
        <f t="shared" si="224"/>
        <v>0</v>
      </c>
      <c r="M779" s="58" t="str">
        <f t="shared" si="212"/>
        <v>0</v>
      </c>
      <c r="N779" s="61">
        <v>0</v>
      </c>
      <c r="AF779" s="3">
        <f t="shared" si="215"/>
        <v>1.5000000000000001E-2</v>
      </c>
      <c r="AG779" s="5">
        <f t="shared" si="220"/>
        <v>1296000</v>
      </c>
      <c r="AH779" s="56">
        <f t="shared" si="225"/>
        <v>3.3869510000000003</v>
      </c>
      <c r="AI779" s="84">
        <f t="shared" si="211"/>
        <v>3.3869510000000003</v>
      </c>
      <c r="AJ779" s="84">
        <v>1297</v>
      </c>
      <c r="AK779" t="str">
        <f t="shared" si="221"/>
        <v>3.386951, 1297</v>
      </c>
      <c r="AL779" s="60">
        <f t="shared" si="211"/>
        <v>3.3869510000000003</v>
      </c>
      <c r="AM779" s="5">
        <f t="shared" si="222"/>
        <v>1296</v>
      </c>
      <c r="AN779" s="56"/>
      <c r="AT779" s="56"/>
    </row>
    <row r="780" spans="1:46" x14ac:dyDescent="0.35">
      <c r="A780">
        <v>1297000</v>
      </c>
      <c r="B780" s="59">
        <v>0.30691790000000002</v>
      </c>
      <c r="C780" s="3">
        <f t="shared" si="214"/>
        <v>1.5011574074074075E-2</v>
      </c>
      <c r="D780" s="59">
        <v>3.0691790000000001</v>
      </c>
      <c r="E780" s="56" t="e">
        <f t="shared" si="216"/>
        <v>#N/A</v>
      </c>
      <c r="F780" s="58" t="e">
        <f t="shared" si="217"/>
        <v>#N/A</v>
      </c>
      <c r="G780" s="58" t="e">
        <f t="shared" si="213"/>
        <v>#N/A</v>
      </c>
      <c r="H780" s="58" t="e">
        <f t="shared" si="223"/>
        <v>#N/A</v>
      </c>
      <c r="I780" s="61" t="e">
        <v>#N/A</v>
      </c>
      <c r="J780" s="58" t="str">
        <f t="shared" si="218"/>
        <v>0</v>
      </c>
      <c r="K780" s="58" t="str">
        <f t="shared" si="219"/>
        <v>0</v>
      </c>
      <c r="L780" s="58" t="str">
        <f t="shared" si="224"/>
        <v>0</v>
      </c>
      <c r="M780" s="58" t="str">
        <f t="shared" si="212"/>
        <v>0</v>
      </c>
      <c r="N780" s="61">
        <v>0</v>
      </c>
      <c r="AF780" s="3">
        <f t="shared" si="215"/>
        <v>1.5011574074074075E-2</v>
      </c>
      <c r="AG780" s="5">
        <f t="shared" si="220"/>
        <v>1297000</v>
      </c>
      <c r="AH780" s="56">
        <f t="shared" si="225"/>
        <v>3.0691790000000001</v>
      </c>
      <c r="AI780" s="84">
        <f t="shared" si="211"/>
        <v>3.0691790000000001</v>
      </c>
      <c r="AJ780" s="84">
        <v>1298</v>
      </c>
      <c r="AK780" t="str">
        <f t="shared" si="221"/>
        <v>3.069179, 1298</v>
      </c>
      <c r="AL780" s="60">
        <f t="shared" si="211"/>
        <v>3.0691790000000001</v>
      </c>
      <c r="AM780" s="5">
        <f t="shared" si="222"/>
        <v>1297</v>
      </c>
      <c r="AN780" s="56"/>
      <c r="AT780" s="56"/>
    </row>
    <row r="781" spans="1:46" x14ac:dyDescent="0.35">
      <c r="A781">
        <v>1298000</v>
      </c>
      <c r="B781" s="59">
        <v>0.27514556000000001</v>
      </c>
      <c r="C781" s="3">
        <f t="shared" si="214"/>
        <v>1.5023148148148148E-2</v>
      </c>
      <c r="D781" s="59">
        <v>2.7514555999999999</v>
      </c>
      <c r="E781" s="56" t="e">
        <f t="shared" si="216"/>
        <v>#N/A</v>
      </c>
      <c r="F781" s="58" t="e">
        <f t="shared" si="217"/>
        <v>#N/A</v>
      </c>
      <c r="G781" s="58" t="e">
        <f t="shared" si="213"/>
        <v>#N/A</v>
      </c>
      <c r="H781" s="58" t="e">
        <f t="shared" si="223"/>
        <v>#N/A</v>
      </c>
      <c r="I781" s="61" t="e">
        <v>#N/A</v>
      </c>
      <c r="J781" s="58" t="str">
        <f t="shared" si="218"/>
        <v>0</v>
      </c>
      <c r="K781" s="58" t="str">
        <f t="shared" si="219"/>
        <v>0</v>
      </c>
      <c r="L781" s="58" t="str">
        <f t="shared" si="224"/>
        <v>0</v>
      </c>
      <c r="M781" s="58" t="str">
        <f t="shared" si="212"/>
        <v>0</v>
      </c>
      <c r="N781" s="61">
        <v>0</v>
      </c>
      <c r="AF781" s="3">
        <f t="shared" si="215"/>
        <v>1.5023148148148148E-2</v>
      </c>
      <c r="AG781" s="5">
        <f t="shared" si="220"/>
        <v>1298000</v>
      </c>
      <c r="AH781" s="56">
        <f t="shared" si="225"/>
        <v>2.7514555999999999</v>
      </c>
      <c r="AI781" s="84">
        <f t="shared" si="211"/>
        <v>2.7514555999999999</v>
      </c>
      <c r="AJ781" s="84">
        <v>1299</v>
      </c>
      <c r="AK781" t="str">
        <f t="shared" si="221"/>
        <v>2.7514556, 1299</v>
      </c>
      <c r="AL781" s="60">
        <f t="shared" si="211"/>
        <v>2.7514555999999999</v>
      </c>
      <c r="AM781" s="5">
        <f t="shared" si="222"/>
        <v>1298</v>
      </c>
      <c r="AN781" s="56"/>
      <c r="AT781" s="56"/>
    </row>
    <row r="782" spans="1:46" x14ac:dyDescent="0.35">
      <c r="A782">
        <v>1299000</v>
      </c>
      <c r="B782" s="59">
        <v>0.22067455999999999</v>
      </c>
      <c r="C782" s="3">
        <f t="shared" si="214"/>
        <v>1.5034722222222222E-2</v>
      </c>
      <c r="D782" s="59">
        <v>2.2067456000000001</v>
      </c>
      <c r="E782" s="56" t="e">
        <f t="shared" si="216"/>
        <v>#N/A</v>
      </c>
      <c r="F782" s="58" t="e">
        <f t="shared" si="217"/>
        <v>#N/A</v>
      </c>
      <c r="G782" s="58">
        <f t="shared" si="213"/>
        <v>2.2067456000000001</v>
      </c>
      <c r="H782" s="58" t="e">
        <f t="shared" si="223"/>
        <v>#N/A</v>
      </c>
      <c r="I782" s="61" t="e">
        <v>#N/A</v>
      </c>
      <c r="J782" s="58" t="str">
        <f t="shared" si="218"/>
        <v>0</v>
      </c>
      <c r="K782" s="58" t="str">
        <f t="shared" si="219"/>
        <v>0</v>
      </c>
      <c r="L782" s="58">
        <f t="shared" si="224"/>
        <v>2.2067456000000001</v>
      </c>
      <c r="M782" s="58" t="str">
        <f t="shared" si="212"/>
        <v>0</v>
      </c>
      <c r="N782" s="61">
        <v>0</v>
      </c>
      <c r="AF782" s="3">
        <f t="shared" si="215"/>
        <v>1.5034722222222222E-2</v>
      </c>
      <c r="AG782" s="5">
        <f t="shared" si="220"/>
        <v>1299000</v>
      </c>
      <c r="AH782" s="56">
        <f t="shared" si="225"/>
        <v>2.2067456000000001</v>
      </c>
      <c r="AI782" s="84">
        <f t="shared" si="211"/>
        <v>2.2067456000000001</v>
      </c>
      <c r="AJ782" s="84">
        <v>1300</v>
      </c>
      <c r="AK782" t="str">
        <f t="shared" si="221"/>
        <v>2.2067456, 1300</v>
      </c>
      <c r="AL782" s="60">
        <f t="shared" si="211"/>
        <v>2.2067456000000001</v>
      </c>
      <c r="AM782" s="5">
        <f t="shared" si="222"/>
        <v>1299</v>
      </c>
      <c r="AN782" s="56"/>
      <c r="AT782" s="56"/>
    </row>
    <row r="783" spans="1:46" x14ac:dyDescent="0.35">
      <c r="A783">
        <v>1300000</v>
      </c>
      <c r="B783" s="59">
        <v>0.22823757</v>
      </c>
      <c r="C783" s="3">
        <f t="shared" si="214"/>
        <v>1.5046296296296297E-2</v>
      </c>
      <c r="D783" s="59">
        <v>2.2823757000000002</v>
      </c>
      <c r="E783" s="56" t="e">
        <f t="shared" si="216"/>
        <v>#N/A</v>
      </c>
      <c r="F783" s="58" t="e">
        <f t="shared" si="217"/>
        <v>#N/A</v>
      </c>
      <c r="G783" s="58" t="e">
        <f t="shared" si="213"/>
        <v>#N/A</v>
      </c>
      <c r="H783" s="58" t="e">
        <f t="shared" si="223"/>
        <v>#N/A</v>
      </c>
      <c r="I783" s="61" t="e">
        <v>#N/A</v>
      </c>
      <c r="J783" s="58" t="str">
        <f t="shared" si="218"/>
        <v>0</v>
      </c>
      <c r="K783" s="58" t="str">
        <f t="shared" si="219"/>
        <v>0</v>
      </c>
      <c r="L783" s="58" t="str">
        <f t="shared" si="224"/>
        <v>0</v>
      </c>
      <c r="M783" s="58" t="str">
        <f t="shared" si="212"/>
        <v>0</v>
      </c>
      <c r="N783" s="61">
        <v>0</v>
      </c>
      <c r="AF783" s="3">
        <f t="shared" si="215"/>
        <v>1.5046296296296297E-2</v>
      </c>
      <c r="AG783" s="5">
        <f t="shared" si="220"/>
        <v>1300000</v>
      </c>
      <c r="AH783" s="56">
        <f t="shared" si="225"/>
        <v>2.2823757000000002</v>
      </c>
      <c r="AI783" s="84">
        <f t="shared" si="211"/>
        <v>2.2823757000000002</v>
      </c>
      <c r="AJ783" s="84">
        <v>1301</v>
      </c>
      <c r="AK783" t="str">
        <f t="shared" si="221"/>
        <v>2.2823757, 1301</v>
      </c>
      <c r="AL783" s="60">
        <f t="shared" si="211"/>
        <v>2.2823757000000002</v>
      </c>
      <c r="AM783" s="5">
        <f t="shared" si="222"/>
        <v>1300</v>
      </c>
      <c r="AN783" s="56"/>
      <c r="AT783" s="56"/>
    </row>
    <row r="784" spans="1:46" x14ac:dyDescent="0.35">
      <c r="A784">
        <v>1301000</v>
      </c>
      <c r="B784" s="59">
        <v>0.25396239999999998</v>
      </c>
      <c r="C784" s="3">
        <f t="shared" si="214"/>
        <v>1.5057870370370371E-2</v>
      </c>
      <c r="D784" s="59">
        <v>2.5396239999999999</v>
      </c>
      <c r="E784" s="56" t="e">
        <f t="shared" si="216"/>
        <v>#N/A</v>
      </c>
      <c r="F784" s="58" t="e">
        <f t="shared" si="217"/>
        <v>#N/A</v>
      </c>
      <c r="G784" s="58" t="e">
        <f t="shared" si="213"/>
        <v>#N/A</v>
      </c>
      <c r="H784" s="58" t="e">
        <f t="shared" si="223"/>
        <v>#N/A</v>
      </c>
      <c r="I784" s="61" t="e">
        <v>#N/A</v>
      </c>
      <c r="J784" s="58" t="str">
        <f t="shared" si="218"/>
        <v>0</v>
      </c>
      <c r="K784" s="58" t="str">
        <f t="shared" si="219"/>
        <v>0</v>
      </c>
      <c r="L784" s="58" t="str">
        <f t="shared" si="224"/>
        <v>0</v>
      </c>
      <c r="M784" s="58" t="str">
        <f t="shared" si="212"/>
        <v>0</v>
      </c>
      <c r="N784" s="61">
        <v>0</v>
      </c>
      <c r="AF784" s="3">
        <f t="shared" si="215"/>
        <v>1.5057870370370371E-2</v>
      </c>
      <c r="AG784" s="5">
        <f t="shared" si="220"/>
        <v>1301000</v>
      </c>
      <c r="AH784" s="56">
        <f t="shared" si="225"/>
        <v>2.5396239999999999</v>
      </c>
      <c r="AI784" s="84">
        <f t="shared" si="211"/>
        <v>2.5396239999999999</v>
      </c>
      <c r="AJ784" s="84">
        <v>1302</v>
      </c>
      <c r="AK784" t="str">
        <f t="shared" si="221"/>
        <v>2.539624, 1302</v>
      </c>
      <c r="AL784" s="60">
        <f t="shared" si="211"/>
        <v>2.5396239999999999</v>
      </c>
      <c r="AM784" s="5">
        <f t="shared" si="222"/>
        <v>1301</v>
      </c>
      <c r="AN784" s="56"/>
      <c r="AT784" s="56"/>
    </row>
    <row r="785" spans="1:46" x14ac:dyDescent="0.35">
      <c r="A785">
        <v>1302000</v>
      </c>
      <c r="B785" s="59">
        <v>0.24866540000000001</v>
      </c>
      <c r="C785" s="3">
        <f t="shared" si="214"/>
        <v>1.5069444444444444E-2</v>
      </c>
      <c r="D785" s="59">
        <v>2.4866540000000001</v>
      </c>
      <c r="E785" s="56" t="e">
        <f t="shared" si="216"/>
        <v>#N/A</v>
      </c>
      <c r="F785" s="58" t="e">
        <f t="shared" si="217"/>
        <v>#N/A</v>
      </c>
      <c r="G785" s="58" t="e">
        <f t="shared" si="213"/>
        <v>#N/A</v>
      </c>
      <c r="H785" s="58" t="e">
        <f t="shared" si="223"/>
        <v>#N/A</v>
      </c>
      <c r="I785" s="61" t="e">
        <v>#N/A</v>
      </c>
      <c r="J785" s="58" t="str">
        <f t="shared" si="218"/>
        <v>0</v>
      </c>
      <c r="K785" s="58" t="str">
        <f t="shared" si="219"/>
        <v>0</v>
      </c>
      <c r="L785" s="58" t="str">
        <f t="shared" si="224"/>
        <v>0</v>
      </c>
      <c r="M785" s="58" t="str">
        <f t="shared" si="212"/>
        <v>0</v>
      </c>
      <c r="N785" s="61">
        <v>0</v>
      </c>
      <c r="AF785" s="3">
        <f t="shared" si="215"/>
        <v>1.5069444444444444E-2</v>
      </c>
      <c r="AG785" s="5">
        <f t="shared" si="220"/>
        <v>1302000</v>
      </c>
      <c r="AH785" s="56">
        <f t="shared" si="225"/>
        <v>2.4866540000000001</v>
      </c>
      <c r="AI785" s="84">
        <f t="shared" si="211"/>
        <v>2.4866540000000001</v>
      </c>
      <c r="AJ785" s="84">
        <v>1303</v>
      </c>
      <c r="AK785" t="str">
        <f t="shared" si="221"/>
        <v>2.486654, 1303</v>
      </c>
      <c r="AL785" s="60">
        <f t="shared" si="211"/>
        <v>2.4866540000000001</v>
      </c>
      <c r="AM785" s="5">
        <f t="shared" si="222"/>
        <v>1302</v>
      </c>
      <c r="AN785" s="56"/>
      <c r="AT785" s="56"/>
    </row>
    <row r="786" spans="1:46" x14ac:dyDescent="0.35">
      <c r="A786">
        <v>1303000</v>
      </c>
      <c r="B786" s="59">
        <v>0.24488391000000001</v>
      </c>
      <c r="C786" s="3">
        <f t="shared" si="214"/>
        <v>1.5081018518518518E-2</v>
      </c>
      <c r="D786" s="59">
        <v>2.4488391000000003</v>
      </c>
      <c r="E786" s="56" t="e">
        <f t="shared" si="216"/>
        <v>#N/A</v>
      </c>
      <c r="F786" s="58" t="e">
        <f t="shared" si="217"/>
        <v>#N/A</v>
      </c>
      <c r="G786" s="58" t="e">
        <f t="shared" si="213"/>
        <v>#N/A</v>
      </c>
      <c r="H786" s="58" t="e">
        <f t="shared" si="223"/>
        <v>#N/A</v>
      </c>
      <c r="I786" s="61" t="e">
        <v>#N/A</v>
      </c>
      <c r="J786" s="58" t="str">
        <f t="shared" si="218"/>
        <v>0</v>
      </c>
      <c r="K786" s="58" t="str">
        <f t="shared" si="219"/>
        <v>0</v>
      </c>
      <c r="L786" s="58" t="str">
        <f t="shared" si="224"/>
        <v>0</v>
      </c>
      <c r="M786" s="58" t="str">
        <f t="shared" si="212"/>
        <v>0</v>
      </c>
      <c r="N786" s="61">
        <v>0</v>
      </c>
      <c r="AF786" s="3">
        <f t="shared" si="215"/>
        <v>1.5081018518518518E-2</v>
      </c>
      <c r="AG786" s="5">
        <f t="shared" si="220"/>
        <v>1303000</v>
      </c>
      <c r="AH786" s="56">
        <f t="shared" si="225"/>
        <v>2.4488391000000003</v>
      </c>
      <c r="AI786" s="84">
        <f t="shared" si="211"/>
        <v>2.4488391000000003</v>
      </c>
      <c r="AJ786" s="84">
        <v>1304</v>
      </c>
      <c r="AK786" t="str">
        <f t="shared" si="221"/>
        <v>2.4488391, 1304</v>
      </c>
      <c r="AL786" s="60">
        <f t="shared" si="211"/>
        <v>2.4488391000000003</v>
      </c>
      <c r="AM786" s="5">
        <f t="shared" si="222"/>
        <v>1303</v>
      </c>
      <c r="AN786" s="56"/>
      <c r="AT786" s="56"/>
    </row>
    <row r="787" spans="1:46" x14ac:dyDescent="0.35">
      <c r="A787">
        <v>1304000</v>
      </c>
      <c r="B787" s="59">
        <v>0.24185773999999999</v>
      </c>
      <c r="C787" s="3">
        <f t="shared" si="214"/>
        <v>1.5092592592592593E-2</v>
      </c>
      <c r="D787" s="59">
        <v>2.4185773999999998</v>
      </c>
      <c r="E787" s="56" t="e">
        <f t="shared" si="216"/>
        <v>#N/A</v>
      </c>
      <c r="F787" s="58" t="e">
        <f t="shared" si="217"/>
        <v>#N/A</v>
      </c>
      <c r="G787" s="58" t="e">
        <f t="shared" si="213"/>
        <v>#N/A</v>
      </c>
      <c r="H787" s="58" t="e">
        <f t="shared" si="223"/>
        <v>#N/A</v>
      </c>
      <c r="I787" s="61" t="e">
        <v>#N/A</v>
      </c>
      <c r="J787" s="58" t="str">
        <f t="shared" si="218"/>
        <v>0</v>
      </c>
      <c r="K787" s="58" t="str">
        <f t="shared" si="219"/>
        <v>0</v>
      </c>
      <c r="L787" s="58" t="str">
        <f t="shared" si="224"/>
        <v>0</v>
      </c>
      <c r="M787" s="58" t="str">
        <f t="shared" si="212"/>
        <v>0</v>
      </c>
      <c r="N787" s="61">
        <v>0</v>
      </c>
      <c r="AF787" s="3">
        <f t="shared" si="215"/>
        <v>1.5092592592592593E-2</v>
      </c>
      <c r="AG787" s="5">
        <f t="shared" si="220"/>
        <v>1304000</v>
      </c>
      <c r="AH787" s="56">
        <f t="shared" si="225"/>
        <v>2.4185773999999998</v>
      </c>
      <c r="AI787" s="84">
        <f t="shared" ref="AI787:AL790" si="226">$B787*10</f>
        <v>2.4185773999999998</v>
      </c>
      <c r="AJ787" s="84">
        <v>1305</v>
      </c>
      <c r="AK787" t="str">
        <f t="shared" si="221"/>
        <v>2.4185774, 1305</v>
      </c>
      <c r="AL787" s="60">
        <f t="shared" si="226"/>
        <v>2.4185773999999998</v>
      </c>
      <c r="AM787" s="5">
        <f t="shared" si="222"/>
        <v>1304</v>
      </c>
      <c r="AN787" s="56"/>
      <c r="AT787" s="56"/>
    </row>
    <row r="788" spans="1:46" x14ac:dyDescent="0.35">
      <c r="A788">
        <v>1305000</v>
      </c>
      <c r="B788" s="59">
        <v>0.23277923</v>
      </c>
      <c r="C788" s="3">
        <f t="shared" si="214"/>
        <v>1.5104166666666667E-2</v>
      </c>
      <c r="D788" s="59">
        <v>2.3277923</v>
      </c>
      <c r="E788" s="56" t="e">
        <f t="shared" si="216"/>
        <v>#N/A</v>
      </c>
      <c r="F788" s="58" t="e">
        <f t="shared" si="217"/>
        <v>#N/A</v>
      </c>
      <c r="G788" s="58">
        <f t="shared" si="213"/>
        <v>2.3277923</v>
      </c>
      <c r="H788" s="58" t="e">
        <f t="shared" si="223"/>
        <v>#N/A</v>
      </c>
      <c r="I788" s="61" t="e">
        <v>#N/A</v>
      </c>
      <c r="J788" s="58" t="str">
        <f t="shared" si="218"/>
        <v>0</v>
      </c>
      <c r="K788" s="58" t="str">
        <f t="shared" si="219"/>
        <v>0</v>
      </c>
      <c r="L788" s="58">
        <f t="shared" si="224"/>
        <v>2.3277923</v>
      </c>
      <c r="M788" s="58" t="str">
        <f t="shared" si="212"/>
        <v>0</v>
      </c>
      <c r="N788" s="61">
        <v>0</v>
      </c>
      <c r="AF788" s="3">
        <f t="shared" si="215"/>
        <v>1.5104166666666667E-2</v>
      </c>
      <c r="AG788" s="5">
        <f t="shared" si="220"/>
        <v>1305000</v>
      </c>
      <c r="AH788" s="56">
        <f t="shared" si="225"/>
        <v>2.3277923</v>
      </c>
      <c r="AI788" s="84">
        <f t="shared" si="226"/>
        <v>2.3277923</v>
      </c>
      <c r="AJ788" s="84">
        <v>1306</v>
      </c>
      <c r="AK788" t="str">
        <f t="shared" si="221"/>
        <v>2.3277923, 1306</v>
      </c>
      <c r="AL788" s="60">
        <f t="shared" si="226"/>
        <v>2.3277923</v>
      </c>
      <c r="AM788" s="5">
        <f t="shared" si="222"/>
        <v>1305</v>
      </c>
      <c r="AN788" s="56"/>
      <c r="AT788" s="56"/>
    </row>
    <row r="789" spans="1:46" x14ac:dyDescent="0.35">
      <c r="A789">
        <v>1306000</v>
      </c>
      <c r="B789" s="59">
        <v>0.26077004999999998</v>
      </c>
      <c r="C789" s="3">
        <f t="shared" si="214"/>
        <v>1.511574074074074E-2</v>
      </c>
      <c r="D789" s="59">
        <v>2.6077005</v>
      </c>
      <c r="E789" s="56" t="e">
        <f t="shared" si="216"/>
        <v>#N/A</v>
      </c>
      <c r="F789" s="58" t="e">
        <f t="shared" si="217"/>
        <v>#N/A</v>
      </c>
      <c r="G789" s="58" t="e">
        <f t="shared" si="213"/>
        <v>#N/A</v>
      </c>
      <c r="H789" s="58" t="e">
        <f t="shared" si="223"/>
        <v>#N/A</v>
      </c>
      <c r="I789" s="61" t="e">
        <v>#N/A</v>
      </c>
      <c r="J789" s="58" t="str">
        <f t="shared" si="218"/>
        <v>0</v>
      </c>
      <c r="K789" s="58" t="str">
        <f t="shared" si="219"/>
        <v>0</v>
      </c>
      <c r="L789" s="58" t="str">
        <f t="shared" si="224"/>
        <v>0</v>
      </c>
      <c r="M789" s="58">
        <v>0</v>
      </c>
      <c r="N789" s="61">
        <v>0</v>
      </c>
      <c r="AF789" s="3">
        <f t="shared" si="215"/>
        <v>1.511574074074074E-2</v>
      </c>
      <c r="AG789" s="5">
        <f t="shared" si="220"/>
        <v>1306000</v>
      </c>
      <c r="AH789" s="56">
        <f t="shared" si="225"/>
        <v>2.6077005</v>
      </c>
      <c r="AI789" s="84">
        <f t="shared" si="226"/>
        <v>2.6077005</v>
      </c>
      <c r="AJ789" s="84">
        <v>1307</v>
      </c>
      <c r="AK789" t="str">
        <f t="shared" si="221"/>
        <v>2.6077005, 1307</v>
      </c>
      <c r="AL789" s="60">
        <f t="shared" si="226"/>
        <v>2.6077005</v>
      </c>
      <c r="AM789" s="5">
        <f t="shared" si="222"/>
        <v>1306</v>
      </c>
      <c r="AN789" s="56"/>
      <c r="AT789" s="56"/>
    </row>
    <row r="790" spans="1:46" x14ac:dyDescent="0.35">
      <c r="A790">
        <v>1307000</v>
      </c>
      <c r="B790" s="59">
        <v>0.26455155000000002</v>
      </c>
      <c r="C790" s="3">
        <f t="shared" si="214"/>
        <v>1.5127314814814816E-2</v>
      </c>
      <c r="D790" s="59">
        <v>2.6455155000000001</v>
      </c>
      <c r="E790" s="56" t="e">
        <f t="shared" si="216"/>
        <v>#N/A</v>
      </c>
      <c r="F790" s="58" t="e">
        <f t="shared" si="217"/>
        <v>#N/A</v>
      </c>
      <c r="G790" s="58" t="e">
        <f t="shared" si="213"/>
        <v>#N/A</v>
      </c>
      <c r="H790" s="58">
        <f t="shared" si="223"/>
        <v>2.6455155000000001</v>
      </c>
      <c r="I790" s="61" t="e">
        <v>#N/A</v>
      </c>
      <c r="J790" s="58" t="str">
        <f t="shared" si="218"/>
        <v>0</v>
      </c>
      <c r="K790" s="58" t="str">
        <f t="shared" si="219"/>
        <v>0</v>
      </c>
      <c r="L790" s="58" t="str">
        <f t="shared" si="224"/>
        <v>0</v>
      </c>
      <c r="M790" s="58">
        <f t="shared" si="212"/>
        <v>2.6455155000000001</v>
      </c>
      <c r="N790" s="61">
        <v>0</v>
      </c>
      <c r="AF790" s="3">
        <f t="shared" si="215"/>
        <v>1.5127314814814816E-2</v>
      </c>
      <c r="AG790" s="5">
        <f t="shared" si="220"/>
        <v>1307000</v>
      </c>
      <c r="AH790" s="56">
        <f t="shared" si="225"/>
        <v>2.6455155000000001</v>
      </c>
      <c r="AI790" s="84">
        <f t="shared" si="226"/>
        <v>2.6455155000000001</v>
      </c>
      <c r="AJ790" s="84">
        <v>1308</v>
      </c>
      <c r="AK790" t="str">
        <f t="shared" si="221"/>
        <v>2.6455155, 1308</v>
      </c>
      <c r="AL790" s="60">
        <f t="shared" si="226"/>
        <v>2.6455155000000001</v>
      </c>
      <c r="AM790" s="5">
        <f t="shared" si="222"/>
        <v>1307</v>
      </c>
      <c r="AN790" s="56"/>
      <c r="AT790" s="56"/>
    </row>
    <row r="791" spans="1:46" x14ac:dyDescent="0.35">
      <c r="A791">
        <v>1308000</v>
      </c>
      <c r="B791" s="59">
        <v>0.26455155000000002</v>
      </c>
      <c r="D791" s="59">
        <v>2.6455155000000001</v>
      </c>
      <c r="N791" s="61">
        <v>0</v>
      </c>
    </row>
  </sheetData>
  <conditionalFormatting sqref="AH7:AH790">
    <cfRule type="expression" dxfId="13" priority="1">
      <formula>$AC$25=AG7</formula>
    </cfRule>
    <cfRule type="expression" dxfId="12" priority="2">
      <formula>$AC$23=AH7</formula>
    </cfRule>
    <cfRule type="expression" dxfId="11" priority="3">
      <formula>$AC$17=AH7</formula>
    </cfRule>
    <cfRule type="expression" dxfId="10" priority="4">
      <formula>$AC$11=AH7</formula>
    </cfRule>
    <cfRule type="expression" dxfId="9" priority="5">
      <formula>$AC$16=AH7</formula>
    </cfRule>
  </conditionalFormatting>
  <dataValidations count="3">
    <dataValidation type="list" allowBlank="1" showInputMessage="1" showErrorMessage="1" sqref="AS4:AS14 AS16:AS17 AS23:AS29 AS31:AS32 AS35:AS36 AS46 AS39:AS42 AS59:AS60 AW4 AW7 AW10 AW13 AW16 AW22 AW30 AW33 AW36 AW38 AW40:AW41 AW44 AW46:AW47 AW49 AW53:AW56 AW58" xr:uid="{E7917F30-842B-4570-B33C-A25875E5FF1E}">
      <formula1>$AK$2:$AK$790</formula1>
    </dataValidation>
    <dataValidation type="list" allowBlank="1" showInputMessage="1" showErrorMessage="1" sqref="AN5" xr:uid="{37F79849-0A57-4D3C-82B4-465DB7D99AA4}">
      <formula1>$AC$4:$AC$61</formula1>
    </dataValidation>
    <dataValidation type="list" allowBlank="1" showInputMessage="1" showErrorMessage="1" sqref="AN4" xr:uid="{13059CC2-58EA-4A9C-A37F-62AED4983FDF}">
      <formula1>$AI$4:$AI$790</formula1>
    </dataValidation>
  </dataValidation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C591C-1E06-49B0-9B2E-B060439B907A}">
  <dimension ref="A1:BD790"/>
  <sheetViews>
    <sheetView topLeftCell="M1" zoomScaleNormal="100" workbookViewId="0">
      <selection activeCell="Q9" sqref="Q9"/>
    </sheetView>
  </sheetViews>
  <sheetFormatPr defaultRowHeight="14.5" x14ac:dyDescent="0.35"/>
  <cols>
    <col min="1" max="1" width="14.81640625" bestFit="1" customWidth="1"/>
    <col min="2" max="2" width="13.453125" style="59" customWidth="1"/>
    <col min="3" max="3" width="10.7265625" bestFit="1" customWidth="1"/>
    <col min="4" max="4" width="18.36328125" style="59" bestFit="1" customWidth="1"/>
    <col min="5" max="5" width="15" bestFit="1" customWidth="1"/>
    <col min="6" max="6" width="18.08984375" customWidth="1"/>
    <col min="7" max="8" width="15.36328125" style="57" customWidth="1"/>
    <col min="9" max="9" width="15.36328125" style="5" customWidth="1"/>
    <col min="10" max="10" width="15" bestFit="1" customWidth="1"/>
    <col min="11" max="11" width="18.36328125" bestFit="1" customWidth="1"/>
    <col min="12" max="13" width="15.36328125" customWidth="1"/>
    <col min="14" max="14" width="29.453125" style="61" bestFit="1" customWidth="1"/>
    <col min="15" max="15" width="10.7265625" bestFit="1" customWidth="1"/>
    <col min="16" max="16" width="10.7265625" customWidth="1"/>
    <col min="17" max="17" width="28.7265625" bestFit="1" customWidth="1"/>
    <col min="18" max="18" width="12.453125" bestFit="1" customWidth="1"/>
    <col min="19" max="19" width="12.453125" customWidth="1"/>
    <col min="20" max="20" width="11.81640625" bestFit="1" customWidth="1"/>
    <col min="21" max="21" width="12.36328125" bestFit="1" customWidth="1"/>
    <col min="22" max="22" width="11.81640625" bestFit="1" customWidth="1"/>
    <col min="23" max="23" width="11.81640625" customWidth="1"/>
    <col min="26" max="26" width="11.26953125" bestFit="1" customWidth="1"/>
    <col min="27" max="27" width="11.26953125" customWidth="1"/>
    <col min="28" max="28" width="11.26953125" style="57" customWidth="1"/>
    <col min="29" max="32" width="11.26953125" customWidth="1"/>
    <col min="33" max="33" width="11.26953125" style="5" customWidth="1"/>
    <col min="34" max="34" width="11.26953125" customWidth="1"/>
    <col min="35" max="36" width="11.26953125" style="84" customWidth="1"/>
    <col min="37" max="37" width="13.36328125" bestFit="1" customWidth="1"/>
    <col min="38" max="38" width="11.26953125" style="60" customWidth="1"/>
    <col min="39" max="39" width="11.26953125" style="5" customWidth="1"/>
    <col min="40" max="40" width="11.26953125" customWidth="1"/>
    <col min="41" max="41" width="11.26953125" style="60" customWidth="1"/>
    <col min="42" max="42" width="11.26953125" customWidth="1"/>
    <col min="43" max="45" width="11.26953125" style="84" customWidth="1"/>
    <col min="46" max="46" width="22.7265625" customWidth="1"/>
    <col min="47" max="47" width="10.08984375" customWidth="1"/>
    <col min="48" max="48" width="10.08984375" style="5" customWidth="1"/>
    <col min="49" max="49" width="12.26953125" bestFit="1" customWidth="1"/>
    <col min="50" max="50" width="16.7265625" customWidth="1"/>
    <col min="51" max="51" width="7" customWidth="1"/>
    <col min="52" max="52" width="19.36328125" style="56" customWidth="1"/>
    <col min="53" max="54" width="15.36328125" customWidth="1"/>
  </cols>
  <sheetData>
    <row r="1" spans="1:56" x14ac:dyDescent="0.35">
      <c r="A1" t="s">
        <v>56</v>
      </c>
      <c r="B1" s="57" t="s">
        <v>178</v>
      </c>
      <c r="C1" s="57" t="s">
        <v>52</v>
      </c>
      <c r="D1" s="57" t="s">
        <v>205</v>
      </c>
      <c r="E1" s="57" t="s">
        <v>179</v>
      </c>
      <c r="F1" s="57" t="s">
        <v>68</v>
      </c>
      <c r="G1" s="57" t="s">
        <v>190</v>
      </c>
      <c r="H1" s="57" t="s">
        <v>191</v>
      </c>
      <c r="I1" s="61">
        <v>411</v>
      </c>
      <c r="J1" s="57" t="s">
        <v>202</v>
      </c>
      <c r="K1" s="57" t="s">
        <v>203</v>
      </c>
      <c r="L1" s="57" t="s">
        <v>201</v>
      </c>
      <c r="M1" s="57" t="s">
        <v>204</v>
      </c>
      <c r="O1" s="57" t="s">
        <v>52</v>
      </c>
      <c r="P1" s="57">
        <f>COUNT($A:$A)</f>
        <v>471</v>
      </c>
      <c r="R1" s="29" t="s">
        <v>121</v>
      </c>
      <c r="S1" s="29" t="s">
        <v>55</v>
      </c>
      <c r="T1" s="29" t="s">
        <v>122</v>
      </c>
      <c r="U1" s="29" t="s">
        <v>123</v>
      </c>
      <c r="V1" s="29" t="s">
        <v>54</v>
      </c>
      <c r="W1" s="29" t="s">
        <v>124</v>
      </c>
      <c r="X1" s="29" t="s">
        <v>125</v>
      </c>
      <c r="Y1" s="48" t="s">
        <v>19</v>
      </c>
      <c r="Z1" s="29" t="s">
        <v>126</v>
      </c>
      <c r="AA1" s="76" t="s">
        <v>220</v>
      </c>
      <c r="AB1" s="78"/>
      <c r="AC1" s="76"/>
      <c r="AD1" s="76" t="s">
        <v>122</v>
      </c>
      <c r="AE1" s="76"/>
      <c r="AF1" s="76"/>
      <c r="AG1" s="77"/>
      <c r="AH1" s="76"/>
      <c r="AI1" s="83" t="s">
        <v>279</v>
      </c>
      <c r="AJ1" s="83"/>
      <c r="AK1" s="83" t="s">
        <v>280</v>
      </c>
      <c r="AL1" s="85" t="s">
        <v>178</v>
      </c>
      <c r="AM1" s="77"/>
      <c r="AN1" s="76" t="s">
        <v>121</v>
      </c>
      <c r="AO1" s="85"/>
      <c r="AP1" s="76" t="s">
        <v>122</v>
      </c>
      <c r="AQ1" s="83"/>
      <c r="AR1" s="83" t="s">
        <v>122</v>
      </c>
      <c r="AS1" s="83"/>
      <c r="AT1" s="76"/>
      <c r="AU1" s="28" t="s">
        <v>123</v>
      </c>
      <c r="AV1" s="91" t="s">
        <v>124</v>
      </c>
      <c r="AW1" s="74"/>
      <c r="AX1" s="74"/>
      <c r="AZ1" s="56" t="s">
        <v>176</v>
      </c>
      <c r="BA1" t="s">
        <v>196</v>
      </c>
      <c r="BB1" t="s">
        <v>196</v>
      </c>
    </row>
    <row r="2" spans="1:56" ht="16.5" thickBot="1" x14ac:dyDescent="0.5">
      <c r="A2" cm="1">
        <f t="array" ref="A2:A472">_1_Pre_Treatment_Time</f>
        <v>48000</v>
      </c>
      <c r="B2" s="59" cm="1">
        <f t="array" ref="B2:B469">_1_Pre_Treatment_PT</f>
        <v>-3.050228E-2</v>
      </c>
      <c r="C2" s="3">
        <f t="shared" ref="C2:C65" si="0">A2/60000/1440</f>
        <v>5.5555555555555556E-4</v>
      </c>
      <c r="D2" s="59" cm="1">
        <f t="array" ref="D2:D469">(_1_Pre_Treatment_PT)*10</f>
        <v>-0.30502279999999998</v>
      </c>
      <c r="E2" s="56" t="e">
        <f>IF(D2=MIN($D$2:$D$412),D2,NA())</f>
        <v>#N/A</v>
      </c>
      <c r="F2" s="58" t="e">
        <f>IF(D2=MAX($D$2:$D$412),D2,NA())</f>
        <v>#N/A</v>
      </c>
      <c r="G2" s="58" t="e">
        <f>IF(AND(D2&lt;D3),D2,NA())</f>
        <v>#N/A</v>
      </c>
      <c r="H2" s="58">
        <f>IF(AND(D2&gt;D3),D2,NA())</f>
        <v>-0.30502279999999998</v>
      </c>
      <c r="I2" s="61" t="s">
        <v>57</v>
      </c>
      <c r="J2" s="58" t="str">
        <f>IF(D2=MIN($D:$D),D2,"0")</f>
        <v>0</v>
      </c>
      <c r="K2" s="58" t="str">
        <f>IF(D2=MAX($D:$D),D2,"0")</f>
        <v>0</v>
      </c>
      <c r="L2" s="58" t="str">
        <f>IF(AND($D2&lt;=$D3),$D2, "0")</f>
        <v>0</v>
      </c>
      <c r="M2" s="58">
        <f>IF(AND($D2&gt;$D3),$D2,"0")</f>
        <v>-0.30502279999999998</v>
      </c>
      <c r="N2" s="61" t="str" cm="1">
        <f t="array" ref="N2:N472">_1_PreTreatment_Annotation</f>
        <v>1 Walk</v>
      </c>
      <c r="O2" s="3">
        <f>$A2/60000/1440</f>
        <v>5.5555555555555556E-4</v>
      </c>
      <c r="P2" s="3"/>
      <c r="Q2" s="5"/>
      <c r="R2" s="58" cm="1">
        <f t="array" ref="R2">IFERROR(INDEX($M$2:$M$789, MATCH(0,COUNTIF($R$1:R1, $M$2:$M$789),0)),"")</f>
        <v>-0.30502279999999998</v>
      </c>
      <c r="S2" s="3">
        <f t="shared" ref="S2" si="1">(_xlfn.XLOOKUP(R2,$D:$D,($A:$A),FALSE))/60000/1440</f>
        <v>5.5555555555555556E-4</v>
      </c>
      <c r="T2" s="5">
        <f t="shared" ref="T2:T4" si="2">(_xlfn.XLOOKUP(R2,$D:$D,($A:$A),FALSE))/1000</f>
        <v>48</v>
      </c>
      <c r="U2" s="58" t="str" cm="1">
        <f t="array" ref="U2">IFERROR(INDEX($L$2:$L$412, MATCH(0,COUNTIF($U$1:U1, $L$2:$L$412),0)),"")</f>
        <v>0</v>
      </c>
      <c r="V2" s="3">
        <f>(_xlfn.XLOOKUP(U2,$D:$D,($A:$A),FALSE))/60000/1440</f>
        <v>0</v>
      </c>
      <c r="W2" s="5">
        <f t="shared" ref="W2:W4" si="3">(_xlfn.XLOOKUP(U2,$D:$D,($A:$A),FALSE))/1000</f>
        <v>0</v>
      </c>
      <c r="X2" s="56"/>
      <c r="Z2" s="5">
        <f>ABS(W2-T4)</f>
        <v>74</v>
      </c>
      <c r="AA2" s="5"/>
      <c r="AB2" s="61"/>
      <c r="AC2" s="5"/>
      <c r="AD2" s="5">
        <v>520</v>
      </c>
      <c r="AE2" s="5"/>
      <c r="AF2" s="3">
        <f t="shared" ref="AF2:AF65" si="4">A2/60000/1440</f>
        <v>5.5555555555555556E-4</v>
      </c>
      <c r="AG2" s="5">
        <f t="shared" ref="AG2:AG65" si="5">A2</f>
        <v>48000</v>
      </c>
      <c r="AH2" s="56">
        <f>$B2*10</f>
        <v>-0.30502279999999998</v>
      </c>
      <c r="AI2" s="84">
        <f>$B2*10</f>
        <v>-0.30502279999999998</v>
      </c>
      <c r="AJ2" s="84">
        <v>520</v>
      </c>
      <c r="AK2" t="str">
        <f>_xlfn.CONCAT(AI2,", ",AJ2)</f>
        <v>-0.3050228, 520</v>
      </c>
      <c r="AL2" s="60">
        <f>$B2*10</f>
        <v>-0.30502279999999998</v>
      </c>
      <c r="AM2" s="5">
        <f>$AG2/1000</f>
        <v>48</v>
      </c>
      <c r="AN2" s="56"/>
      <c r="AP2" s="5">
        <v>520</v>
      </c>
      <c r="AR2" s="84">
        <v>520</v>
      </c>
      <c r="AT2" s="56"/>
      <c r="AU2" s="6" t="s">
        <v>321</v>
      </c>
      <c r="AV2" s="92">
        <v>0</v>
      </c>
      <c r="AW2" s="6"/>
      <c r="AX2" s="6"/>
      <c r="AY2">
        <v>521</v>
      </c>
      <c r="AZ2" s="56">
        <f>AVERAGE(_8_Left_Leg_Flexion_PT)</f>
        <v>0.36366118285714288</v>
      </c>
      <c r="BA2" s="56" t="e">
        <f>IF(AND(D2=D3),D2,NA())</f>
        <v>#N/A</v>
      </c>
      <c r="BB2" s="56" t="e">
        <f>IF(AND(D2=D3),D2,NA())</f>
        <v>#N/A</v>
      </c>
    </row>
    <row r="3" spans="1:56" ht="16" x14ac:dyDescent="0.45">
      <c r="A3">
        <v>49000</v>
      </c>
      <c r="B3" s="59">
        <v>-4.1096292E-2</v>
      </c>
      <c r="C3" s="3">
        <f t="shared" si="0"/>
        <v>5.6712962962962967E-4</v>
      </c>
      <c r="D3" s="59">
        <v>-0.41096292000000001</v>
      </c>
      <c r="E3" s="56" t="e">
        <f t="shared" ref="E3:E66" si="6">IF(D3=MIN($D$2:$D$412),D3,NA())</f>
        <v>#N/A</v>
      </c>
      <c r="F3" s="58" t="e">
        <f t="shared" ref="F3:F66" si="7">IF(D3=MAX($D$2:$D$412),D3,NA())</f>
        <v>#N/A</v>
      </c>
      <c r="G3" s="58" t="e">
        <f>IF(AND(D3&lt;=D2, D3&lt;=D4),D3,NA())</f>
        <v>#N/A</v>
      </c>
      <c r="H3" s="58" t="e">
        <f>IF(AND(D3&gt;=D2, D3&gt;=D4),D3,NA())</f>
        <v>#N/A</v>
      </c>
      <c r="I3" s="61" t="e">
        <v>#N/A</v>
      </c>
      <c r="J3" s="58" t="str">
        <f t="shared" ref="J3:J66" si="8">IF(D3=MIN($D:$D),D3,"0")</f>
        <v>0</v>
      </c>
      <c r="K3" s="58" t="str">
        <f t="shared" ref="K3:K66" si="9">IF(D3=MAX($D:$D),D3,"0")</f>
        <v>0</v>
      </c>
      <c r="L3" s="58" t="str">
        <f>IF(AND($D3&lt;=$D2, $D3&lt;=$D4),$D3,"0")</f>
        <v>0</v>
      </c>
      <c r="M3" s="58" t="str">
        <f>IF(AND($D3&gt;=$D2, $D3&gt;=$D4),$D3,"0")</f>
        <v>0</v>
      </c>
      <c r="N3" s="61">
        <v>0</v>
      </c>
      <c r="O3" s="3">
        <f t="shared" ref="O3:O66" si="10">$A3/60000/1440</f>
        <v>5.6712962962962967E-4</v>
      </c>
      <c r="P3" t="s">
        <v>94</v>
      </c>
      <c r="Q3" s="6"/>
      <c r="R3" s="58" t="str">
        <f t="array" ref="R3">IFERROR(INDEX($M$2:$M$412, MATCH(0,COUNTIF($R$1:R2, $M$2:$M$412),0)),"")</f>
        <v>0</v>
      </c>
      <c r="S3" s="3">
        <f>(_xlfn.XLOOKUP(R3,$D3:$D412,($A3:$A412),FALSE))/60000/1440</f>
        <v>0</v>
      </c>
      <c r="T3" s="5">
        <f t="shared" si="2"/>
        <v>0</v>
      </c>
      <c r="U3" s="58" cm="1">
        <f t="array" ref="U3">IFERROR(INDEX($L$2:$L$790, MATCH(0,COUNTIF($U$1:U2, $L$2:$L$790),0)),"")</f>
        <v>-2.9151537999999997</v>
      </c>
      <c r="V3" s="3">
        <f>(_xlfn.XLOOKUP(U3,$D3:$D790,($A3:$A790),FALSE))/60000/1440</f>
        <v>6.5972222222222224E-4</v>
      </c>
      <c r="W3" s="5">
        <f t="shared" si="3"/>
        <v>57</v>
      </c>
      <c r="X3" s="56">
        <f>U3-R2</f>
        <v>-2.6101309999999995</v>
      </c>
      <c r="Y3">
        <f>(U3-R2)/(W3-T2)</f>
        <v>-0.2900145555555555</v>
      </c>
      <c r="Z3" s="5">
        <f>ABS(W3-T2)</f>
        <v>9</v>
      </c>
      <c r="AA3" s="5"/>
      <c r="AB3" s="61"/>
      <c r="AC3" s="5"/>
      <c r="AD3" s="5">
        <v>0</v>
      </c>
      <c r="AE3" s="5"/>
      <c r="AF3" s="3">
        <f t="shared" si="4"/>
        <v>5.6712962962962967E-4</v>
      </c>
      <c r="AG3" s="5">
        <f t="shared" si="5"/>
        <v>49000</v>
      </c>
      <c r="AH3" s="56">
        <f t="shared" ref="AH3:AL18" si="11">$B3*10</f>
        <v>-0.41096292000000001</v>
      </c>
      <c r="AI3" s="84">
        <f t="shared" si="11"/>
        <v>-0.41096292000000001</v>
      </c>
      <c r="AJ3" s="84">
        <v>521</v>
      </c>
      <c r="AK3" t="str">
        <f t="shared" ref="AK3:AK66" si="12">_xlfn.CONCAT(AI3,", ",AJ3)</f>
        <v>-0.41096292, 521</v>
      </c>
      <c r="AL3" s="60">
        <f t="shared" si="11"/>
        <v>-0.41096292000000001</v>
      </c>
      <c r="AM3" s="5">
        <f t="shared" ref="AM3:AM66" si="13">$AG3/1000</f>
        <v>49</v>
      </c>
      <c r="AN3" s="56"/>
      <c r="AP3" s="5">
        <v>0</v>
      </c>
      <c r="AR3" s="84">
        <v>0</v>
      </c>
      <c r="AS3" s="83" t="s">
        <v>280</v>
      </c>
      <c r="AT3" s="76" t="s">
        <v>178</v>
      </c>
      <c r="AU3" s="6">
        <v>-0.63034800000000002</v>
      </c>
      <c r="AV3" s="92">
        <v>528</v>
      </c>
      <c r="AW3" s="83" t="s">
        <v>280</v>
      </c>
      <c r="AX3" s="76" t="s">
        <v>178</v>
      </c>
      <c r="AY3">
        <v>567</v>
      </c>
      <c r="AZ3" s="56" t="s">
        <v>174</v>
      </c>
      <c r="BA3" s="56" t="e">
        <f>IF(AND(D3&lt;=D2, D3&lt;=D4),D3,NA())</f>
        <v>#N/A</v>
      </c>
      <c r="BB3" s="56" t="e">
        <f>IF(AND((D3+0.05)=D2, (D3-0.05)=D2, (D3+0.05)=D4, (D3-0.05)=D4),D3,NA())</f>
        <v>#N/A</v>
      </c>
    </row>
    <row r="4" spans="1:56" ht="16" x14ac:dyDescent="0.45">
      <c r="A4">
        <v>50000</v>
      </c>
      <c r="B4" s="59">
        <v>-6.9842470000000004E-2</v>
      </c>
      <c r="C4" s="3">
        <f t="shared" si="0"/>
        <v>5.7870370370370378E-4</v>
      </c>
      <c r="D4" s="59">
        <v>-0.69842470000000001</v>
      </c>
      <c r="E4" s="56" t="e">
        <f t="shared" si="6"/>
        <v>#N/A</v>
      </c>
      <c r="F4" s="58" t="e">
        <f t="shared" si="7"/>
        <v>#N/A</v>
      </c>
      <c r="G4" s="58" t="e">
        <f>IF(AND(D4&lt;=D2, E4&lt;=D3, D4&lt;=D5, D4&lt;=D6),D4,NA())</f>
        <v>#N/A</v>
      </c>
      <c r="H4" s="58" t="e">
        <f>IF(AND(D4&gt;=D2, D4&gt;=D3, D4&gt;=D5, D4&gt;=D6),D4,NA())</f>
        <v>#N/A</v>
      </c>
      <c r="I4" s="61" t="e">
        <v>#N/A</v>
      </c>
      <c r="J4" s="58" t="str">
        <f t="shared" si="8"/>
        <v>0</v>
      </c>
      <c r="K4" s="58" t="str">
        <f t="shared" si="9"/>
        <v>0</v>
      </c>
      <c r="L4" s="58" t="str">
        <f>IF(AND($D4&lt;=$D2, $D4&lt;=$D3, $D4&lt;=$D5, $D4&lt;=$D6),$D4,"0")</f>
        <v>0</v>
      </c>
      <c r="M4" s="58" t="str">
        <f>IF(AND($D4&gt;=$D2, $D4&gt;=$D3, $D4&gt;=$D5, $D4&gt;=$D6),$D4,"0")</f>
        <v>0</v>
      </c>
      <c r="N4" s="61">
        <v>0</v>
      </c>
      <c r="O4" s="3">
        <f t="shared" si="10"/>
        <v>5.7870370370370378E-4</v>
      </c>
      <c r="Q4" s="6" t="s">
        <v>69</v>
      </c>
      <c r="R4" s="58" cm="1">
        <f t="array" ref="R4">IFERROR(INDEX($M$2:$M$789, MATCH(0,COUNTIF($R$1:R3, $M$2:$M$789),0)),"")</f>
        <v>0.45151933999999999</v>
      </c>
      <c r="S4" s="3">
        <f>(_xlfn.XLOOKUP(R4,$D4:$D790,($A4:$A790),FALSE))/60000/1440</f>
        <v>8.564814814814815E-4</v>
      </c>
      <c r="T4" s="5">
        <f t="shared" si="2"/>
        <v>74</v>
      </c>
      <c r="U4" s="58" cm="1">
        <f t="array" ref="U4">IFERROR(INDEX($L$2:$L$790, MATCH(0,COUNTIF($U$1:U3, $L$2:$L$790),0)),"")</f>
        <v>-6.2929316999999999E-2</v>
      </c>
      <c r="V4" s="3">
        <f t="shared" ref="V4:V61" si="14">(_xlfn.XLOOKUP(U4,$D4:$D791,($A4:$A791),FALSE))/60000/1440</f>
        <v>9.0277777777777784E-4</v>
      </c>
      <c r="W4" s="5">
        <f t="shared" si="3"/>
        <v>78</v>
      </c>
      <c r="X4" s="56">
        <f>U4-R4</f>
        <v>-0.51444865699999998</v>
      </c>
      <c r="Y4">
        <f>(U4-R4)/(W4-T4)</f>
        <v>-0.12861216424999999</v>
      </c>
      <c r="Z4" s="5">
        <f>ABS(W4-T4)</f>
        <v>4</v>
      </c>
      <c r="AA4" s="5">
        <f t="shared" ref="AA4:AA35" si="15">COUNTIF(D2:D789,R4)</f>
        <v>1</v>
      </c>
      <c r="AB4" s="61" t="s">
        <v>221</v>
      </c>
      <c r="AC4" s="56">
        <v>-1.7561E-2</v>
      </c>
      <c r="AD4" s="5">
        <v>531</v>
      </c>
      <c r="AE4" s="3">
        <v>6.145833333333333E-3</v>
      </c>
      <c r="AF4" s="3">
        <f t="shared" si="4"/>
        <v>5.7870370370370378E-4</v>
      </c>
      <c r="AG4" s="5">
        <f t="shared" si="5"/>
        <v>50000</v>
      </c>
      <c r="AH4" s="56">
        <f t="shared" si="11"/>
        <v>-0.69842470000000001</v>
      </c>
      <c r="AI4" s="84">
        <f t="shared" si="11"/>
        <v>-0.69842470000000001</v>
      </c>
      <c r="AJ4" s="84">
        <v>522</v>
      </c>
      <c r="AK4" t="str">
        <f t="shared" si="12"/>
        <v>-0.6984247, 522</v>
      </c>
      <c r="AL4" s="60">
        <f t="shared" si="11"/>
        <v>-0.69842470000000001</v>
      </c>
      <c r="AM4" s="5">
        <f t="shared" si="13"/>
        <v>50</v>
      </c>
      <c r="AN4" s="56" t="s">
        <v>250</v>
      </c>
      <c r="AO4" s="60">
        <v>-1.7561E-2</v>
      </c>
      <c r="AP4" s="5">
        <v>531</v>
      </c>
      <c r="AQ4" s="84">
        <v>-1.7561E-2</v>
      </c>
      <c r="AR4" s="84">
        <v>531</v>
      </c>
      <c r="AS4" s="84" t="s">
        <v>281</v>
      </c>
      <c r="AT4" s="56" t="e" cm="1" vm="1">
        <f t="array" ref="AT4">_xlfn.TEXTJOIN(",",,_xlfn._xlws.FILTER(AL2:AM790,AK2:AK790=AS4))</f>
        <v>#VALUE!</v>
      </c>
      <c r="AU4" s="6">
        <v>-0.28233865000000002</v>
      </c>
      <c r="AV4" s="92">
        <v>533</v>
      </c>
      <c r="AW4" s="84" t="s">
        <v>281</v>
      </c>
      <c r="AX4" s="56" t="e" cm="1" vm="1">
        <f t="array" ref="AX4">_xlfn.TEXTJOIN(",",,_xlfn._xlws.FILTER(AL2:AM790,AK2:AK790=AW4))</f>
        <v>#VALUE!</v>
      </c>
      <c r="AY4">
        <v>614</v>
      </c>
      <c r="AZ4" s="56">
        <f>AVERAGE(D:D)</f>
        <v>1.8541830918290589</v>
      </c>
      <c r="BA4" s="56" t="e">
        <f>IF(AND(D4&lt;=D2, D4&lt;=D3, D4&lt;=D5, D4&lt;=D5, D4&lt;=D5),D4,NA())</f>
        <v>#N/A</v>
      </c>
      <c r="BB4" s="56">
        <f t="shared" ref="BB4:BB15" si="16">IF(AND((D4-D3)&lt;0.05, (D4-D5)&lt;0.05), NA(), D4)</f>
        <v>-0.69842470000000001</v>
      </c>
      <c r="BD4" s="3">
        <f t="shared" ref="BD4" si="17">(_xlfn.XLOOKUP(BC4,$D:$D,($A:$A),FALSE))/60000/1440</f>
        <v>5.9722222222222216E-3</v>
      </c>
    </row>
    <row r="5" spans="1:56" ht="16" x14ac:dyDescent="0.45">
      <c r="A5">
        <v>51000</v>
      </c>
      <c r="B5" s="59">
        <v>-9.3296489999999996E-2</v>
      </c>
      <c r="C5" s="3">
        <f t="shared" si="0"/>
        <v>5.9027777777777778E-4</v>
      </c>
      <c r="D5" s="59">
        <v>-0.93296489999999999</v>
      </c>
      <c r="E5" s="56" t="e">
        <f t="shared" si="6"/>
        <v>#N/A</v>
      </c>
      <c r="F5" s="58" t="e">
        <f t="shared" si="7"/>
        <v>#N/A</v>
      </c>
      <c r="G5" s="58" t="e">
        <f>IF(AND(D5&lt;=D2, D5&lt;=D3, D5&lt;=D4, D5&lt;=D6, D5&lt;=D7, D5&lt;=D8),D5,NA())</f>
        <v>#N/A</v>
      </c>
      <c r="H5" s="58" t="e">
        <f>IF(AND(D5&gt;=D2, D5&gt;=D3, D5&gt;=D4, D5&gt;=D6, D5&gt;=D7, D5&gt;=D8),D5,NA())</f>
        <v>#N/A</v>
      </c>
      <c r="I5" s="61" t="e">
        <v>#N/A</v>
      </c>
      <c r="J5" s="58" t="str">
        <f t="shared" si="8"/>
        <v>0</v>
      </c>
      <c r="K5" s="58" t="str">
        <f t="shared" si="9"/>
        <v>0</v>
      </c>
      <c r="L5" s="58" t="str">
        <f>IF(AND(D5&lt;=D2, D5&lt;=D3, D5&lt;=D4, D5&lt;=D6, D5&lt;=D7, D5&lt;=D8),D5,"0")</f>
        <v>0</v>
      </c>
      <c r="M5" s="58" t="str">
        <f>IF(AND(D5&gt;=D2, D5&gt;=D3, D5&gt;=D4, D5&gt;=D6, D5&gt;=D7, D5&gt;=D8),D5,"0")</f>
        <v>0</v>
      </c>
      <c r="N5" s="61">
        <v>0</v>
      </c>
      <c r="O5" s="3">
        <f t="shared" si="10"/>
        <v>5.9027777777777778E-4</v>
      </c>
      <c r="Q5" s="6"/>
      <c r="R5" s="58" cm="1">
        <f t="array" ref="R5">IFERROR(INDEX($M$2:$M$789, MATCH(0,COUNTIF($R$1:R4, $M$2:$M$789),0)),"")</f>
        <v>2.7855737000000002E-2</v>
      </c>
      <c r="S5" s="3">
        <f t="shared" ref="S5:S62" si="18">(_xlfn.XLOOKUP(R5,$D5:$D791,($A5:$A791),FALSE))/60000/1440</f>
        <v>9.9537037037037042E-4</v>
      </c>
      <c r="T5" s="5">
        <f>(IF(_xlfn.XLOOKUP(R5,$D$2:$D$790,($A$2:$A$790),FALSE)&lt;_xlfn.XLOOKUP(R4,$D$2:$D$790,($A$2:$A$790),FALSE),("0"),(_xlfn.XLOOKUP(R5,$D$2:$D$790,($A$2:$A$790),FALSE))))/1000</f>
        <v>86</v>
      </c>
      <c r="U5" s="58" cm="1">
        <f t="array" ref="U5">IFERROR(INDEX($L$2:$L$790, MATCH(0,COUNTIF($U$1:U4, $L$2:$L$790),0)),"")</f>
        <v>-0.79678730000000009</v>
      </c>
      <c r="V5" s="3">
        <f t="shared" si="14"/>
        <v>1.0300925925925926E-3</v>
      </c>
      <c r="W5" s="5">
        <f>(IF(_xlfn.XLOOKUP(U5,$D$5:$D$790,($A$5:$A$790),FALSE)&lt;_xlfn.XLOOKUP(U4,$D$4:$D$790,($A$4:$A$790),FALSE),("0"),(_xlfn.XLOOKUP(U5,$D$5:$D$790,($A$5:$A$790),FALSE))))/1000</f>
        <v>89</v>
      </c>
      <c r="X5" s="56">
        <f>U5-R5</f>
        <v>-0.82464303700000008</v>
      </c>
      <c r="Y5">
        <f t="shared" ref="Y5:Y61" si="19">(U5-R5)/(W5-T5)</f>
        <v>-0.27488101233333334</v>
      </c>
      <c r="Z5" s="5">
        <f>ABS(W5-T5)</f>
        <v>3</v>
      </c>
      <c r="AA5" s="5">
        <f t="shared" si="15"/>
        <v>1</v>
      </c>
      <c r="AB5" s="61" t="s">
        <v>222</v>
      </c>
      <c r="AC5" s="56">
        <v>0.20942584</v>
      </c>
      <c r="AD5" s="5">
        <v>535</v>
      </c>
      <c r="AE5" s="3">
        <v>6.192129629629629E-3</v>
      </c>
      <c r="AF5" s="3">
        <f t="shared" si="4"/>
        <v>5.9027777777777778E-4</v>
      </c>
      <c r="AG5" s="5">
        <f t="shared" si="5"/>
        <v>51000</v>
      </c>
      <c r="AH5" s="56">
        <f t="shared" si="11"/>
        <v>-0.93296489999999999</v>
      </c>
      <c r="AI5" s="84">
        <f t="shared" si="11"/>
        <v>-0.93296489999999999</v>
      </c>
      <c r="AJ5" s="84">
        <v>523</v>
      </c>
      <c r="AK5" t="str">
        <f t="shared" si="12"/>
        <v>-0.9329649, 523</v>
      </c>
      <c r="AL5" s="60">
        <f t="shared" si="11"/>
        <v>-0.93296489999999999</v>
      </c>
      <c r="AM5" s="5">
        <f t="shared" si="13"/>
        <v>51</v>
      </c>
      <c r="AN5" s="56">
        <v>-0.8043648000000001</v>
      </c>
      <c r="AO5" s="60">
        <v>0.20942584</v>
      </c>
      <c r="AP5" s="5">
        <v>535</v>
      </c>
      <c r="AQ5" s="84">
        <v>0.20942584</v>
      </c>
      <c r="AR5" s="84">
        <v>535</v>
      </c>
      <c r="AT5" s="56"/>
      <c r="AU5" s="6">
        <v>-1.3112602</v>
      </c>
      <c r="AV5" s="92">
        <v>539</v>
      </c>
      <c r="AW5" s="6"/>
      <c r="AX5" s="6"/>
      <c r="AY5">
        <v>670</v>
      </c>
      <c r="BA5" s="56" t="e">
        <f t="shared" ref="BA5:BA15" si="20">IF(AND(D5&lt;=D2, D5&lt;=D3, D5&lt;=D4, D5&lt;=D6, D5&lt;=D6, D5&lt;=D6),D5,NA())</f>
        <v>#N/A</v>
      </c>
      <c r="BB5" s="56">
        <f t="shared" si="16"/>
        <v>-0.93296489999999999</v>
      </c>
    </row>
    <row r="6" spans="1:56" ht="16" x14ac:dyDescent="0.45">
      <c r="A6">
        <v>52000</v>
      </c>
      <c r="B6" s="59">
        <v>-0.12658676999999999</v>
      </c>
      <c r="C6" s="3">
        <f t="shared" si="0"/>
        <v>6.018518518518519E-4</v>
      </c>
      <c r="D6" s="59">
        <v>-1.2658676999999998</v>
      </c>
      <c r="E6" s="56" t="e">
        <f t="shared" si="6"/>
        <v>#N/A</v>
      </c>
      <c r="F6" s="58" t="e">
        <f t="shared" si="7"/>
        <v>#N/A</v>
      </c>
      <c r="G6" s="58" t="e">
        <f t="shared" ref="G6:G36" si="21">IF(AND(D6&lt;=D3, D6&lt;=D4, D6&lt;=D5, D6&lt;=D7, D6&lt;=D8, D6&lt;=D9),D6,NA())</f>
        <v>#N/A</v>
      </c>
      <c r="H6" s="58" t="e">
        <f t="shared" ref="H6:H69" si="22">IF(AND(D6&gt;=D3, D6&gt;=D4, D6&gt;=D5, D6&gt;=D7, D6&gt;=D8, D6&gt;=D9),D6,NA())</f>
        <v>#N/A</v>
      </c>
      <c r="I6" s="61" t="e">
        <v>#N/A</v>
      </c>
      <c r="J6" s="58" t="str">
        <f t="shared" si="8"/>
        <v>0</v>
      </c>
      <c r="K6" s="58" t="str">
        <f t="shared" si="9"/>
        <v>0</v>
      </c>
      <c r="L6" s="58" t="str">
        <f t="shared" ref="L6:L69" si="23">IF(AND(D6&lt;=D3, D6&lt;=D4, D6&lt;=D5, D6&lt;=D7, D6&lt;=D8, D6&lt;=D9),D6,"0")</f>
        <v>0</v>
      </c>
      <c r="M6" s="58" t="str">
        <f t="shared" ref="M6:M34" si="24">IF(AND(D6&gt;=D3, D6&gt;=D4, D6&gt;=D5, D6&gt;=D7, D6&gt;=D8, D6&gt;=D9),D6,"0")</f>
        <v>0</v>
      </c>
      <c r="N6" s="61">
        <v>0</v>
      </c>
      <c r="O6" s="3">
        <f t="shared" si="10"/>
        <v>6.018518518518519E-4</v>
      </c>
      <c r="Q6" s="6"/>
      <c r="R6" s="58" cm="1">
        <f t="array" ref="R6">IFERROR(INDEX($M$2:$M$789, MATCH(0,COUNTIF($R$1:R5, $M$2:$M$789),0)),"")</f>
        <v>1.1021456000000001</v>
      </c>
      <c r="S6" s="3">
        <f t="shared" si="18"/>
        <v>1.1226851851851851E-3</v>
      </c>
      <c r="T6" s="5">
        <f t="shared" ref="T6:T61" si="25">(IF(_xlfn.XLOOKUP(R6,$D$2:$D$790,($A$2:$A$790),FALSE)&lt;_xlfn.XLOOKUP(R5,$D$2:$D$790,($A$2:$A$790),FALSE),("0"),(_xlfn.XLOOKUP(R6,$D$2:$D$790,($A$2:$A$790),FALSE))))/1000</f>
        <v>97</v>
      </c>
      <c r="U6" s="58" cm="1">
        <f t="array" ref="U6">IFERROR(INDEX($L$2:$L$790, MATCH(0,COUNTIF($U$1:U5, $L$2:$L$790),0)),"")</f>
        <v>-0.35043955000000004</v>
      </c>
      <c r="V6" s="3">
        <f t="shared" si="14"/>
        <v>1.2268518518518518E-3</v>
      </c>
      <c r="W6" s="5">
        <f t="shared" ref="W6:W61" si="26">(IF(_xlfn.XLOOKUP(U6,$D$5:$D$790,($A$5:$A$790),FALSE)&lt;_xlfn.XLOOKUP(U5,$D$4:$D$790,($A$4:$A$790),FALSE),("0"),(_xlfn.XLOOKUP(U6,$D$5:$D$790,($A$5:$A$790),FALSE))))/1000</f>
        <v>106</v>
      </c>
      <c r="X6" s="56">
        <f t="shared" ref="X6:X61" si="27">U6-R6</f>
        <v>-1.45258515</v>
      </c>
      <c r="Y6">
        <f t="shared" si="19"/>
        <v>-0.16139835</v>
      </c>
      <c r="Z6" s="5">
        <f t="shared" ref="Z6:Z61" si="28">ABS(W6-T6)</f>
        <v>9</v>
      </c>
      <c r="AA6" s="5">
        <f t="shared" si="15"/>
        <v>1</v>
      </c>
      <c r="AB6" s="61" t="s">
        <v>223</v>
      </c>
      <c r="AC6" s="56">
        <v>-0.8043648000000001</v>
      </c>
      <c r="AD6" s="5">
        <v>541</v>
      </c>
      <c r="AE6" s="3">
        <v>6.2615740740740748E-3</v>
      </c>
      <c r="AF6" s="3">
        <f t="shared" si="4"/>
        <v>6.018518518518519E-4</v>
      </c>
      <c r="AG6" s="5">
        <f t="shared" si="5"/>
        <v>52000</v>
      </c>
      <c r="AH6" s="56">
        <f t="shared" si="11"/>
        <v>-1.2658676999999998</v>
      </c>
      <c r="AI6" s="84">
        <f t="shared" si="11"/>
        <v>-1.2658676999999998</v>
      </c>
      <c r="AJ6" s="84">
        <v>524</v>
      </c>
      <c r="AK6" t="str">
        <f t="shared" si="12"/>
        <v>-1.2658677, 524</v>
      </c>
      <c r="AL6" s="60">
        <f t="shared" si="11"/>
        <v>-1.2658676999999998</v>
      </c>
      <c r="AM6" s="5">
        <f t="shared" si="13"/>
        <v>52</v>
      </c>
      <c r="AN6" s="56"/>
      <c r="AO6" s="60">
        <v>-0.8043648000000001</v>
      </c>
      <c r="AP6" s="5">
        <v>541</v>
      </c>
      <c r="AQ6" s="84">
        <v>-0.8043648000000001</v>
      </c>
      <c r="AR6" s="84">
        <v>541</v>
      </c>
      <c r="AT6" s="56"/>
      <c r="AU6" s="6">
        <v>-1.8635482000000001</v>
      </c>
      <c r="AV6" s="92">
        <v>545</v>
      </c>
      <c r="AW6" s="6"/>
      <c r="AX6" s="6"/>
      <c r="AY6">
        <v>777</v>
      </c>
      <c r="BA6" s="56" t="e">
        <f t="shared" si="20"/>
        <v>#N/A</v>
      </c>
      <c r="BB6" s="56">
        <f t="shared" si="16"/>
        <v>-1.2658676999999998</v>
      </c>
    </row>
    <row r="7" spans="1:56" ht="16" x14ac:dyDescent="0.45">
      <c r="A7">
        <v>53000</v>
      </c>
      <c r="B7" s="59">
        <v>-0.14474379000000001</v>
      </c>
      <c r="C7" s="3">
        <f t="shared" si="0"/>
        <v>6.134259259259259E-4</v>
      </c>
      <c r="D7" s="59">
        <v>-1.4474379000000002</v>
      </c>
      <c r="E7" s="56" t="e">
        <f t="shared" si="6"/>
        <v>#N/A</v>
      </c>
      <c r="F7" s="58" t="e">
        <f t="shared" si="7"/>
        <v>#N/A</v>
      </c>
      <c r="G7" s="58" t="e">
        <f t="shared" si="21"/>
        <v>#N/A</v>
      </c>
      <c r="H7" s="58" t="e">
        <f t="shared" si="22"/>
        <v>#N/A</v>
      </c>
      <c r="I7" s="61" t="e">
        <v>#N/A</v>
      </c>
      <c r="J7" s="58" t="str">
        <f t="shared" si="8"/>
        <v>0</v>
      </c>
      <c r="K7" s="58" t="str">
        <f t="shared" si="9"/>
        <v>0</v>
      </c>
      <c r="L7" s="58" t="str">
        <f t="shared" si="23"/>
        <v>0</v>
      </c>
      <c r="M7" s="58" t="str">
        <f t="shared" si="24"/>
        <v>0</v>
      </c>
      <c r="N7" s="61">
        <v>0</v>
      </c>
      <c r="O7" s="3">
        <f t="shared" si="10"/>
        <v>6.134259259259259E-4</v>
      </c>
      <c r="Q7" s="6" t="s">
        <v>70</v>
      </c>
      <c r="R7" s="58" cm="1">
        <f t="array" ref="R7">IFERROR(INDEX($M$2:$M$789, MATCH(0,COUNTIF($R$1:R6, $M$2:$M$789),0)),"")</f>
        <v>1.2156390400000001</v>
      </c>
      <c r="S7" s="3">
        <f t="shared" si="18"/>
        <v>1.3773148148148149E-3</v>
      </c>
      <c r="T7" s="5">
        <f t="shared" si="25"/>
        <v>119</v>
      </c>
      <c r="U7" s="58" cm="1">
        <f t="array" ref="U7">IFERROR(INDEX($L$2:$L$790, MATCH(0,COUNTIF($U$1:U6, $L$2:$L$790),0)),"")</f>
        <v>0.68605950000000004</v>
      </c>
      <c r="V7" s="3">
        <f t="shared" si="14"/>
        <v>1.4120370370370369E-3</v>
      </c>
      <c r="W7" s="5">
        <f t="shared" si="26"/>
        <v>122</v>
      </c>
      <c r="X7" s="56">
        <f t="shared" si="27"/>
        <v>-0.52957954000000007</v>
      </c>
      <c r="Y7">
        <f t="shared" si="19"/>
        <v>-0.17652651333333336</v>
      </c>
      <c r="Z7" s="5">
        <f t="shared" si="28"/>
        <v>3</v>
      </c>
      <c r="AA7" s="5">
        <f t="shared" si="15"/>
        <v>3</v>
      </c>
      <c r="AB7" s="61" t="s">
        <v>224</v>
      </c>
      <c r="AC7" s="56">
        <v>1.5409642000000001</v>
      </c>
      <c r="AD7" s="5">
        <v>565</v>
      </c>
      <c r="AE7" s="3">
        <v>6.5393518518518517E-3</v>
      </c>
      <c r="AF7" s="3">
        <f t="shared" si="4"/>
        <v>6.134259259259259E-4</v>
      </c>
      <c r="AG7" s="5">
        <f t="shared" si="5"/>
        <v>53000</v>
      </c>
      <c r="AH7" s="56">
        <f t="shared" ref="AH7:AH70" si="29">B7*10</f>
        <v>-1.4474379000000002</v>
      </c>
      <c r="AI7" s="84">
        <f t="shared" si="11"/>
        <v>-1.4474379000000002</v>
      </c>
      <c r="AJ7" s="84">
        <v>525</v>
      </c>
      <c r="AK7" t="str">
        <f t="shared" si="12"/>
        <v>-1.4474379, 525</v>
      </c>
      <c r="AL7" s="60">
        <f t="shared" si="11"/>
        <v>-1.4474379000000002</v>
      </c>
      <c r="AM7" s="5">
        <f t="shared" si="13"/>
        <v>53</v>
      </c>
      <c r="AN7" s="56"/>
      <c r="AO7" s="60">
        <v>1.5409642000000001</v>
      </c>
      <c r="AP7" s="5">
        <v>565</v>
      </c>
      <c r="AQ7" s="84">
        <v>1.5409642000000001</v>
      </c>
      <c r="AR7" s="84">
        <v>565</v>
      </c>
      <c r="AT7" s="56"/>
      <c r="AU7" s="6">
        <v>0.62553613999999991</v>
      </c>
      <c r="AV7" s="92">
        <v>0</v>
      </c>
      <c r="AW7" s="84" t="s">
        <v>281</v>
      </c>
      <c r="AX7" s="56" t="e" cm="1" vm="1">
        <f t="array" ref="AX7">_xlfn.TEXTJOIN(",",,_xlfn._xlws.FILTER(AL5:AM793,AK5:AK793=AW7))</f>
        <v>#VALUE!</v>
      </c>
      <c r="AY7">
        <v>807</v>
      </c>
      <c r="AZ7" s="56" t="s">
        <v>195</v>
      </c>
      <c r="BA7" s="56" t="e">
        <f t="shared" si="20"/>
        <v>#N/A</v>
      </c>
      <c r="BB7" s="56">
        <f t="shared" si="16"/>
        <v>-1.4474379000000002</v>
      </c>
    </row>
    <row r="8" spans="1:56" ht="16" x14ac:dyDescent="0.45">
      <c r="A8">
        <v>54000</v>
      </c>
      <c r="B8" s="59">
        <v>-0.18408397000000001</v>
      </c>
      <c r="C8" s="3">
        <f t="shared" si="0"/>
        <v>6.2500000000000001E-4</v>
      </c>
      <c r="D8" s="59">
        <v>-1.8408397000000001</v>
      </c>
      <c r="E8" s="56" t="e">
        <f t="shared" si="6"/>
        <v>#N/A</v>
      </c>
      <c r="F8" s="58" t="e">
        <f t="shared" si="7"/>
        <v>#N/A</v>
      </c>
      <c r="G8" s="58" t="e">
        <f t="shared" si="21"/>
        <v>#N/A</v>
      </c>
      <c r="H8" s="58" t="e">
        <f t="shared" si="22"/>
        <v>#N/A</v>
      </c>
      <c r="I8" s="61" t="e">
        <v>#N/A</v>
      </c>
      <c r="J8" s="58" t="str">
        <f t="shared" si="8"/>
        <v>0</v>
      </c>
      <c r="K8" s="58" t="str">
        <f t="shared" si="9"/>
        <v>0</v>
      </c>
      <c r="L8" s="58" t="str">
        <f t="shared" si="23"/>
        <v>0</v>
      </c>
      <c r="M8" s="58" t="str">
        <f t="shared" si="24"/>
        <v>0</v>
      </c>
      <c r="N8" s="61">
        <v>0</v>
      </c>
      <c r="O8" s="3">
        <f t="shared" si="10"/>
        <v>6.2500000000000001E-4</v>
      </c>
      <c r="Q8" s="6"/>
      <c r="R8" s="58" cm="1">
        <f t="array" ref="R8">IFERROR(INDEX($M$2:$M$789, MATCH(0,COUNTIF($R$1:R7, $M$2:$M$789),0)),"")</f>
        <v>1.4350240999999999</v>
      </c>
      <c r="S8" s="3">
        <f t="shared" si="18"/>
        <v>1.6550925925925926E-3</v>
      </c>
      <c r="T8" s="5">
        <f t="shared" si="25"/>
        <v>143</v>
      </c>
      <c r="U8" s="58" cm="1">
        <f t="array" ref="U8">IFERROR(INDEX($L$2:$L$790, MATCH(0,COUNTIF($U$1:U7, $L$2:$L$790),0)),"")</f>
        <v>0.35315678000000006</v>
      </c>
      <c r="V8" s="3">
        <f t="shared" si="14"/>
        <v>1.5046296296296296E-3</v>
      </c>
      <c r="W8" s="5">
        <f t="shared" si="26"/>
        <v>130</v>
      </c>
      <c r="X8" s="56">
        <f t="shared" si="27"/>
        <v>-1.0818673199999997</v>
      </c>
      <c r="Y8">
        <f t="shared" si="19"/>
        <v>8.3220563076923063E-2</v>
      </c>
      <c r="Z8" s="5">
        <f t="shared" si="28"/>
        <v>13</v>
      </c>
      <c r="AA8" s="5">
        <f t="shared" si="15"/>
        <v>1</v>
      </c>
      <c r="AB8" s="61" t="s">
        <v>225</v>
      </c>
      <c r="AC8" s="56">
        <v>2.4412616000000003</v>
      </c>
      <c r="AD8" s="5">
        <v>588</v>
      </c>
      <c r="AE8" s="3">
        <v>6.805555555555556E-3</v>
      </c>
      <c r="AF8" s="3">
        <f t="shared" si="4"/>
        <v>6.2500000000000001E-4</v>
      </c>
      <c r="AG8" s="5">
        <f t="shared" si="5"/>
        <v>54000</v>
      </c>
      <c r="AH8" s="56">
        <f t="shared" si="29"/>
        <v>-1.8408397000000001</v>
      </c>
      <c r="AI8" s="84">
        <f t="shared" si="11"/>
        <v>-1.8408397000000001</v>
      </c>
      <c r="AJ8" s="84">
        <v>526</v>
      </c>
      <c r="AK8" t="str">
        <f t="shared" si="12"/>
        <v>-1.8408397, 526</v>
      </c>
      <c r="AL8" s="60">
        <f t="shared" si="11"/>
        <v>-1.8408397000000001</v>
      </c>
      <c r="AM8" s="5">
        <f t="shared" si="13"/>
        <v>54</v>
      </c>
      <c r="AN8" s="56"/>
      <c r="AO8" s="60">
        <v>2.4412616000000003</v>
      </c>
      <c r="AP8" s="5">
        <v>588</v>
      </c>
      <c r="AQ8" s="84">
        <v>2.4412616000000003</v>
      </c>
      <c r="AR8" s="84">
        <v>588</v>
      </c>
      <c r="AT8" s="56"/>
      <c r="AU8" s="6">
        <v>1.8889494</v>
      </c>
      <c r="AV8" s="92">
        <v>591</v>
      </c>
      <c r="AW8" s="6"/>
      <c r="AX8" s="6"/>
      <c r="AY8">
        <v>819</v>
      </c>
      <c r="AZ8" s="56">
        <f>MAX(_8_Left_Leg_Flexion_PT)-MIN(_8_Left_Leg_Flexion_PT)</f>
        <v>0.27538373999999999</v>
      </c>
      <c r="BA8" s="56" t="e">
        <f t="shared" si="20"/>
        <v>#N/A</v>
      </c>
      <c r="BB8" s="56">
        <f t="shared" si="16"/>
        <v>-1.8408397000000001</v>
      </c>
    </row>
    <row r="9" spans="1:56" ht="16" x14ac:dyDescent="0.45">
      <c r="A9">
        <v>55000</v>
      </c>
      <c r="B9" s="59">
        <v>-0.23325799999999999</v>
      </c>
      <c r="C9" s="3">
        <f t="shared" si="0"/>
        <v>6.3657407407407402E-4</v>
      </c>
      <c r="D9" s="59">
        <v>-2.3325800000000001</v>
      </c>
      <c r="E9" s="56" t="e">
        <f t="shared" si="6"/>
        <v>#N/A</v>
      </c>
      <c r="F9" s="58" t="e">
        <f t="shared" si="7"/>
        <v>#N/A</v>
      </c>
      <c r="G9" s="58" t="e">
        <f t="shared" si="21"/>
        <v>#N/A</v>
      </c>
      <c r="H9" s="58" t="e">
        <f t="shared" si="22"/>
        <v>#N/A</v>
      </c>
      <c r="I9" s="61" t="e">
        <v>#N/A</v>
      </c>
      <c r="J9" s="58" t="str">
        <f t="shared" si="8"/>
        <v>0</v>
      </c>
      <c r="K9" s="58" t="str">
        <f t="shared" si="9"/>
        <v>0</v>
      </c>
      <c r="L9" s="58" t="str">
        <f t="shared" si="23"/>
        <v>0</v>
      </c>
      <c r="M9" s="58" t="str">
        <f t="shared" si="24"/>
        <v>0</v>
      </c>
      <c r="N9" s="61">
        <v>0</v>
      </c>
      <c r="O9" s="3">
        <f t="shared" si="10"/>
        <v>6.3657407407407402E-4</v>
      </c>
      <c r="Q9" s="6"/>
      <c r="R9" s="58" cm="1">
        <f t="array" ref="R9">IFERROR(INDEX($M$2:$M$789, MATCH(0,COUNTIF($R$1:R8, $M$2:$M$789),0)),"")</f>
        <v>2.4261308000000001</v>
      </c>
      <c r="S9" s="3">
        <f t="shared" si="18"/>
        <v>1.8634259259259257E-3</v>
      </c>
      <c r="T9" s="5">
        <f t="shared" si="25"/>
        <v>161</v>
      </c>
      <c r="U9" s="58" cm="1">
        <f t="array" ref="U9">IFERROR(INDEX($L$2:$L$790, MATCH(0,COUNTIF($U$1:U8, $L$2:$L$790),0)),"")</f>
        <v>0.82223710000000005</v>
      </c>
      <c r="V9" s="3">
        <f t="shared" si="14"/>
        <v>1.6782407407407406E-3</v>
      </c>
      <c r="W9" s="5">
        <f t="shared" si="26"/>
        <v>145</v>
      </c>
      <c r="X9" s="56">
        <f t="shared" si="27"/>
        <v>-1.6038937</v>
      </c>
      <c r="Y9">
        <f t="shared" si="19"/>
        <v>0.10024335625</v>
      </c>
      <c r="Z9" s="5">
        <f t="shared" si="28"/>
        <v>16</v>
      </c>
      <c r="AA9" s="5">
        <f t="shared" si="15"/>
        <v>2</v>
      </c>
      <c r="AB9" s="61" t="s">
        <v>226</v>
      </c>
      <c r="AC9" s="56">
        <v>1.9570504</v>
      </c>
      <c r="AD9" s="5">
        <v>599</v>
      </c>
      <c r="AE9" s="3">
        <v>6.9328703703703696E-3</v>
      </c>
      <c r="AF9" s="3">
        <f t="shared" si="4"/>
        <v>6.3657407407407402E-4</v>
      </c>
      <c r="AG9" s="5">
        <f t="shared" si="5"/>
        <v>55000</v>
      </c>
      <c r="AH9" s="56">
        <f t="shared" si="29"/>
        <v>-2.3325800000000001</v>
      </c>
      <c r="AI9" s="84">
        <f t="shared" si="11"/>
        <v>-2.3325800000000001</v>
      </c>
      <c r="AJ9" s="84">
        <v>527</v>
      </c>
      <c r="AK9" t="str">
        <f t="shared" si="12"/>
        <v>-2.33258, 527</v>
      </c>
      <c r="AL9" s="60">
        <f t="shared" si="11"/>
        <v>-2.3325800000000001</v>
      </c>
      <c r="AM9" s="5">
        <f t="shared" si="13"/>
        <v>55</v>
      </c>
      <c r="AN9" s="56"/>
      <c r="AO9" s="60">
        <v>1.9570504</v>
      </c>
      <c r="AP9" s="5">
        <v>599</v>
      </c>
      <c r="AQ9" s="84">
        <v>1.9570504</v>
      </c>
      <c r="AR9" s="84">
        <v>599</v>
      </c>
      <c r="AT9" s="56"/>
      <c r="AU9" s="6">
        <v>1.0340689000000001</v>
      </c>
      <c r="AV9" s="92">
        <v>596</v>
      </c>
      <c r="AW9" s="6"/>
      <c r="AX9" s="6"/>
      <c r="AY9">
        <v>826</v>
      </c>
      <c r="AZ9" s="56" t="s">
        <v>175</v>
      </c>
      <c r="BA9" s="56" t="e">
        <f t="shared" si="20"/>
        <v>#N/A</v>
      </c>
      <c r="BB9" s="56">
        <f t="shared" si="16"/>
        <v>-2.3325800000000001</v>
      </c>
    </row>
    <row r="10" spans="1:56" ht="16" x14ac:dyDescent="0.45">
      <c r="A10">
        <v>56000</v>
      </c>
      <c r="B10" s="59">
        <v>-0.25746735999999998</v>
      </c>
      <c r="C10" s="3">
        <f t="shared" si="0"/>
        <v>6.4814814814814813E-4</v>
      </c>
      <c r="D10" s="59">
        <v>-2.5746735999999997</v>
      </c>
      <c r="E10" s="56" t="e">
        <f t="shared" si="6"/>
        <v>#N/A</v>
      </c>
      <c r="F10" s="58" t="e">
        <f t="shared" si="7"/>
        <v>#N/A</v>
      </c>
      <c r="G10" s="58" t="e">
        <f t="shared" si="21"/>
        <v>#N/A</v>
      </c>
      <c r="H10" s="58" t="e">
        <f t="shared" si="22"/>
        <v>#N/A</v>
      </c>
      <c r="I10" s="61" t="e">
        <v>#N/A</v>
      </c>
      <c r="J10" s="58" t="str">
        <f t="shared" si="8"/>
        <v>0</v>
      </c>
      <c r="K10" s="58" t="str">
        <f t="shared" si="9"/>
        <v>0</v>
      </c>
      <c r="L10" s="58" t="str">
        <f t="shared" si="23"/>
        <v>0</v>
      </c>
      <c r="M10" s="58" t="str">
        <f t="shared" si="24"/>
        <v>0</v>
      </c>
      <c r="N10" s="61">
        <v>0</v>
      </c>
      <c r="O10" s="3">
        <f t="shared" si="10"/>
        <v>6.4814814814814813E-4</v>
      </c>
      <c r="Q10" s="6" t="s">
        <v>71</v>
      </c>
      <c r="R10" s="58" cm="1">
        <f t="array" ref="R10">IFERROR(INDEX($M$2:$M$789, MATCH(0,COUNTIF($R$1:R9, $M$2:$M$789),0)),"")</f>
        <v>1.6241718999999999</v>
      </c>
      <c r="S10" s="3">
        <f t="shared" si="18"/>
        <v>1.9791666666666668E-3</v>
      </c>
      <c r="T10" s="5">
        <f t="shared" si="25"/>
        <v>171</v>
      </c>
      <c r="U10" s="58" cm="1">
        <f t="array" ref="U10">IFERROR(INDEX($L$2:$L$790, MATCH(0,COUNTIF($U$1:U9, $L$2:$L$790),0)),"")</f>
        <v>0.99625394000000012</v>
      </c>
      <c r="V10" s="3">
        <f t="shared" si="14"/>
        <v>1.9444444444444444E-3</v>
      </c>
      <c r="W10" s="5">
        <f t="shared" si="26"/>
        <v>168</v>
      </c>
      <c r="X10" s="56">
        <f t="shared" si="27"/>
        <v>-0.62791795999999978</v>
      </c>
      <c r="Y10">
        <f t="shared" si="19"/>
        <v>0.20930598666666658</v>
      </c>
      <c r="Z10" s="5">
        <f t="shared" si="28"/>
        <v>3</v>
      </c>
      <c r="AA10" s="5">
        <f t="shared" si="15"/>
        <v>1</v>
      </c>
      <c r="AB10" s="61" t="s">
        <v>227</v>
      </c>
      <c r="AC10" s="56">
        <v>2.5093623999999997</v>
      </c>
      <c r="AD10" s="5">
        <v>615</v>
      </c>
      <c r="AE10" s="3">
        <v>7.1180555555555554E-3</v>
      </c>
      <c r="AF10" s="3">
        <f t="shared" si="4"/>
        <v>6.4814814814814813E-4</v>
      </c>
      <c r="AG10" s="5">
        <f t="shared" si="5"/>
        <v>56000</v>
      </c>
      <c r="AH10" s="56">
        <f t="shared" si="29"/>
        <v>-2.5746735999999997</v>
      </c>
      <c r="AI10" s="84">
        <f t="shared" si="11"/>
        <v>-2.5746735999999997</v>
      </c>
      <c r="AJ10" s="84">
        <v>528</v>
      </c>
      <c r="AK10" t="str">
        <f t="shared" si="12"/>
        <v>-2.5746736, 528</v>
      </c>
      <c r="AL10" s="60">
        <f t="shared" si="11"/>
        <v>-2.5746735999999997</v>
      </c>
      <c r="AM10" s="5">
        <f t="shared" si="13"/>
        <v>56</v>
      </c>
      <c r="AN10" s="56"/>
      <c r="AO10" s="60">
        <v>2.5093623999999997</v>
      </c>
      <c r="AP10" s="5">
        <v>615</v>
      </c>
      <c r="AQ10" s="84">
        <v>2.5093623999999997</v>
      </c>
      <c r="AR10" s="84">
        <v>615</v>
      </c>
      <c r="AT10" s="56"/>
      <c r="AU10" s="6">
        <v>1.5333867000000001</v>
      </c>
      <c r="AV10" s="92">
        <v>0</v>
      </c>
      <c r="AW10" s="84" t="s">
        <v>281</v>
      </c>
      <c r="AX10" s="56" t="e" cm="1" vm="1">
        <f t="array" ref="AX10">_xlfn.TEXTJOIN(",",,_xlfn._xlws.FILTER(AL8:AM796,AK8:AK796=AW10))</f>
        <v>#VALUE!</v>
      </c>
      <c r="AY10">
        <v>904</v>
      </c>
      <c r="AZ10" s="56">
        <f>D8-D2</f>
        <v>-1.5358169000000002</v>
      </c>
      <c r="BA10" s="56" t="e">
        <f t="shared" si="20"/>
        <v>#N/A</v>
      </c>
      <c r="BB10" s="56">
        <f t="shared" si="16"/>
        <v>-2.5746735999999997</v>
      </c>
    </row>
    <row r="11" spans="1:56" ht="16" x14ac:dyDescent="0.45">
      <c r="A11">
        <v>57000</v>
      </c>
      <c r="B11" s="59">
        <v>-0.29151537999999999</v>
      </c>
      <c r="C11" s="3">
        <f t="shared" si="0"/>
        <v>6.5972222222222224E-4</v>
      </c>
      <c r="D11" s="59">
        <v>-2.9151537999999997</v>
      </c>
      <c r="E11" s="56">
        <f t="shared" si="6"/>
        <v>-2.9151537999999997</v>
      </c>
      <c r="F11" s="58" t="e">
        <f t="shared" si="7"/>
        <v>#N/A</v>
      </c>
      <c r="G11" s="58">
        <f t="shared" si="21"/>
        <v>-2.9151537999999997</v>
      </c>
      <c r="H11" s="58" t="e">
        <f t="shared" si="22"/>
        <v>#N/A</v>
      </c>
      <c r="I11" s="61" t="e">
        <v>#N/A</v>
      </c>
      <c r="J11" s="58">
        <f t="shared" si="8"/>
        <v>-2.9151537999999997</v>
      </c>
      <c r="K11" s="58" t="str">
        <f t="shared" si="9"/>
        <v>0</v>
      </c>
      <c r="L11" s="58">
        <f t="shared" si="23"/>
        <v>-2.9151537999999997</v>
      </c>
      <c r="M11" s="58" t="str">
        <f t="shared" si="24"/>
        <v>0</v>
      </c>
      <c r="N11" s="61">
        <v>0</v>
      </c>
      <c r="O11" s="3">
        <f t="shared" si="10"/>
        <v>6.5972222222222224E-4</v>
      </c>
      <c r="R11" s="58" cm="1">
        <f t="array" ref="R11">IFERROR(INDEX($M$2:$M$789, MATCH(0,COUNTIF($R$1:R10, $M$2:$M$789),0)),"")</f>
        <v>2.6001469999999998</v>
      </c>
      <c r="S11" s="3">
        <f t="shared" si="18"/>
        <v>2.0717592592592593E-3</v>
      </c>
      <c r="T11" s="5">
        <f>(IF(_xlfn.XLOOKUP(R11,$D$2:$D$790,($A$2:$A$790),FALSE)&lt;_xlfn.XLOOKUP(R10,$D$2:$D$790,($A$2:$A$790),FALSE),("0"),(_xlfn.XLOOKUP(R11,$D$2:$D$790,($A$2:$A$790),FALSE))))/1000</f>
        <v>179</v>
      </c>
      <c r="U11" s="58" cm="1">
        <f t="array" ref="U11">IFERROR(INDEX($L$2:$L$790, MATCH(0,COUNTIF($U$1:U10, $L$2:$L$790),0)),"")</f>
        <v>1.1853774000000001</v>
      </c>
      <c r="V11" s="3">
        <f t="shared" si="14"/>
        <v>2.0138888888888888E-3</v>
      </c>
      <c r="W11" s="5">
        <f t="shared" si="26"/>
        <v>174</v>
      </c>
      <c r="X11" s="56">
        <f t="shared" si="27"/>
        <v>-1.4147695999999996</v>
      </c>
      <c r="Y11">
        <f t="shared" si="19"/>
        <v>0.28295391999999991</v>
      </c>
      <c r="Z11" s="5">
        <f t="shared" si="28"/>
        <v>5</v>
      </c>
      <c r="AA11" s="5">
        <f t="shared" si="15"/>
        <v>2</v>
      </c>
      <c r="AB11" s="61" t="s">
        <v>228</v>
      </c>
      <c r="AC11" s="56">
        <v>2.3580540000000001</v>
      </c>
      <c r="AD11" s="82">
        <v>0</v>
      </c>
      <c r="AE11" s="3">
        <v>6.7592592592592583E-3</v>
      </c>
      <c r="AF11" s="3">
        <f t="shared" si="4"/>
        <v>6.5972222222222224E-4</v>
      </c>
      <c r="AG11" s="5">
        <f t="shared" si="5"/>
        <v>57000</v>
      </c>
      <c r="AH11" s="56">
        <f t="shared" si="29"/>
        <v>-2.9151537999999997</v>
      </c>
      <c r="AI11" s="84">
        <f t="shared" si="11"/>
        <v>-2.9151537999999997</v>
      </c>
      <c r="AJ11" s="84">
        <v>529</v>
      </c>
      <c r="AK11" t="str">
        <f t="shared" si="12"/>
        <v>-2.9151538, 529</v>
      </c>
      <c r="AL11" s="60">
        <f t="shared" si="11"/>
        <v>-2.9151537999999997</v>
      </c>
      <c r="AM11" s="5">
        <f t="shared" si="13"/>
        <v>57</v>
      </c>
      <c r="AN11" s="56"/>
      <c r="AO11" s="60">
        <v>2.3580540000000001</v>
      </c>
      <c r="AP11" s="82">
        <v>624</v>
      </c>
      <c r="AQ11" s="84">
        <v>2.3580540000000001</v>
      </c>
      <c r="AR11" s="86">
        <v>624</v>
      </c>
      <c r="AS11" s="84" t="s">
        <v>281</v>
      </c>
      <c r="AT11" s="56" t="e" cm="1" vm="1">
        <f t="array" ref="AT11">_xlfn.TEXTJOIN(",",,_xlfn._xlws.FILTER(AL9:AM797,AK9:AK797=AS11))</f>
        <v>#VALUE!</v>
      </c>
      <c r="AU11" s="6">
        <v>1.6468558999999998</v>
      </c>
      <c r="AV11" s="92">
        <v>607</v>
      </c>
      <c r="AW11" s="6"/>
      <c r="AX11" s="6"/>
      <c r="AY11">
        <v>963</v>
      </c>
      <c r="BA11" s="56">
        <f t="shared" si="20"/>
        <v>-2.9151537999999997</v>
      </c>
      <c r="BB11" s="56" t="e">
        <f t="shared" si="16"/>
        <v>#N/A</v>
      </c>
    </row>
    <row r="12" spans="1:56" ht="16" x14ac:dyDescent="0.45">
      <c r="A12">
        <v>58000</v>
      </c>
      <c r="B12" s="59">
        <v>-0.28167912000000001</v>
      </c>
      <c r="C12" s="3">
        <f t="shared" si="0"/>
        <v>6.7129629629629635E-4</v>
      </c>
      <c r="D12" s="59">
        <v>-2.8167911999999999</v>
      </c>
      <c r="E12" s="56" t="e">
        <f t="shared" si="6"/>
        <v>#N/A</v>
      </c>
      <c r="F12" s="58" t="e">
        <f t="shared" si="7"/>
        <v>#N/A</v>
      </c>
      <c r="G12" s="58" t="e">
        <f t="shared" si="21"/>
        <v>#N/A</v>
      </c>
      <c r="H12" s="58" t="e">
        <f t="shared" si="22"/>
        <v>#N/A</v>
      </c>
      <c r="I12" s="61" t="e">
        <v>#N/A</v>
      </c>
      <c r="J12" s="58" t="str">
        <f t="shared" si="8"/>
        <v>0</v>
      </c>
      <c r="K12" s="58" t="str">
        <f t="shared" si="9"/>
        <v>0</v>
      </c>
      <c r="L12" s="58" t="str">
        <f t="shared" si="23"/>
        <v>0</v>
      </c>
      <c r="M12" s="58" t="str">
        <f t="shared" si="24"/>
        <v>0</v>
      </c>
      <c r="N12" s="61">
        <v>0</v>
      </c>
      <c r="O12" s="3">
        <f t="shared" si="10"/>
        <v>6.7129629629629635E-4</v>
      </c>
      <c r="R12" s="58" cm="1">
        <f t="array" ref="R12">IFERROR(INDEX($M$2:$M$789, MATCH(0,COUNTIF($R$1:R11, $M$2:$M$789),0)),"")</f>
        <v>1.8889494</v>
      </c>
      <c r="S12" s="3">
        <f t="shared" si="18"/>
        <v>2.1527777777777778E-3</v>
      </c>
      <c r="T12" s="5">
        <f t="shared" si="25"/>
        <v>186</v>
      </c>
      <c r="U12" s="58" cm="1">
        <f t="array" ref="U12">IFERROR(INDEX($L$2:$L$790, MATCH(0,COUNTIF($U$1:U11, $L$2:$L$790),0)),"")</f>
        <v>1.5182559000000002</v>
      </c>
      <c r="V12" s="3">
        <f t="shared" si="14"/>
        <v>2.1180555555555553E-3</v>
      </c>
      <c r="W12" s="5">
        <f t="shared" si="26"/>
        <v>183</v>
      </c>
      <c r="X12" s="56">
        <f t="shared" si="27"/>
        <v>-0.37069349999999979</v>
      </c>
      <c r="Y12">
        <f t="shared" si="19"/>
        <v>0.12356449999999992</v>
      </c>
      <c r="Z12" s="5">
        <f t="shared" si="28"/>
        <v>3</v>
      </c>
      <c r="AA12" s="5">
        <f t="shared" si="15"/>
        <v>2</v>
      </c>
      <c r="AB12" s="61" t="s">
        <v>229</v>
      </c>
      <c r="AC12" s="56">
        <v>2.2521140000000002</v>
      </c>
      <c r="AD12" s="5">
        <v>633</v>
      </c>
      <c r="AE12" s="3">
        <v>7.3263888888888892E-3</v>
      </c>
      <c r="AF12" s="3">
        <f t="shared" si="4"/>
        <v>6.7129629629629635E-4</v>
      </c>
      <c r="AG12" s="5">
        <f t="shared" si="5"/>
        <v>58000</v>
      </c>
      <c r="AH12" s="56">
        <f t="shared" si="29"/>
        <v>-2.8167911999999999</v>
      </c>
      <c r="AI12" s="84">
        <f t="shared" si="11"/>
        <v>-2.8167911999999999</v>
      </c>
      <c r="AJ12" s="84">
        <v>530</v>
      </c>
      <c r="AK12" t="str">
        <f t="shared" si="12"/>
        <v>-2.8167912, 530</v>
      </c>
      <c r="AL12" s="60">
        <f t="shared" si="11"/>
        <v>-2.8167911999999999</v>
      </c>
      <c r="AM12" s="5">
        <f t="shared" si="13"/>
        <v>58</v>
      </c>
      <c r="AN12" s="56"/>
      <c r="AO12" s="60">
        <v>2.2521140000000002</v>
      </c>
      <c r="AP12" s="5">
        <v>633</v>
      </c>
      <c r="AQ12" s="84">
        <v>2.2521140000000002</v>
      </c>
      <c r="AR12" s="84">
        <v>633</v>
      </c>
      <c r="AT12" s="56"/>
      <c r="AU12" s="6">
        <v>-9.3191004999999993E-2</v>
      </c>
      <c r="AV12" s="92">
        <v>630</v>
      </c>
      <c r="AW12" s="6"/>
      <c r="AX12" s="6"/>
      <c r="AY12">
        <v>989</v>
      </c>
      <c r="AZ12" s="56" t="s">
        <v>194</v>
      </c>
      <c r="BA12" s="56" t="e">
        <f t="shared" si="20"/>
        <v>#N/A</v>
      </c>
      <c r="BB12" s="56">
        <f t="shared" si="16"/>
        <v>-2.8167911999999999</v>
      </c>
    </row>
    <row r="13" spans="1:56" ht="16" x14ac:dyDescent="0.45">
      <c r="A13">
        <v>59000</v>
      </c>
      <c r="B13" s="59">
        <v>-0.28470528000000001</v>
      </c>
      <c r="C13" s="3">
        <f t="shared" si="0"/>
        <v>6.8287037037037036E-4</v>
      </c>
      <c r="D13" s="59">
        <v>-2.8470528000000002</v>
      </c>
      <c r="E13" s="56" t="e">
        <f t="shared" si="6"/>
        <v>#N/A</v>
      </c>
      <c r="F13" s="58" t="e">
        <f t="shared" si="7"/>
        <v>#N/A</v>
      </c>
      <c r="G13" s="58" t="e">
        <f t="shared" si="21"/>
        <v>#N/A</v>
      </c>
      <c r="H13" s="58" t="e">
        <f t="shared" si="22"/>
        <v>#N/A</v>
      </c>
      <c r="I13" s="61" t="e">
        <v>#N/A</v>
      </c>
      <c r="J13" s="58" t="str">
        <f t="shared" si="8"/>
        <v>0</v>
      </c>
      <c r="K13" s="58" t="str">
        <f t="shared" si="9"/>
        <v>0</v>
      </c>
      <c r="L13" s="58" t="str">
        <f t="shared" si="23"/>
        <v>0</v>
      </c>
      <c r="M13" s="58" t="str">
        <f t="shared" si="24"/>
        <v>0</v>
      </c>
      <c r="N13" s="61">
        <v>0</v>
      </c>
      <c r="O13" s="3">
        <f t="shared" si="10"/>
        <v>6.8287037037037036E-4</v>
      </c>
      <c r="Q13" s="6"/>
      <c r="R13" s="58" cm="1">
        <f t="array" ref="R13">IFERROR(INDEX($M$2:$M$789, MATCH(0,COUNTIF($R$1:R12, $M$2:$M$789),0)),"")</f>
        <v>2.796824</v>
      </c>
      <c r="S13" s="3">
        <f t="shared" si="18"/>
        <v>2.4537037037037036E-3</v>
      </c>
      <c r="T13" s="5">
        <f t="shared" si="25"/>
        <v>212</v>
      </c>
      <c r="U13" s="58" cm="1">
        <f t="array" ref="U13">IFERROR(INDEX($L$2:$L$790, MATCH(0,COUNTIF($U$1:U12, $L$2:$L$790),0)),"")</f>
        <v>-0.61521715999999993</v>
      </c>
      <c r="V13" s="3">
        <f t="shared" si="14"/>
        <v>2.2916666666666667E-3</v>
      </c>
      <c r="W13" s="5">
        <f t="shared" si="26"/>
        <v>198</v>
      </c>
      <c r="X13" s="56">
        <f t="shared" si="27"/>
        <v>-3.4120411599999998</v>
      </c>
      <c r="Y13">
        <f t="shared" si="19"/>
        <v>0.2437172257142857</v>
      </c>
      <c r="Z13" s="5">
        <f t="shared" si="28"/>
        <v>14</v>
      </c>
      <c r="AA13" s="5">
        <f t="shared" si="15"/>
        <v>2</v>
      </c>
      <c r="AB13" s="61" t="s">
        <v>230</v>
      </c>
      <c r="AC13" s="56">
        <v>2.7817175000000001</v>
      </c>
      <c r="AD13" s="5">
        <v>649</v>
      </c>
      <c r="AE13" s="3">
        <v>7.5115740740740742E-3</v>
      </c>
      <c r="AF13" s="3">
        <f t="shared" si="4"/>
        <v>6.8287037037037036E-4</v>
      </c>
      <c r="AG13" s="5">
        <f t="shared" si="5"/>
        <v>59000</v>
      </c>
      <c r="AH13" s="56">
        <f t="shared" si="29"/>
        <v>-2.8470528000000002</v>
      </c>
      <c r="AI13" s="84">
        <f t="shared" si="11"/>
        <v>-2.8470528000000002</v>
      </c>
      <c r="AJ13" s="84">
        <v>531</v>
      </c>
      <c r="AK13" t="str">
        <f t="shared" si="12"/>
        <v>-2.8470528, 531</v>
      </c>
      <c r="AL13" s="60">
        <f t="shared" si="11"/>
        <v>-2.8470528000000002</v>
      </c>
      <c r="AM13" s="5">
        <f t="shared" si="13"/>
        <v>59</v>
      </c>
      <c r="AN13" s="56"/>
      <c r="AO13" s="60">
        <v>2.7817175000000001</v>
      </c>
      <c r="AP13" s="5">
        <v>649</v>
      </c>
      <c r="AQ13" s="84">
        <v>2.7817175000000001</v>
      </c>
      <c r="AR13" s="84">
        <v>649</v>
      </c>
      <c r="AT13" s="56"/>
      <c r="AU13" s="6">
        <v>1.4350240999999999</v>
      </c>
      <c r="AV13" s="92">
        <v>0</v>
      </c>
      <c r="AW13" s="84" t="s">
        <v>281</v>
      </c>
      <c r="AX13" s="56" t="e" cm="1" vm="1">
        <f t="array" ref="AX13">_xlfn.TEXTJOIN(",",,_xlfn._xlws.FILTER(AL11:AM799,AK11:AK799=AW13))</f>
        <v>#VALUE!</v>
      </c>
      <c r="AY13">
        <v>999</v>
      </c>
      <c r="AZ13" s="56" cm="1">
        <f t="array" ref="AZ13">SLOPE(D4:D10,((A4:A10)/1000))</f>
        <v>-0.3215338892857143</v>
      </c>
      <c r="BA13" s="56" t="e">
        <f t="shared" si="20"/>
        <v>#N/A</v>
      </c>
      <c r="BB13" s="56" t="e">
        <f t="shared" si="16"/>
        <v>#N/A</v>
      </c>
    </row>
    <row r="14" spans="1:56" ht="16" x14ac:dyDescent="0.45">
      <c r="A14">
        <v>60000</v>
      </c>
      <c r="B14" s="59">
        <v>-0.25973817999999999</v>
      </c>
      <c r="C14" s="3">
        <f t="shared" si="0"/>
        <v>6.9444444444444447E-4</v>
      </c>
      <c r="D14" s="59">
        <v>-2.5973818</v>
      </c>
      <c r="E14" s="56" t="e">
        <f t="shared" si="6"/>
        <v>#N/A</v>
      </c>
      <c r="F14" s="58" t="e">
        <f t="shared" si="7"/>
        <v>#N/A</v>
      </c>
      <c r="G14" s="58" t="e">
        <f t="shared" si="21"/>
        <v>#N/A</v>
      </c>
      <c r="H14" s="58" t="e">
        <f t="shared" si="22"/>
        <v>#N/A</v>
      </c>
      <c r="I14" s="61" t="e">
        <v>#N/A</v>
      </c>
      <c r="J14" s="58" t="str">
        <f t="shared" si="8"/>
        <v>0</v>
      </c>
      <c r="K14" s="58" t="str">
        <f t="shared" si="9"/>
        <v>0</v>
      </c>
      <c r="L14" s="58" t="str">
        <f t="shared" si="23"/>
        <v>0</v>
      </c>
      <c r="M14" s="58" t="str">
        <f t="shared" si="24"/>
        <v>0</v>
      </c>
      <c r="N14" s="61">
        <v>0</v>
      </c>
      <c r="O14" s="3">
        <f t="shared" si="10"/>
        <v>6.9444444444444447E-4</v>
      </c>
      <c r="Q14" s="6"/>
      <c r="R14" s="58" cm="1">
        <f t="array" ref="R14">IFERROR(INDEX($M$2:$M$789, MATCH(0,COUNTIF($R$1:R13, $M$2:$M$789),0)),"")</f>
        <v>3.0691790000000001</v>
      </c>
      <c r="S14" s="3">
        <f t="shared" si="18"/>
        <v>2.5347222222222221E-3</v>
      </c>
      <c r="T14" s="5">
        <f t="shared" si="25"/>
        <v>219</v>
      </c>
      <c r="U14" s="58" cm="1">
        <f t="array" ref="U14">IFERROR(INDEX($L$2:$L$790, MATCH(0,COUNTIF($U$1:U13, $L$2:$L$790),0)),"")</f>
        <v>2.5093623999999997</v>
      </c>
      <c r="V14" s="3">
        <f t="shared" si="14"/>
        <v>2.488425925925926E-3</v>
      </c>
      <c r="W14" s="5">
        <f t="shared" si="26"/>
        <v>215</v>
      </c>
      <c r="X14" s="56">
        <f t="shared" si="27"/>
        <v>-0.55981660000000044</v>
      </c>
      <c r="Y14">
        <f t="shared" si="19"/>
        <v>0.13995415000000011</v>
      </c>
      <c r="Z14" s="5">
        <f t="shared" si="28"/>
        <v>4</v>
      </c>
      <c r="AA14" s="5">
        <f t="shared" si="15"/>
        <v>4</v>
      </c>
      <c r="AB14" s="61" t="s">
        <v>231</v>
      </c>
      <c r="AC14" s="56">
        <v>2.6757774000000003</v>
      </c>
      <c r="AD14" s="5">
        <v>655</v>
      </c>
      <c r="AE14" s="3">
        <v>7.5810185185185182E-3</v>
      </c>
      <c r="AF14" s="3">
        <f t="shared" si="4"/>
        <v>6.9444444444444447E-4</v>
      </c>
      <c r="AG14" s="5">
        <f t="shared" si="5"/>
        <v>60000</v>
      </c>
      <c r="AH14" s="56">
        <f t="shared" si="29"/>
        <v>-2.5973818</v>
      </c>
      <c r="AI14" s="84">
        <f t="shared" si="11"/>
        <v>-2.5973818</v>
      </c>
      <c r="AJ14" s="84">
        <v>532</v>
      </c>
      <c r="AK14" t="str">
        <f t="shared" si="12"/>
        <v>-2.5973818, 532</v>
      </c>
      <c r="AL14" s="60">
        <f t="shared" si="11"/>
        <v>-2.5973818</v>
      </c>
      <c r="AM14" s="5">
        <f t="shared" si="13"/>
        <v>60</v>
      </c>
      <c r="AN14" s="56"/>
      <c r="AO14" s="60">
        <v>2.6757774000000003</v>
      </c>
      <c r="AP14" s="5">
        <v>655</v>
      </c>
      <c r="AQ14" s="84">
        <v>2.6757774000000003</v>
      </c>
      <c r="AR14" s="84">
        <v>655</v>
      </c>
      <c r="AT14" s="56"/>
      <c r="AU14" s="6">
        <v>2.5396239999999999</v>
      </c>
      <c r="AV14" s="92">
        <v>647</v>
      </c>
      <c r="AW14" s="6"/>
      <c r="AX14" s="6"/>
      <c r="AY14">
        <v>1052</v>
      </c>
      <c r="BA14" s="56" t="e">
        <f t="shared" si="20"/>
        <v>#N/A</v>
      </c>
      <c r="BB14" s="56">
        <f t="shared" si="16"/>
        <v>-2.5973818</v>
      </c>
    </row>
    <row r="15" spans="1:56" ht="16" x14ac:dyDescent="0.45">
      <c r="A15">
        <v>61000</v>
      </c>
      <c r="B15" s="59">
        <v>-0.26579051999999997</v>
      </c>
      <c r="C15" s="3">
        <f t="shared" si="0"/>
        <v>7.0601851851851847E-4</v>
      </c>
      <c r="D15" s="59">
        <v>-2.6579051999999996</v>
      </c>
      <c r="E15" s="56" t="e">
        <f t="shared" si="6"/>
        <v>#N/A</v>
      </c>
      <c r="F15" s="58" t="e">
        <f t="shared" si="7"/>
        <v>#N/A</v>
      </c>
      <c r="G15" s="58" t="e">
        <f t="shared" si="21"/>
        <v>#N/A</v>
      </c>
      <c r="H15" s="58" t="e">
        <f t="shared" si="22"/>
        <v>#N/A</v>
      </c>
      <c r="I15" s="61" t="e">
        <v>#N/A</v>
      </c>
      <c r="J15" s="58" t="str">
        <f t="shared" si="8"/>
        <v>0</v>
      </c>
      <c r="K15" s="58" t="str">
        <f t="shared" si="9"/>
        <v>0</v>
      </c>
      <c r="L15" s="58" t="str">
        <f t="shared" si="23"/>
        <v>0</v>
      </c>
      <c r="M15" s="58" t="str">
        <f t="shared" si="24"/>
        <v>0</v>
      </c>
      <c r="N15" s="61">
        <v>0</v>
      </c>
      <c r="O15" s="3">
        <f t="shared" si="10"/>
        <v>7.0601851851851847E-4</v>
      </c>
      <c r="Q15" s="6"/>
      <c r="R15" s="58" cm="1">
        <f t="array" ref="R15">IFERROR(INDEX($M$2:$M$789, MATCH(0,COUNTIF($R$1:R14, $M$2:$M$789),0)),"")</f>
        <v>4.4082951999999995</v>
      </c>
      <c r="S15" s="3">
        <f t="shared" si="18"/>
        <v>2.6851851851851854E-3</v>
      </c>
      <c r="T15" s="5">
        <f t="shared" si="25"/>
        <v>232</v>
      </c>
      <c r="U15" s="58" cm="1">
        <f t="array" ref="U15">IFERROR(INDEX($L$2:$L$790, MATCH(0,COUNTIF($U$1:U14, $L$2:$L$790),0)),"")</f>
        <v>1.7603494</v>
      </c>
      <c r="V15" s="3">
        <f t="shared" si="14"/>
        <v>2.5925925925925925E-3</v>
      </c>
      <c r="W15" s="5">
        <f t="shared" si="26"/>
        <v>224</v>
      </c>
      <c r="X15" s="56">
        <f t="shared" si="27"/>
        <v>-2.6479457999999996</v>
      </c>
      <c r="Y15">
        <f t="shared" si="19"/>
        <v>0.33099322499999995</v>
      </c>
      <c r="Z15" s="5">
        <f t="shared" si="28"/>
        <v>8</v>
      </c>
      <c r="AA15" s="5">
        <f t="shared" si="15"/>
        <v>1</v>
      </c>
      <c r="AB15" s="61" t="s">
        <v>232</v>
      </c>
      <c r="AC15" s="56">
        <v>3.0918875000000003</v>
      </c>
      <c r="AD15" s="5">
        <v>664</v>
      </c>
      <c r="AE15" s="3">
        <v>7.6851851851851847E-3</v>
      </c>
      <c r="AF15" s="3">
        <f t="shared" si="4"/>
        <v>7.0601851851851847E-4</v>
      </c>
      <c r="AG15" s="5">
        <f t="shared" si="5"/>
        <v>61000</v>
      </c>
      <c r="AH15" s="56">
        <f t="shared" si="29"/>
        <v>-2.6579051999999996</v>
      </c>
      <c r="AI15" s="84">
        <f t="shared" si="11"/>
        <v>-2.6579051999999996</v>
      </c>
      <c r="AJ15" s="84">
        <v>533</v>
      </c>
      <c r="AK15" t="str">
        <f t="shared" si="12"/>
        <v>-2.6579052, 533</v>
      </c>
      <c r="AL15" s="60">
        <f t="shared" si="11"/>
        <v>-2.6579051999999996</v>
      </c>
      <c r="AM15" s="5">
        <f t="shared" si="13"/>
        <v>61</v>
      </c>
      <c r="AN15" s="56"/>
      <c r="AO15" s="60">
        <v>3.0918875000000003</v>
      </c>
      <c r="AP15" s="5">
        <v>664</v>
      </c>
      <c r="AQ15" s="84">
        <v>3.0918875000000003</v>
      </c>
      <c r="AR15" s="84">
        <v>664</v>
      </c>
      <c r="AT15" s="56"/>
      <c r="AU15" s="6">
        <v>1.8662654000000001</v>
      </c>
      <c r="AV15" s="92">
        <v>660</v>
      </c>
      <c r="AW15" s="6"/>
      <c r="AX15" s="6"/>
      <c r="AY15">
        <v>1087</v>
      </c>
      <c r="AZ15" s="56" t="s">
        <v>192</v>
      </c>
      <c r="BA15" s="56" t="e">
        <f t="shared" si="20"/>
        <v>#N/A</v>
      </c>
      <c r="BB15" s="56" t="e">
        <f t="shared" si="16"/>
        <v>#N/A</v>
      </c>
    </row>
    <row r="16" spans="1:56" ht="16" x14ac:dyDescent="0.45">
      <c r="A16">
        <v>62000</v>
      </c>
      <c r="B16" s="59">
        <v>-0.23628416999999999</v>
      </c>
      <c r="C16" s="3">
        <f t="shared" si="0"/>
        <v>7.175925925925927E-4</v>
      </c>
      <c r="D16" s="59">
        <v>-2.3628416999999997</v>
      </c>
      <c r="E16" s="56" t="e">
        <f t="shared" si="6"/>
        <v>#N/A</v>
      </c>
      <c r="F16" s="58" t="e">
        <f t="shared" si="7"/>
        <v>#N/A</v>
      </c>
      <c r="G16" s="58" t="e">
        <f t="shared" si="21"/>
        <v>#N/A</v>
      </c>
      <c r="H16" s="58" t="e">
        <f t="shared" si="22"/>
        <v>#N/A</v>
      </c>
      <c r="I16" s="61" t="e">
        <v>#N/A</v>
      </c>
      <c r="J16" s="58" t="str">
        <f t="shared" si="8"/>
        <v>0</v>
      </c>
      <c r="K16" s="58" t="str">
        <f t="shared" si="9"/>
        <v>0</v>
      </c>
      <c r="L16" s="58" t="str">
        <f t="shared" si="23"/>
        <v>0</v>
      </c>
      <c r="M16" s="58" t="str">
        <f t="shared" si="24"/>
        <v>0</v>
      </c>
      <c r="N16" s="61">
        <v>0</v>
      </c>
      <c r="O16" s="3">
        <f t="shared" si="10"/>
        <v>7.175925925925927E-4</v>
      </c>
      <c r="Q16" s="6" t="s">
        <v>72</v>
      </c>
      <c r="R16" s="58" cm="1">
        <f t="array" ref="R16">IFERROR(INDEX($M$2:$M$789, MATCH(0,COUNTIF($R$1:R15, $M$2:$M$789),0)),"")</f>
        <v>4.4839491999999996</v>
      </c>
      <c r="S16" s="3">
        <f t="shared" si="18"/>
        <v>2.7546296296296299E-3</v>
      </c>
      <c r="T16" s="5">
        <f t="shared" si="25"/>
        <v>238</v>
      </c>
      <c r="U16" s="58" cm="1">
        <f t="array" ref="U16">IFERROR(INDEX($L$2:$L$790, MATCH(0,COUNTIF($U$1:U15, $L$2:$L$790),0)),"")</f>
        <v>3.8030615000000001</v>
      </c>
      <c r="V16" s="3">
        <f t="shared" si="14"/>
        <v>2.7083333333333334E-3</v>
      </c>
      <c r="W16" s="5">
        <f t="shared" si="26"/>
        <v>234</v>
      </c>
      <c r="X16" s="56">
        <f t="shared" si="27"/>
        <v>-0.68088769999999954</v>
      </c>
      <c r="Y16">
        <f t="shared" si="19"/>
        <v>0.17022192499999989</v>
      </c>
      <c r="Z16" s="5">
        <f t="shared" si="28"/>
        <v>4</v>
      </c>
      <c r="AA16" s="5">
        <f t="shared" si="15"/>
        <v>1</v>
      </c>
      <c r="AB16" s="61" t="s">
        <v>233</v>
      </c>
      <c r="AC16" s="56">
        <v>1.8662654000000001</v>
      </c>
      <c r="AD16" s="81">
        <v>0</v>
      </c>
      <c r="AE16" s="3">
        <v>7.6388888888888886E-3</v>
      </c>
      <c r="AF16" s="3">
        <f t="shared" si="4"/>
        <v>7.175925925925927E-4</v>
      </c>
      <c r="AG16" s="5">
        <f t="shared" si="5"/>
        <v>62000</v>
      </c>
      <c r="AH16" s="56">
        <f t="shared" si="29"/>
        <v>-2.3628416999999997</v>
      </c>
      <c r="AI16" s="84">
        <f t="shared" si="11"/>
        <v>-2.3628416999999997</v>
      </c>
      <c r="AJ16" s="84">
        <v>534</v>
      </c>
      <c r="AK16" t="str">
        <f t="shared" si="12"/>
        <v>-2.3628417, 534</v>
      </c>
      <c r="AL16" s="60">
        <f t="shared" si="11"/>
        <v>-2.3628416999999997</v>
      </c>
      <c r="AM16" s="5">
        <f t="shared" si="13"/>
        <v>62</v>
      </c>
      <c r="AN16" s="56"/>
      <c r="AO16" s="60">
        <v>1.8662654000000001</v>
      </c>
      <c r="AP16" s="81">
        <v>0</v>
      </c>
      <c r="AQ16" s="84">
        <v>1.8662654000000001</v>
      </c>
      <c r="AR16" s="87" t="s">
        <v>283</v>
      </c>
      <c r="AS16" s="84" t="s">
        <v>282</v>
      </c>
      <c r="AT16" s="56" t="e" cm="1" vm="1">
        <f t="array" ref="AT16">_xlfn.TEXTJOIN(",",,_xlfn._xlws.FILTER(AL14:AM802,AK14:AK802=AS16))</f>
        <v>#VALUE!</v>
      </c>
      <c r="AU16">
        <v>1.6695644000000001</v>
      </c>
      <c r="AV16" s="5">
        <v>0</v>
      </c>
      <c r="AW16" s="84" t="s">
        <v>281</v>
      </c>
      <c r="AX16" s="56" t="e" cm="1" vm="1">
        <f t="array" ref="AX16">_xlfn.TEXTJOIN(",",,_xlfn._xlws.FILTER(AL14:AM802,AK14:AK802=AW16))</f>
        <v>#VALUE!</v>
      </c>
      <c r="AY16">
        <v>1104</v>
      </c>
      <c r="AZ16" s="56">
        <f>MIN(_8_Left_Leg_Flexion_PT)</f>
        <v>0.21386448</v>
      </c>
      <c r="BA16" s="56"/>
      <c r="BB16" s="56"/>
    </row>
    <row r="17" spans="1:54" x14ac:dyDescent="0.35">
      <c r="A17">
        <v>63000</v>
      </c>
      <c r="B17" s="59">
        <v>-0.19694397999999999</v>
      </c>
      <c r="C17" s="3">
        <f t="shared" si="0"/>
        <v>7.291666666666667E-4</v>
      </c>
      <c r="D17" s="59">
        <v>-1.9694398</v>
      </c>
      <c r="E17" s="56" t="e">
        <f t="shared" si="6"/>
        <v>#N/A</v>
      </c>
      <c r="F17" s="58" t="e">
        <f t="shared" si="7"/>
        <v>#N/A</v>
      </c>
      <c r="G17" s="58" t="e">
        <f t="shared" si="21"/>
        <v>#N/A</v>
      </c>
      <c r="H17" s="58" t="e">
        <f t="shared" si="22"/>
        <v>#N/A</v>
      </c>
      <c r="I17" s="61" t="e">
        <v>#N/A</v>
      </c>
      <c r="J17" s="58" t="str">
        <f t="shared" si="8"/>
        <v>0</v>
      </c>
      <c r="K17" s="58" t="str">
        <f t="shared" si="9"/>
        <v>0</v>
      </c>
      <c r="L17" s="58" t="str">
        <f t="shared" si="23"/>
        <v>0</v>
      </c>
      <c r="M17" s="58" t="str">
        <f t="shared" si="24"/>
        <v>0</v>
      </c>
      <c r="N17" s="61">
        <v>0</v>
      </c>
      <c r="O17" s="3">
        <f t="shared" si="10"/>
        <v>7.291666666666667E-4</v>
      </c>
      <c r="R17" s="58" cm="1">
        <f t="array" ref="R17">IFERROR(INDEX($M$2:$M$789, MATCH(0,COUNTIF($R$1:R16, $M$2:$M$789),0)),"")</f>
        <v>4.5217641999999998</v>
      </c>
      <c r="S17" s="3">
        <f t="shared" si="18"/>
        <v>2.8124999999999999E-3</v>
      </c>
      <c r="T17" s="5">
        <f t="shared" si="25"/>
        <v>243</v>
      </c>
      <c r="U17" s="58" cm="1">
        <f t="array" ref="U17">IFERROR(INDEX($L$2:$L$790, MATCH(0,COUNTIF($U$1:U16, $L$2:$L$790),0)),"")</f>
        <v>4.3250877000000001</v>
      </c>
      <c r="V17" s="3">
        <f t="shared" si="14"/>
        <v>2.7893518518518519E-3</v>
      </c>
      <c r="W17" s="5">
        <f t="shared" si="26"/>
        <v>241</v>
      </c>
      <c r="X17" s="56">
        <f t="shared" si="27"/>
        <v>-0.1966764999999997</v>
      </c>
      <c r="Y17">
        <f t="shared" si="19"/>
        <v>9.8338249999999849E-2</v>
      </c>
      <c r="Z17" s="5">
        <f t="shared" si="28"/>
        <v>2</v>
      </c>
      <c r="AA17" s="5">
        <f t="shared" si="15"/>
        <v>1</v>
      </c>
      <c r="AB17" s="61" t="s">
        <v>234</v>
      </c>
      <c r="AC17" s="56">
        <v>0.86762965000000003</v>
      </c>
      <c r="AD17" s="80">
        <v>0</v>
      </c>
      <c r="AE17" s="3">
        <v>6.5972222222222222E-3</v>
      </c>
      <c r="AF17" s="3">
        <f t="shared" si="4"/>
        <v>7.291666666666667E-4</v>
      </c>
      <c r="AG17" s="5">
        <f t="shared" si="5"/>
        <v>63000</v>
      </c>
      <c r="AH17" s="56">
        <f t="shared" si="29"/>
        <v>-1.9694398</v>
      </c>
      <c r="AI17" s="84">
        <f t="shared" si="11"/>
        <v>-1.9694398</v>
      </c>
      <c r="AJ17" s="84">
        <v>535</v>
      </c>
      <c r="AK17" t="str">
        <f t="shared" si="12"/>
        <v>-1.9694398, 535</v>
      </c>
      <c r="AL17" s="60">
        <f t="shared" si="11"/>
        <v>-1.9694398</v>
      </c>
      <c r="AM17" s="5">
        <f t="shared" si="13"/>
        <v>63</v>
      </c>
      <c r="AN17" s="56"/>
      <c r="AO17" s="60">
        <v>0.86762965000000003</v>
      </c>
      <c r="AP17" s="80">
        <v>0</v>
      </c>
      <c r="AQ17" s="84">
        <v>0.86762965000000003</v>
      </c>
      <c r="AR17" s="88" t="s">
        <v>285</v>
      </c>
      <c r="AS17" s="84" t="s">
        <v>284</v>
      </c>
      <c r="AT17" s="56" t="e" cm="1" vm="1">
        <f t="array" ref="AT17">_xlfn.TEXTJOIN(",",,_xlfn._xlws.FILTER(AL15:AM803,AK15:AK803=AS17))</f>
        <v>#VALUE!</v>
      </c>
      <c r="AU17">
        <v>-0.14616108</v>
      </c>
      <c r="AV17" s="5">
        <v>684</v>
      </c>
      <c r="AY17">
        <v>1122</v>
      </c>
      <c r="AZ17" s="56" t="s">
        <v>177</v>
      </c>
      <c r="BA17" s="56"/>
      <c r="BB17" s="56"/>
    </row>
    <row r="18" spans="1:54" ht="16" x14ac:dyDescent="0.45">
      <c r="A18">
        <v>64000</v>
      </c>
      <c r="B18" s="59">
        <v>-0.14776993999999999</v>
      </c>
      <c r="C18" s="3">
        <f t="shared" si="0"/>
        <v>7.407407407407407E-4</v>
      </c>
      <c r="D18" s="59">
        <v>-1.4776993999999999</v>
      </c>
      <c r="E18" s="56" t="e">
        <f t="shared" si="6"/>
        <v>#N/A</v>
      </c>
      <c r="F18" s="58" t="e">
        <f t="shared" si="7"/>
        <v>#N/A</v>
      </c>
      <c r="G18" s="58" t="e">
        <f t="shared" si="21"/>
        <v>#N/A</v>
      </c>
      <c r="H18" s="58" t="e">
        <f t="shared" si="22"/>
        <v>#N/A</v>
      </c>
      <c r="I18" s="61" t="e">
        <v>#N/A</v>
      </c>
      <c r="J18" s="58" t="str">
        <f t="shared" si="8"/>
        <v>0</v>
      </c>
      <c r="K18" s="58" t="str">
        <f t="shared" si="9"/>
        <v>0</v>
      </c>
      <c r="L18" s="58" t="str">
        <f t="shared" si="23"/>
        <v>0</v>
      </c>
      <c r="M18" s="58" t="str">
        <f t="shared" si="24"/>
        <v>0</v>
      </c>
      <c r="N18" s="61">
        <v>0</v>
      </c>
      <c r="O18" s="3">
        <f t="shared" si="10"/>
        <v>7.407407407407407E-4</v>
      </c>
      <c r="Q18" s="6"/>
      <c r="R18" s="58" cm="1">
        <f t="array" ref="R18">IFERROR(INDEX($M$2:$M$789, MATCH(0,COUNTIF($R$1:R17, $M$2:$M$789),0)),"")</f>
        <v>4.7260426999999998</v>
      </c>
      <c r="S18" s="3">
        <f t="shared" si="18"/>
        <v>2.9166666666666668E-3</v>
      </c>
      <c r="T18" s="5">
        <f t="shared" si="25"/>
        <v>252</v>
      </c>
      <c r="U18" s="58" cm="1">
        <f t="array" ref="U18">IFERROR(INDEX($L$2:$L$790, MATCH(0,COUNTIF($U$1:U17, $L$2:$L$790),0)),"")</f>
        <v>3.7803772000000002</v>
      </c>
      <c r="V18" s="3">
        <f t="shared" si="14"/>
        <v>3.0208333333333333E-3</v>
      </c>
      <c r="W18" s="5">
        <f t="shared" si="26"/>
        <v>261</v>
      </c>
      <c r="X18" s="56">
        <f t="shared" si="27"/>
        <v>-0.9456654999999996</v>
      </c>
      <c r="Y18">
        <f t="shared" si="19"/>
        <v>-0.1050739444444444</v>
      </c>
      <c r="Z18" s="5">
        <f t="shared" si="28"/>
        <v>9</v>
      </c>
      <c r="AA18" s="5">
        <f t="shared" si="15"/>
        <v>1</v>
      </c>
      <c r="AB18" s="61" t="s">
        <v>235</v>
      </c>
      <c r="AC18" s="56">
        <v>1.1399849</v>
      </c>
      <c r="AD18" s="5">
        <v>695</v>
      </c>
      <c r="AE18" s="3">
        <v>8.0439814814814818E-3</v>
      </c>
      <c r="AF18" s="3">
        <f t="shared" si="4"/>
        <v>7.407407407407407E-4</v>
      </c>
      <c r="AG18" s="5">
        <f t="shared" si="5"/>
        <v>64000</v>
      </c>
      <c r="AH18" s="56">
        <f t="shared" si="29"/>
        <v>-1.4776993999999999</v>
      </c>
      <c r="AI18" s="84">
        <f t="shared" si="11"/>
        <v>-1.4776993999999999</v>
      </c>
      <c r="AJ18" s="84">
        <v>536</v>
      </c>
      <c r="AK18" t="str">
        <f t="shared" si="12"/>
        <v>-1.4776994, 536</v>
      </c>
      <c r="AL18" s="60">
        <f t="shared" si="11"/>
        <v>-1.4776993999999999</v>
      </c>
      <c r="AM18" s="5">
        <f t="shared" si="13"/>
        <v>64</v>
      </c>
      <c r="AN18" s="56"/>
      <c r="AO18" s="60">
        <v>1.1399849</v>
      </c>
      <c r="AP18" s="5">
        <v>695</v>
      </c>
      <c r="AQ18" s="84">
        <v>1.1399849</v>
      </c>
      <c r="AR18" s="84">
        <v>695</v>
      </c>
      <c r="AT18" s="56"/>
      <c r="AU18">
        <v>0.84494550000000002</v>
      </c>
      <c r="AV18" s="5">
        <v>693</v>
      </c>
      <c r="AY18">
        <v>1146</v>
      </c>
      <c r="AZ18" s="56">
        <f>MAX(_8_Left_Leg_Flexion_PT)</f>
        <v>0.48924822000000001</v>
      </c>
      <c r="BA18" s="56"/>
      <c r="BB18" s="56"/>
    </row>
    <row r="19" spans="1:54" ht="16" x14ac:dyDescent="0.45">
      <c r="A19">
        <v>65000</v>
      </c>
      <c r="B19" s="59">
        <v>-0.17349239</v>
      </c>
      <c r="C19" s="3">
        <f t="shared" si="0"/>
        <v>7.5231481481481482E-4</v>
      </c>
      <c r="D19" s="59">
        <v>-1.7349239000000001</v>
      </c>
      <c r="E19" s="56" t="e">
        <f t="shared" si="6"/>
        <v>#N/A</v>
      </c>
      <c r="F19" s="58" t="e">
        <f t="shared" si="7"/>
        <v>#N/A</v>
      </c>
      <c r="G19" s="58" t="e">
        <f t="shared" si="21"/>
        <v>#N/A</v>
      </c>
      <c r="H19" s="58" t="e">
        <f t="shared" si="22"/>
        <v>#N/A</v>
      </c>
      <c r="I19" s="61" t="e">
        <v>#N/A</v>
      </c>
      <c r="J19" s="58" t="str">
        <f t="shared" si="8"/>
        <v>0</v>
      </c>
      <c r="K19" s="58" t="str">
        <f t="shared" si="9"/>
        <v>0</v>
      </c>
      <c r="L19" s="58" t="str">
        <f t="shared" si="23"/>
        <v>0</v>
      </c>
      <c r="M19" s="58" t="str">
        <f t="shared" si="24"/>
        <v>0</v>
      </c>
      <c r="N19" s="61">
        <v>0</v>
      </c>
      <c r="O19" s="3">
        <f t="shared" si="10"/>
        <v>7.5231481481481482E-4</v>
      </c>
      <c r="Q19" s="6"/>
      <c r="R19" s="58" cm="1">
        <f t="array" ref="R19">IFERROR(INDEX($M$2:$M$789, MATCH(0,COUNTIF($R$1:R18, $M$2:$M$789),0)),"")</f>
        <v>4.0300240000000001</v>
      </c>
      <c r="S19" s="3">
        <f t="shared" si="18"/>
        <v>3.0555555555555557E-3</v>
      </c>
      <c r="T19" s="5">
        <f t="shared" si="25"/>
        <v>264</v>
      </c>
      <c r="U19" s="58" cm="1">
        <f t="array" ref="U19">IFERROR(INDEX($L$2:$L$790, MATCH(0,COUNTIF($U$1:U18, $L$2:$L$790),0)),"")</f>
        <v>2.2823757000000002</v>
      </c>
      <c r="V19" s="3">
        <f t="shared" si="14"/>
        <v>3.1250000000000002E-3</v>
      </c>
      <c r="W19" s="5">
        <f t="shared" si="26"/>
        <v>270</v>
      </c>
      <c r="X19" s="56">
        <f t="shared" si="27"/>
        <v>-1.7476482999999998</v>
      </c>
      <c r="Y19">
        <f t="shared" si="19"/>
        <v>-0.29127471666666666</v>
      </c>
      <c r="Z19" s="5">
        <f t="shared" si="28"/>
        <v>6</v>
      </c>
      <c r="AA19" s="5">
        <f t="shared" si="15"/>
        <v>1</v>
      </c>
      <c r="AB19" s="61" t="s">
        <v>236</v>
      </c>
      <c r="AC19" s="56">
        <v>1.2005082499999999</v>
      </c>
      <c r="AD19" s="5">
        <v>708</v>
      </c>
      <c r="AE19" s="3">
        <v>8.1944444444444452E-3</v>
      </c>
      <c r="AF19" s="3">
        <f t="shared" si="4"/>
        <v>7.5231481481481482E-4</v>
      </c>
      <c r="AG19" s="5">
        <f t="shared" si="5"/>
        <v>65000</v>
      </c>
      <c r="AH19" s="56">
        <f t="shared" si="29"/>
        <v>-1.7349239000000001</v>
      </c>
      <c r="AI19" s="84">
        <f t="shared" ref="AI19:AL82" si="30">$B19*10</f>
        <v>-1.7349239000000001</v>
      </c>
      <c r="AJ19" s="84">
        <v>537</v>
      </c>
      <c r="AK19" t="str">
        <f t="shared" si="12"/>
        <v>-1.7349239, 537</v>
      </c>
      <c r="AL19" s="60">
        <f t="shared" si="30"/>
        <v>-1.7349239000000001</v>
      </c>
      <c r="AM19" s="5">
        <f t="shared" si="13"/>
        <v>65</v>
      </c>
      <c r="AN19" s="56"/>
      <c r="AO19" s="60">
        <v>1.2005082499999999</v>
      </c>
      <c r="AP19" s="5">
        <v>708</v>
      </c>
      <c r="AQ19" s="84">
        <v>1.2005082499999999</v>
      </c>
      <c r="AR19" s="84">
        <v>708</v>
      </c>
      <c r="AT19" s="56"/>
      <c r="AU19">
        <v>0.17158665000000001</v>
      </c>
      <c r="AV19" s="5">
        <v>703</v>
      </c>
      <c r="AY19">
        <v>1177</v>
      </c>
      <c r="AZ19" s="56" t="s">
        <v>193</v>
      </c>
      <c r="BA19" s="56"/>
      <c r="BB19" s="56"/>
    </row>
    <row r="20" spans="1:54" x14ac:dyDescent="0.35">
      <c r="A20">
        <v>66000</v>
      </c>
      <c r="B20" s="59">
        <v>-0.16062995999999999</v>
      </c>
      <c r="C20" s="3">
        <f t="shared" si="0"/>
        <v>7.6388888888888893E-4</v>
      </c>
      <c r="D20" s="59">
        <v>-1.6062995999999998</v>
      </c>
      <c r="E20" s="56" t="e">
        <f t="shared" si="6"/>
        <v>#N/A</v>
      </c>
      <c r="F20" s="58" t="e">
        <f t="shared" si="7"/>
        <v>#N/A</v>
      </c>
      <c r="G20" s="58" t="e">
        <f t="shared" si="21"/>
        <v>#N/A</v>
      </c>
      <c r="H20" s="58" t="e">
        <f t="shared" si="22"/>
        <v>#N/A</v>
      </c>
      <c r="I20" s="61" t="e">
        <v>#N/A</v>
      </c>
      <c r="J20" s="58" t="str">
        <f t="shared" si="8"/>
        <v>0</v>
      </c>
      <c r="K20" s="58" t="str">
        <f t="shared" si="9"/>
        <v>0</v>
      </c>
      <c r="L20" s="58" t="str">
        <f t="shared" si="23"/>
        <v>0</v>
      </c>
      <c r="M20" s="58" t="str">
        <f t="shared" si="24"/>
        <v>0</v>
      </c>
      <c r="N20" s="61">
        <v>0</v>
      </c>
      <c r="O20" s="3">
        <f t="shared" si="10"/>
        <v>7.6388888888888893E-4</v>
      </c>
      <c r="R20" s="58" cm="1">
        <f t="array" ref="R20">IFERROR(INDEX($M$2:$M$789, MATCH(0,COUNTIF($R$1:R19, $M$2:$M$789),0)),"")</f>
        <v>4.8924821999999999</v>
      </c>
      <c r="S20" s="3">
        <f t="shared" si="18"/>
        <v>3.2407407407407411E-3</v>
      </c>
      <c r="T20" s="5">
        <f t="shared" si="25"/>
        <v>280</v>
      </c>
      <c r="U20" s="58" cm="1">
        <f t="array" ref="U20">IFERROR(INDEX($L$2:$L$790, MATCH(0,COUNTIF($U$1:U19, $L$2:$L$790),0)),"")</f>
        <v>2.1386447999999998</v>
      </c>
      <c r="V20" s="3">
        <f t="shared" si="14"/>
        <v>1.7824074074074075E-3</v>
      </c>
      <c r="W20" s="5">
        <f t="shared" si="26"/>
        <v>0</v>
      </c>
      <c r="X20" s="56">
        <f t="shared" si="27"/>
        <v>-2.7538374000000001</v>
      </c>
      <c r="Y20">
        <f t="shared" si="19"/>
        <v>9.8351335714285722E-3</v>
      </c>
      <c r="Z20" s="5">
        <f t="shared" si="28"/>
        <v>280</v>
      </c>
      <c r="AA20" s="5">
        <f t="shared" si="15"/>
        <v>1</v>
      </c>
      <c r="AB20" s="61" t="s">
        <v>237</v>
      </c>
      <c r="AC20" s="56">
        <v>2.6304090000000002</v>
      </c>
      <c r="AD20" s="5">
        <v>726</v>
      </c>
      <c r="AE20" s="3">
        <v>8.4027777777777781E-3</v>
      </c>
      <c r="AF20" s="3">
        <f t="shared" si="4"/>
        <v>7.6388888888888893E-4</v>
      </c>
      <c r="AG20" s="5">
        <f t="shared" si="5"/>
        <v>66000</v>
      </c>
      <c r="AH20" s="56">
        <f t="shared" si="29"/>
        <v>-1.6062995999999998</v>
      </c>
      <c r="AI20" s="84">
        <f t="shared" si="30"/>
        <v>-1.6062995999999998</v>
      </c>
      <c r="AJ20" s="84">
        <v>538</v>
      </c>
      <c r="AK20" t="str">
        <f t="shared" si="12"/>
        <v>-1.6062996, 538</v>
      </c>
      <c r="AL20" s="60">
        <f t="shared" si="30"/>
        <v>-1.6062995999999998</v>
      </c>
      <c r="AM20" s="5">
        <f t="shared" si="13"/>
        <v>66</v>
      </c>
      <c r="AN20" s="56"/>
      <c r="AO20" s="60">
        <v>2.6304090000000002</v>
      </c>
      <c r="AP20" s="5">
        <v>726</v>
      </c>
      <c r="AQ20" s="84">
        <v>2.6304090000000002</v>
      </c>
      <c r="AR20" s="84">
        <v>726</v>
      </c>
      <c r="AT20" s="56"/>
      <c r="AU20">
        <v>0.78442215999999998</v>
      </c>
      <c r="AV20" s="5">
        <v>710</v>
      </c>
      <c r="AY20">
        <v>1191</v>
      </c>
      <c r="AZ20" s="56">
        <f>AZ18-AZ16</f>
        <v>0.27538373999999999</v>
      </c>
      <c r="BA20" s="56"/>
      <c r="BB20" s="56"/>
    </row>
    <row r="21" spans="1:54" x14ac:dyDescent="0.35">
      <c r="A21">
        <v>67000</v>
      </c>
      <c r="B21" s="59">
        <v>-0.12885761000000001</v>
      </c>
      <c r="C21" s="3">
        <f t="shared" si="0"/>
        <v>7.7546296296296293E-4</v>
      </c>
      <c r="D21" s="59">
        <v>-1.2885761000000002</v>
      </c>
      <c r="E21" s="56" t="e">
        <f t="shared" si="6"/>
        <v>#N/A</v>
      </c>
      <c r="F21" s="58" t="e">
        <f t="shared" si="7"/>
        <v>#N/A</v>
      </c>
      <c r="G21" s="58" t="e">
        <f t="shared" si="21"/>
        <v>#N/A</v>
      </c>
      <c r="H21" s="58" t="e">
        <f t="shared" si="22"/>
        <v>#N/A</v>
      </c>
      <c r="I21" s="61" t="e">
        <v>#N/A</v>
      </c>
      <c r="J21" s="58" t="str">
        <f t="shared" si="8"/>
        <v>0</v>
      </c>
      <c r="K21" s="58" t="str">
        <f t="shared" si="9"/>
        <v>0</v>
      </c>
      <c r="L21" s="58" t="str">
        <f t="shared" si="23"/>
        <v>0</v>
      </c>
      <c r="M21" s="58" t="str">
        <f t="shared" si="24"/>
        <v>0</v>
      </c>
      <c r="N21" s="61">
        <v>0</v>
      </c>
      <c r="O21" s="3">
        <f t="shared" si="10"/>
        <v>7.7546296296296293E-4</v>
      </c>
      <c r="R21" s="58" cm="1">
        <f t="array" ref="R21">IFERROR(INDEX($M$2:$M$789, MATCH(0,COUNTIF($R$1:R20, $M$2:$M$789),0)),"")</f>
        <v>4.0678389999999993</v>
      </c>
      <c r="S21" s="3">
        <f t="shared" si="18"/>
        <v>3.2870370370370371E-3</v>
      </c>
      <c r="T21" s="5">
        <f t="shared" si="25"/>
        <v>284</v>
      </c>
      <c r="U21" s="58" cm="1">
        <f t="array" ref="U21">IFERROR(INDEX($L$2:$L$790, MATCH(0,COUNTIF($U$1:U20, $L$2:$L$790),0)),"")</f>
        <v>3.5609435999999999</v>
      </c>
      <c r="V21" s="3">
        <f t="shared" si="14"/>
        <v>3.3333333333333331E-3</v>
      </c>
      <c r="W21" s="5">
        <f t="shared" si="26"/>
        <v>288</v>
      </c>
      <c r="X21" s="56">
        <f t="shared" si="27"/>
        <v>-0.50689539999999944</v>
      </c>
      <c r="Y21">
        <f t="shared" si="19"/>
        <v>-0.12672384999999986</v>
      </c>
      <c r="Z21" s="5">
        <f t="shared" si="28"/>
        <v>4</v>
      </c>
      <c r="AA21" s="5">
        <f t="shared" si="15"/>
        <v>1</v>
      </c>
      <c r="AB21" s="61" t="s">
        <v>238</v>
      </c>
      <c r="AC21" s="56">
        <v>2.6001469999999998</v>
      </c>
      <c r="AD21" s="5">
        <v>731</v>
      </c>
      <c r="AE21" s="3">
        <v>8.4606481481481477E-3</v>
      </c>
      <c r="AF21" s="3">
        <f t="shared" si="4"/>
        <v>7.7546296296296293E-4</v>
      </c>
      <c r="AG21" s="5">
        <f t="shared" si="5"/>
        <v>67000</v>
      </c>
      <c r="AH21" s="56">
        <f t="shared" si="29"/>
        <v>-1.2885761000000002</v>
      </c>
      <c r="AI21" s="84">
        <f t="shared" si="30"/>
        <v>-1.2885761000000002</v>
      </c>
      <c r="AJ21" s="84">
        <v>539</v>
      </c>
      <c r="AK21" t="str">
        <f t="shared" si="12"/>
        <v>-1.2885761, 539</v>
      </c>
      <c r="AL21" s="60">
        <f t="shared" si="30"/>
        <v>-1.2885761000000002</v>
      </c>
      <c r="AM21" s="5">
        <f t="shared" si="13"/>
        <v>67</v>
      </c>
      <c r="AN21" s="56"/>
      <c r="AO21" s="60">
        <v>2.6001469999999998</v>
      </c>
      <c r="AP21" s="5">
        <v>731</v>
      </c>
      <c r="AQ21" s="84">
        <v>2.6001469999999998</v>
      </c>
      <c r="AR21" s="84">
        <v>731</v>
      </c>
      <c r="AT21" s="56"/>
      <c r="AU21">
        <v>2.4034222999999999</v>
      </c>
      <c r="AV21" s="5">
        <v>728</v>
      </c>
      <c r="AY21">
        <v>1238</v>
      </c>
      <c r="BA21" s="56"/>
      <c r="BB21" s="56"/>
    </row>
    <row r="22" spans="1:54" x14ac:dyDescent="0.35">
      <c r="A22">
        <v>68000</v>
      </c>
      <c r="B22" s="59">
        <v>-0.100861914</v>
      </c>
      <c r="C22" s="3">
        <f t="shared" si="0"/>
        <v>7.8703703703703705E-4</v>
      </c>
      <c r="D22" s="59">
        <v>-1.00861914</v>
      </c>
      <c r="E22" s="56" t="e">
        <f t="shared" si="6"/>
        <v>#N/A</v>
      </c>
      <c r="F22" s="58" t="e">
        <f t="shared" si="7"/>
        <v>#N/A</v>
      </c>
      <c r="G22" s="58" t="e">
        <f t="shared" si="21"/>
        <v>#N/A</v>
      </c>
      <c r="H22" s="58" t="e">
        <f t="shared" si="22"/>
        <v>#N/A</v>
      </c>
      <c r="I22" s="61" t="e">
        <v>#N/A</v>
      </c>
      <c r="J22" s="58" t="str">
        <f t="shared" si="8"/>
        <v>0</v>
      </c>
      <c r="K22" s="58" t="str">
        <f t="shared" si="9"/>
        <v>0</v>
      </c>
      <c r="L22" s="58" t="str">
        <f t="shared" si="23"/>
        <v>0</v>
      </c>
      <c r="M22" s="58" t="str">
        <f t="shared" si="24"/>
        <v>0</v>
      </c>
      <c r="N22" s="61">
        <v>0</v>
      </c>
      <c r="O22" s="3">
        <f t="shared" si="10"/>
        <v>7.8703703703703705E-4</v>
      </c>
      <c r="R22" s="58" cm="1">
        <f t="array" ref="R22">IFERROR(INDEX($M$2:$M$789, MATCH(0,COUNTIF($R$1:R21, $M$2:$M$789),0)),"")</f>
        <v>3.6668836999999996</v>
      </c>
      <c r="S22" s="3">
        <f t="shared" si="18"/>
        <v>3.3796296296296291E-3</v>
      </c>
      <c r="T22" s="5">
        <f t="shared" si="25"/>
        <v>292</v>
      </c>
      <c r="U22" s="58" cm="1">
        <f t="array" ref="U22">IFERROR(INDEX($L$2:$L$790, MATCH(0,COUNTIF($U$1:U21, $L$2:$L$790),0)),"")</f>
        <v>2.9178710000000003</v>
      </c>
      <c r="V22" s="3">
        <f t="shared" si="14"/>
        <v>3.472222222222222E-3</v>
      </c>
      <c r="W22" s="5">
        <f t="shared" si="26"/>
        <v>300</v>
      </c>
      <c r="X22" s="56">
        <f t="shared" si="27"/>
        <v>-0.74901269999999931</v>
      </c>
      <c r="Y22">
        <f t="shared" si="19"/>
        <v>-9.3626587499999914E-2</v>
      </c>
      <c r="Z22" s="5">
        <f t="shared" si="28"/>
        <v>8</v>
      </c>
      <c r="AA22" s="5">
        <f t="shared" si="15"/>
        <v>2</v>
      </c>
      <c r="AB22" s="61" t="s">
        <v>239</v>
      </c>
      <c r="AC22" s="56">
        <v>1.5258092000000001</v>
      </c>
      <c r="AD22" s="5">
        <v>740</v>
      </c>
      <c r="AE22" s="3">
        <v>8.564814814814815E-3</v>
      </c>
      <c r="AF22" s="3">
        <f t="shared" si="4"/>
        <v>7.8703703703703705E-4</v>
      </c>
      <c r="AG22" s="5">
        <f t="shared" si="5"/>
        <v>68000</v>
      </c>
      <c r="AH22" s="56">
        <f t="shared" si="29"/>
        <v>-1.00861914</v>
      </c>
      <c r="AI22" s="84">
        <f t="shared" si="30"/>
        <v>-1.00861914</v>
      </c>
      <c r="AJ22" s="84">
        <v>540</v>
      </c>
      <c r="AK22" t="str">
        <f t="shared" si="12"/>
        <v>-1.00861914, 540</v>
      </c>
      <c r="AL22" s="60">
        <f t="shared" si="30"/>
        <v>-1.00861914</v>
      </c>
      <c r="AM22" s="5">
        <f t="shared" si="13"/>
        <v>68</v>
      </c>
      <c r="AN22" s="56"/>
      <c r="AO22" s="60">
        <v>1.5258092000000001</v>
      </c>
      <c r="AP22" s="5">
        <v>740</v>
      </c>
      <c r="AQ22" s="84">
        <v>1.5258092000000001</v>
      </c>
      <c r="AR22" s="84">
        <v>740</v>
      </c>
      <c r="AT22" s="56"/>
      <c r="AU22">
        <v>1.1399849</v>
      </c>
      <c r="AV22" s="5">
        <v>0</v>
      </c>
      <c r="AW22" s="84" t="s">
        <v>281</v>
      </c>
      <c r="AX22" s="56" t="e" cm="1" vm="1">
        <f t="array" ref="AX22">_xlfn.TEXTJOIN(",",,_xlfn._xlws.FILTER(AL20:AM808,AK20:AK808=AW22))</f>
        <v>#VALUE!</v>
      </c>
      <c r="AY22">
        <v>1240</v>
      </c>
      <c r="BA22" s="56"/>
      <c r="BB22" s="56"/>
    </row>
    <row r="23" spans="1:54" x14ac:dyDescent="0.35">
      <c r="A23">
        <v>69000</v>
      </c>
      <c r="B23" s="59">
        <v>-6.6816299999999995E-2</v>
      </c>
      <c r="C23" s="3">
        <f t="shared" si="0"/>
        <v>7.9861111111111105E-4</v>
      </c>
      <c r="D23" s="59">
        <v>-0.66816299999999995</v>
      </c>
      <c r="E23" s="56" t="e">
        <f t="shared" si="6"/>
        <v>#N/A</v>
      </c>
      <c r="F23" s="58" t="e">
        <f t="shared" si="7"/>
        <v>#N/A</v>
      </c>
      <c r="G23" s="58" t="e">
        <f t="shared" si="21"/>
        <v>#N/A</v>
      </c>
      <c r="H23" s="58" t="e">
        <f t="shared" si="22"/>
        <v>#N/A</v>
      </c>
      <c r="I23" s="61" t="e">
        <v>#N/A</v>
      </c>
      <c r="J23" s="58" t="str">
        <f t="shared" si="8"/>
        <v>0</v>
      </c>
      <c r="K23" s="58" t="str">
        <f t="shared" si="9"/>
        <v>0</v>
      </c>
      <c r="L23" s="58" t="str">
        <f t="shared" si="23"/>
        <v>0</v>
      </c>
      <c r="M23" s="58" t="str">
        <f t="shared" si="24"/>
        <v>0</v>
      </c>
      <c r="N23" s="61">
        <v>0</v>
      </c>
      <c r="O23" s="3">
        <f t="shared" si="10"/>
        <v>7.9861111111111105E-4</v>
      </c>
      <c r="R23" s="58" cm="1">
        <f t="array" ref="R23">IFERROR(INDEX($M$2:$M$789, MATCH(0,COUNTIF($R$1:R22, $M$2:$M$789),0)),"")</f>
        <v>3.1826726000000001</v>
      </c>
      <c r="S23" s="3">
        <f t="shared" si="18"/>
        <v>3.5069444444444445E-3</v>
      </c>
      <c r="T23" s="5">
        <f t="shared" si="25"/>
        <v>303</v>
      </c>
      <c r="U23" s="58" cm="1">
        <f t="array" ref="U23">IFERROR(INDEX($L$2:$L$790, MATCH(0,COUNTIF($U$1:U22, $L$2:$L$790),0)),"")</f>
        <v>2.6455155000000001</v>
      </c>
      <c r="V23" s="3">
        <f t="shared" si="14"/>
        <v>2.6157407407407405E-3</v>
      </c>
      <c r="W23" s="5">
        <f t="shared" si="26"/>
        <v>0</v>
      </c>
      <c r="X23" s="56">
        <f t="shared" si="27"/>
        <v>-0.53715709999999994</v>
      </c>
      <c r="Y23">
        <f t="shared" si="19"/>
        <v>1.7727957095709569E-3</v>
      </c>
      <c r="Z23" s="5">
        <f t="shared" si="28"/>
        <v>303</v>
      </c>
      <c r="AA23" s="5">
        <f t="shared" si="15"/>
        <v>1</v>
      </c>
      <c r="AB23" s="61" t="s">
        <v>240</v>
      </c>
      <c r="AC23" s="56">
        <v>1.4426017</v>
      </c>
      <c r="AD23" s="79">
        <v>0</v>
      </c>
      <c r="AE23" s="3">
        <v>7.3495370370370372E-3</v>
      </c>
      <c r="AF23" s="3">
        <f t="shared" si="4"/>
        <v>7.9861111111111105E-4</v>
      </c>
      <c r="AG23" s="5">
        <f t="shared" si="5"/>
        <v>69000</v>
      </c>
      <c r="AH23" s="56">
        <f t="shared" si="29"/>
        <v>-0.66816299999999995</v>
      </c>
      <c r="AI23" s="84">
        <f t="shared" si="30"/>
        <v>-0.66816299999999995</v>
      </c>
      <c r="AJ23" s="84">
        <v>541</v>
      </c>
      <c r="AK23" t="str">
        <f t="shared" si="12"/>
        <v>-0.668163, 541</v>
      </c>
      <c r="AL23" s="60">
        <f t="shared" si="30"/>
        <v>-0.66816299999999995</v>
      </c>
      <c r="AM23" s="5">
        <f t="shared" si="13"/>
        <v>69</v>
      </c>
      <c r="AN23" s="56"/>
      <c r="AO23" s="60">
        <v>1.4426017</v>
      </c>
      <c r="AP23" s="79">
        <v>0</v>
      </c>
      <c r="AQ23" s="84">
        <v>1.4426017</v>
      </c>
      <c r="AR23" s="89" t="s">
        <v>287</v>
      </c>
      <c r="AS23" s="84" t="s">
        <v>286</v>
      </c>
      <c r="AT23" s="56" t="e" cm="1" vm="1">
        <f t="array" ref="AT23">_xlfn.TEXTJOIN(",",,_xlfn._xlws.FILTER(AL21:AM809,AK21:AK809=AS23))</f>
        <v>#VALUE!</v>
      </c>
      <c r="AU23">
        <v>0.88276049999999995</v>
      </c>
      <c r="AV23" s="5">
        <v>744</v>
      </c>
      <c r="BA23" s="56"/>
      <c r="BB23" s="56"/>
    </row>
    <row r="24" spans="1:54" x14ac:dyDescent="0.35">
      <c r="A24">
        <v>70000</v>
      </c>
      <c r="B24" s="59">
        <v>-6.0008638000000003E-2</v>
      </c>
      <c r="C24" s="3">
        <f t="shared" si="0"/>
        <v>8.1018518518518527E-4</v>
      </c>
      <c r="D24" s="59">
        <v>-0.60008638000000003</v>
      </c>
      <c r="E24" s="56" t="e">
        <f t="shared" si="6"/>
        <v>#N/A</v>
      </c>
      <c r="F24" s="58" t="e">
        <f t="shared" si="7"/>
        <v>#N/A</v>
      </c>
      <c r="G24" s="58" t="e">
        <f t="shared" si="21"/>
        <v>#N/A</v>
      </c>
      <c r="H24" s="58" t="e">
        <f t="shared" si="22"/>
        <v>#N/A</v>
      </c>
      <c r="I24" s="61" t="e">
        <v>#N/A</v>
      </c>
      <c r="J24" s="58" t="str">
        <f t="shared" si="8"/>
        <v>0</v>
      </c>
      <c r="K24" s="58" t="str">
        <f t="shared" si="9"/>
        <v>0</v>
      </c>
      <c r="L24" s="58" t="str">
        <f t="shared" si="23"/>
        <v>0</v>
      </c>
      <c r="M24" s="58" t="str">
        <f t="shared" si="24"/>
        <v>0</v>
      </c>
      <c r="N24" s="61">
        <v>0</v>
      </c>
      <c r="O24" s="3">
        <f t="shared" si="10"/>
        <v>8.1018518518518527E-4</v>
      </c>
      <c r="R24" s="58" cm="1">
        <f t="array" ref="R24">IFERROR(INDEX($M$2:$M$789, MATCH(0,COUNTIF($R$1:R23, $M$2:$M$789),0)),"")</f>
        <v>3.5155510000000003</v>
      </c>
      <c r="S24" s="3">
        <f t="shared" si="18"/>
        <v>3.5995370370370374E-3</v>
      </c>
      <c r="T24" s="5">
        <f t="shared" si="25"/>
        <v>311</v>
      </c>
      <c r="U24" s="58" cm="1">
        <f t="array" ref="U24">IFERROR(INDEX($L$2:$L$790, MATCH(0,COUNTIF($U$1:U23, $L$2:$L$790),0)),"")</f>
        <v>2.6228315000000002</v>
      </c>
      <c r="V24" s="3">
        <f t="shared" si="14"/>
        <v>3.6342592592592594E-3</v>
      </c>
      <c r="W24" s="5">
        <f t="shared" si="26"/>
        <v>314</v>
      </c>
      <c r="X24" s="56">
        <f t="shared" si="27"/>
        <v>-0.89271950000000011</v>
      </c>
      <c r="Y24">
        <f t="shared" si="19"/>
        <v>-0.29757316666666672</v>
      </c>
      <c r="Z24" s="5">
        <f t="shared" si="28"/>
        <v>3</v>
      </c>
      <c r="AA24" s="5">
        <f t="shared" si="15"/>
        <v>1</v>
      </c>
      <c r="AB24" s="61" t="s">
        <v>241</v>
      </c>
      <c r="AC24" s="56">
        <v>1.8133195</v>
      </c>
      <c r="AD24" s="5">
        <v>674</v>
      </c>
      <c r="AE24" s="3">
        <v>7.8009259259259256E-3</v>
      </c>
      <c r="AF24" s="3">
        <f t="shared" si="4"/>
        <v>8.1018518518518527E-4</v>
      </c>
      <c r="AG24" s="5">
        <f t="shared" si="5"/>
        <v>70000</v>
      </c>
      <c r="AH24" s="56">
        <f t="shared" si="29"/>
        <v>-0.60008638000000003</v>
      </c>
      <c r="AI24" s="84">
        <f t="shared" si="30"/>
        <v>-0.60008638000000003</v>
      </c>
      <c r="AJ24" s="84">
        <v>542</v>
      </c>
      <c r="AK24" t="str">
        <f t="shared" si="12"/>
        <v>-0.60008638, 542</v>
      </c>
      <c r="AL24" s="60">
        <f t="shared" si="30"/>
        <v>-0.60008638000000003</v>
      </c>
      <c r="AM24" s="5">
        <f t="shared" si="13"/>
        <v>70</v>
      </c>
      <c r="AN24" s="56"/>
      <c r="AO24" s="60">
        <v>1.8133195</v>
      </c>
      <c r="AP24" s="5">
        <v>674</v>
      </c>
      <c r="AQ24" s="84">
        <v>1.8133195</v>
      </c>
      <c r="AR24" s="84" t="s">
        <v>289</v>
      </c>
      <c r="AS24" s="84" t="s">
        <v>288</v>
      </c>
      <c r="AT24" s="56" t="e" cm="1" vm="1">
        <f t="array" ref="AT24">_xlfn.TEXTJOIN(",",,_xlfn._xlws.FILTER(AL22:AM810,AK22:AK810=AS24))</f>
        <v>#VALUE!</v>
      </c>
      <c r="AU24">
        <v>0.98109885999999991</v>
      </c>
      <c r="AV24" s="5">
        <v>749</v>
      </c>
      <c r="BA24" s="56"/>
      <c r="BB24" s="56"/>
    </row>
    <row r="25" spans="1:54" x14ac:dyDescent="0.35">
      <c r="A25">
        <v>71000</v>
      </c>
      <c r="B25" s="59">
        <v>-5.0930127999999998E-2</v>
      </c>
      <c r="C25" s="3">
        <f t="shared" si="0"/>
        <v>8.2175925925925927E-4</v>
      </c>
      <c r="D25" s="59">
        <v>-0.50930127999999997</v>
      </c>
      <c r="E25" s="56" t="e">
        <f t="shared" si="6"/>
        <v>#N/A</v>
      </c>
      <c r="F25" s="58" t="e">
        <f t="shared" si="7"/>
        <v>#N/A</v>
      </c>
      <c r="G25" s="58" t="e">
        <f t="shared" si="21"/>
        <v>#N/A</v>
      </c>
      <c r="H25" s="58" t="e">
        <f t="shared" si="22"/>
        <v>#N/A</v>
      </c>
      <c r="I25" s="61" t="e">
        <v>#N/A</v>
      </c>
      <c r="J25" s="58" t="str">
        <f t="shared" si="8"/>
        <v>0</v>
      </c>
      <c r="K25" s="58" t="str">
        <f t="shared" si="9"/>
        <v>0</v>
      </c>
      <c r="L25" s="58" t="str">
        <f t="shared" si="23"/>
        <v>0</v>
      </c>
      <c r="M25" s="58" t="str">
        <f t="shared" si="24"/>
        <v>0</v>
      </c>
      <c r="N25" s="61">
        <v>0</v>
      </c>
      <c r="O25" s="3">
        <f t="shared" si="10"/>
        <v>8.2175925925925927E-4</v>
      </c>
      <c r="R25" s="58" cm="1">
        <f t="array" ref="R25">IFERROR(INDEX($M$2:$M$789, MATCH(0,COUNTIF($R$1:R24, $M$2:$M$789),0)),"")</f>
        <v>3.2659044999999995</v>
      </c>
      <c r="S25" s="3">
        <f t="shared" si="18"/>
        <v>3.6689814814814814E-3</v>
      </c>
      <c r="T25" s="5">
        <f t="shared" si="25"/>
        <v>317</v>
      </c>
      <c r="U25" s="58" cm="1">
        <f t="array" ref="U25">IFERROR(INDEX($L$2:$L$790, MATCH(0,COUNTIF($U$1:U24, $L$2:$L$790),0)),"")</f>
        <v>2.9783939999999998</v>
      </c>
      <c r="V25" s="3">
        <f t="shared" si="14"/>
        <v>3.5648148148148149E-3</v>
      </c>
      <c r="W25" s="5">
        <f t="shared" si="26"/>
        <v>0</v>
      </c>
      <c r="X25" s="56">
        <f t="shared" si="27"/>
        <v>-0.28751049999999978</v>
      </c>
      <c r="Y25">
        <f t="shared" si="19"/>
        <v>9.0697318611987314E-4</v>
      </c>
      <c r="Z25" s="5">
        <f t="shared" si="28"/>
        <v>317</v>
      </c>
      <c r="AA25" s="5">
        <f t="shared" si="15"/>
        <v>2</v>
      </c>
      <c r="AB25" s="61" t="s">
        <v>242</v>
      </c>
      <c r="AC25" s="56">
        <v>2.3731606999999997</v>
      </c>
      <c r="AD25" s="64">
        <v>0</v>
      </c>
      <c r="AE25" s="3">
        <v>6.782407407407408E-3</v>
      </c>
      <c r="AF25" s="3">
        <f t="shared" si="4"/>
        <v>8.2175925925925927E-4</v>
      </c>
      <c r="AG25" s="5">
        <f t="shared" si="5"/>
        <v>71000</v>
      </c>
      <c r="AH25" s="56">
        <f t="shared" si="29"/>
        <v>-0.50930127999999997</v>
      </c>
      <c r="AI25" s="84">
        <f t="shared" si="30"/>
        <v>-0.50930127999999997</v>
      </c>
      <c r="AJ25" s="84">
        <v>543</v>
      </c>
      <c r="AK25" t="str">
        <f t="shared" si="12"/>
        <v>-0.50930128, 543</v>
      </c>
      <c r="AL25" s="60">
        <f t="shared" si="30"/>
        <v>-0.50930127999999997</v>
      </c>
      <c r="AM25" s="5">
        <f t="shared" si="13"/>
        <v>71</v>
      </c>
      <c r="AN25" s="56"/>
      <c r="AO25" s="60">
        <v>2.3731606999999997</v>
      </c>
      <c r="AP25" s="64">
        <v>0</v>
      </c>
      <c r="AQ25" s="84">
        <v>2.3731606999999997</v>
      </c>
      <c r="AR25" s="90" t="s">
        <v>290</v>
      </c>
      <c r="AT25" s="56"/>
      <c r="AU25" s="56">
        <v>1.3139774000000002</v>
      </c>
      <c r="AV25" s="5">
        <v>757</v>
      </c>
      <c r="AW25" s="56"/>
      <c r="AX25" s="56"/>
      <c r="AZ25" s="56" cm="1">
        <f t="array" ref="AZ25">IF(_xlfn.XLOOKUP(R8,$D$4:$D$412,($A$4:$A$412),FALSE)&lt;_xlfn.XLOOKUP(R7,$D$4:$D$412,($A$4:A$412),FALSE),("0"),(_xlfn.XLOOKUP(R8,$D$4:$D$412,($A$4:$A$412),FALSE)))</f>
        <v>143000</v>
      </c>
      <c r="BA25" s="56"/>
      <c r="BB25" s="56"/>
    </row>
    <row r="26" spans="1:54" ht="16" x14ac:dyDescent="0.45">
      <c r="A26">
        <v>72000</v>
      </c>
      <c r="B26" s="59">
        <v>-1.2345269000000001E-2</v>
      </c>
      <c r="C26" s="3">
        <f t="shared" si="0"/>
        <v>8.3333333333333328E-4</v>
      </c>
      <c r="D26" s="59">
        <v>-0.12345269</v>
      </c>
      <c r="E26" s="56" t="e">
        <f t="shared" si="6"/>
        <v>#N/A</v>
      </c>
      <c r="F26" s="58" t="e">
        <f t="shared" si="7"/>
        <v>#N/A</v>
      </c>
      <c r="G26" s="58" t="e">
        <f t="shared" si="21"/>
        <v>#N/A</v>
      </c>
      <c r="H26" s="58" t="e">
        <f t="shared" si="22"/>
        <v>#N/A</v>
      </c>
      <c r="I26" s="61" t="e">
        <v>#N/A</v>
      </c>
      <c r="J26" s="58" t="str">
        <f t="shared" si="8"/>
        <v>0</v>
      </c>
      <c r="K26" s="58" t="str">
        <f t="shared" si="9"/>
        <v>0</v>
      </c>
      <c r="L26" s="58" t="str">
        <f t="shared" si="23"/>
        <v>0</v>
      </c>
      <c r="M26" s="58" t="str">
        <f t="shared" si="24"/>
        <v>0</v>
      </c>
      <c r="N26" s="61">
        <v>0</v>
      </c>
      <c r="O26" s="3">
        <f t="shared" si="10"/>
        <v>8.3333333333333328E-4</v>
      </c>
      <c r="Q26" s="6" t="s">
        <v>73</v>
      </c>
      <c r="R26" s="58" cm="1">
        <f t="array" ref="R26">IFERROR(INDEX($M$2:$M$789, MATCH(0,COUNTIF($R$1:R25, $M$2:$M$789),0)),"")</f>
        <v>3.3264275999999997</v>
      </c>
      <c r="S26" s="3">
        <f t="shared" si="18"/>
        <v>3.7152777777777774E-3</v>
      </c>
      <c r="T26" s="5">
        <f t="shared" si="25"/>
        <v>321</v>
      </c>
      <c r="U26" s="58" cm="1">
        <f t="array" ref="U26">IFERROR(INDEX($L$2:$L$790, MATCH(0,COUNTIF($U$1:U25, $L$2:$L$790),0)),"")</f>
        <v>3.0313639999999999</v>
      </c>
      <c r="V26" s="3">
        <f t="shared" si="14"/>
        <v>3.7615740740740743E-3</v>
      </c>
      <c r="W26" s="5">
        <f t="shared" si="26"/>
        <v>325</v>
      </c>
      <c r="X26" s="56">
        <f t="shared" si="27"/>
        <v>-0.29506359999999976</v>
      </c>
      <c r="Y26">
        <f t="shared" si="19"/>
        <v>-7.376589999999994E-2</v>
      </c>
      <c r="Z26" s="5">
        <f t="shared" si="28"/>
        <v>4</v>
      </c>
      <c r="AA26" s="5">
        <f t="shared" si="15"/>
        <v>1</v>
      </c>
      <c r="AB26" s="61" t="s">
        <v>243</v>
      </c>
      <c r="AC26" s="56">
        <v>2.0781213000000003</v>
      </c>
      <c r="AD26" s="5">
        <v>593</v>
      </c>
      <c r="AE26" s="3">
        <v>6.8634259259259256E-3</v>
      </c>
      <c r="AF26" s="3">
        <f t="shared" si="4"/>
        <v>8.3333333333333328E-4</v>
      </c>
      <c r="AG26" s="5">
        <f t="shared" si="5"/>
        <v>72000</v>
      </c>
      <c r="AH26" s="56">
        <f t="shared" si="29"/>
        <v>-0.12345269</v>
      </c>
      <c r="AI26" s="84">
        <f t="shared" si="30"/>
        <v>-0.12345269</v>
      </c>
      <c r="AJ26" s="84">
        <v>544</v>
      </c>
      <c r="AK26" t="str">
        <f t="shared" si="12"/>
        <v>-0.12345269, 544</v>
      </c>
      <c r="AL26" s="60">
        <f t="shared" si="30"/>
        <v>-0.12345269</v>
      </c>
      <c r="AM26" s="5">
        <f t="shared" si="13"/>
        <v>72</v>
      </c>
      <c r="AN26" s="56"/>
      <c r="AO26" s="60">
        <v>2.0781213000000003</v>
      </c>
      <c r="AP26" s="5">
        <v>593</v>
      </c>
      <c r="AQ26" s="84">
        <v>2.0781213000000003</v>
      </c>
      <c r="AR26" s="84" t="s">
        <v>292</v>
      </c>
      <c r="AS26" s="84" t="s">
        <v>291</v>
      </c>
      <c r="AT26" s="56" t="e" cm="1" vm="1">
        <f t="array" ref="AT26">_xlfn.TEXTJOIN(",",,_xlfn._xlws.FILTER(AL24:AM812,AK24:AK812=AS26))</f>
        <v>#VALUE!</v>
      </c>
      <c r="AU26" s="56">
        <v>1.805742</v>
      </c>
      <c r="AV26" s="5">
        <v>770</v>
      </c>
      <c r="AW26" s="56"/>
      <c r="AX26" s="56"/>
      <c r="BA26" s="56"/>
      <c r="BB26" s="56"/>
    </row>
    <row r="27" spans="1:54" x14ac:dyDescent="0.35">
      <c r="A27">
        <v>73000</v>
      </c>
      <c r="B27" s="59">
        <v>3.0776422000000001E-2</v>
      </c>
      <c r="C27" s="3">
        <f t="shared" si="0"/>
        <v>8.4490740740740728E-4</v>
      </c>
      <c r="D27" s="59">
        <v>0.30776422000000003</v>
      </c>
      <c r="E27" s="56" t="e">
        <f t="shared" si="6"/>
        <v>#N/A</v>
      </c>
      <c r="F27" s="58" t="e">
        <f t="shared" si="7"/>
        <v>#N/A</v>
      </c>
      <c r="G27" s="58" t="e">
        <f t="shared" si="21"/>
        <v>#N/A</v>
      </c>
      <c r="H27" s="58" t="e">
        <f t="shared" si="22"/>
        <v>#N/A</v>
      </c>
      <c r="I27" s="61" t="e">
        <v>#N/A</v>
      </c>
      <c r="J27" s="58" t="str">
        <f t="shared" si="8"/>
        <v>0</v>
      </c>
      <c r="K27" s="58" t="str">
        <f t="shared" si="9"/>
        <v>0</v>
      </c>
      <c r="L27" s="58" t="str">
        <f t="shared" si="23"/>
        <v>0</v>
      </c>
      <c r="M27" s="58" t="str">
        <f t="shared" si="24"/>
        <v>0</v>
      </c>
      <c r="N27" s="61">
        <v>0</v>
      </c>
      <c r="O27" s="3">
        <f t="shared" si="10"/>
        <v>8.4490740740740728E-4</v>
      </c>
      <c r="R27" s="58" cm="1">
        <f t="array" ref="R27">IFERROR(INDEX($M$2:$M$789, MATCH(0,COUNTIF($R$1:R26, $M$2:$M$789),0)),"")</f>
        <v>3.1751192000000001</v>
      </c>
      <c r="S27" s="3">
        <f t="shared" si="18"/>
        <v>3.449074074074074E-3</v>
      </c>
      <c r="T27" s="5">
        <f t="shared" si="25"/>
        <v>0</v>
      </c>
      <c r="U27" s="58" cm="1">
        <f t="array" ref="U27">IFERROR(INDEX($L$2:$L$790, MATCH(0,COUNTIF($U$1:U26, $L$2:$L$790),0)),"")</f>
        <v>3.061626</v>
      </c>
      <c r="V27" s="3">
        <f t="shared" si="14"/>
        <v>3.4837962962962965E-3</v>
      </c>
      <c r="W27" s="5">
        <f t="shared" si="26"/>
        <v>0</v>
      </c>
      <c r="X27" s="56">
        <f t="shared" si="27"/>
        <v>-0.11349320000000018</v>
      </c>
      <c r="Y27" t="e">
        <f t="shared" si="19"/>
        <v>#DIV/0!</v>
      </c>
      <c r="Z27" s="5">
        <f t="shared" si="28"/>
        <v>0</v>
      </c>
      <c r="AA27" s="5">
        <f t="shared" si="15"/>
        <v>2</v>
      </c>
      <c r="AB27" s="61" t="s">
        <v>244</v>
      </c>
      <c r="AC27" s="56">
        <v>2.3126373</v>
      </c>
      <c r="AD27" s="5">
        <v>619</v>
      </c>
      <c r="AE27" s="3">
        <v>7.1643518518518514E-3</v>
      </c>
      <c r="AF27" s="3">
        <f t="shared" si="4"/>
        <v>8.4490740740740728E-4</v>
      </c>
      <c r="AG27" s="5">
        <f t="shared" si="5"/>
        <v>73000</v>
      </c>
      <c r="AH27" s="56">
        <f t="shared" si="29"/>
        <v>0.30776422000000003</v>
      </c>
      <c r="AI27" s="84">
        <f t="shared" si="30"/>
        <v>0.30776422000000003</v>
      </c>
      <c r="AJ27" s="84">
        <v>545</v>
      </c>
      <c r="AK27" t="str">
        <f t="shared" si="12"/>
        <v>0.30776422, 545</v>
      </c>
      <c r="AL27" s="60">
        <f t="shared" si="30"/>
        <v>0.30776422000000003</v>
      </c>
      <c r="AM27" s="5">
        <f t="shared" si="13"/>
        <v>73</v>
      </c>
      <c r="AN27" s="56"/>
      <c r="AO27" s="60">
        <v>2.3126373</v>
      </c>
      <c r="AP27" s="5">
        <v>619</v>
      </c>
      <c r="AQ27" s="84">
        <v>2.3126373</v>
      </c>
      <c r="AR27" s="84" t="s">
        <v>294</v>
      </c>
      <c r="AS27" s="84" t="s">
        <v>293</v>
      </c>
      <c r="AT27" s="56" t="e" cm="1" vm="1">
        <f t="array" ref="AT27">_xlfn.TEXTJOIN(",",,_xlfn._xlws.FILTER(AL25:AM813,AK25:AK813=AS27))</f>
        <v>#VALUE!</v>
      </c>
      <c r="AU27" s="56">
        <v>1.8360037</v>
      </c>
      <c r="AV27" s="5">
        <v>787</v>
      </c>
      <c r="AW27" s="56"/>
      <c r="AX27" s="56"/>
      <c r="BA27" s="56"/>
      <c r="BB27" s="56"/>
    </row>
    <row r="28" spans="1:54" ht="16" x14ac:dyDescent="0.45">
      <c r="A28">
        <v>74000</v>
      </c>
      <c r="B28" s="59">
        <v>4.5151933999999998E-2</v>
      </c>
      <c r="C28" s="3">
        <f t="shared" si="0"/>
        <v>8.564814814814815E-4</v>
      </c>
      <c r="D28" s="59">
        <v>0.45151933999999999</v>
      </c>
      <c r="E28" s="56" t="e">
        <f t="shared" si="6"/>
        <v>#N/A</v>
      </c>
      <c r="F28" s="58" t="e">
        <f t="shared" si="7"/>
        <v>#N/A</v>
      </c>
      <c r="G28" s="58" t="e">
        <f t="shared" si="21"/>
        <v>#N/A</v>
      </c>
      <c r="H28" s="58">
        <f t="shared" si="22"/>
        <v>0.45151933999999999</v>
      </c>
      <c r="I28" s="61" t="s">
        <v>58</v>
      </c>
      <c r="J28" s="58" t="str">
        <f t="shared" si="8"/>
        <v>0</v>
      </c>
      <c r="K28" s="58" t="str">
        <f t="shared" si="9"/>
        <v>0</v>
      </c>
      <c r="L28" s="58" t="str">
        <f t="shared" si="23"/>
        <v>0</v>
      </c>
      <c r="M28" s="58">
        <f t="shared" si="24"/>
        <v>0.45151933999999999</v>
      </c>
      <c r="N28" s="61" t="str">
        <v>2 Turn</v>
      </c>
      <c r="O28" s="3">
        <f t="shared" si="10"/>
        <v>8.564814814814815E-4</v>
      </c>
      <c r="Q28" s="6" t="s">
        <v>74</v>
      </c>
      <c r="R28" s="58" cm="1">
        <f t="array" ref="R28">IFERROR(INDEX($M$2:$M$789, MATCH(0,COUNTIF($R$1:R27, $M$2:$M$789),0)),"")</f>
        <v>3.159964</v>
      </c>
      <c r="S28" s="3">
        <f t="shared" si="18"/>
        <v>3.7962962962962963E-3</v>
      </c>
      <c r="T28" s="5">
        <f t="shared" si="25"/>
        <v>328</v>
      </c>
      <c r="U28" s="58" cm="1">
        <f t="array" ref="U28">IFERROR(INDEX($L$2:$L$790, MATCH(0,COUNTIF($U$1:U27, $L$2:$L$790),0)),"")</f>
        <v>2.6984856000000002</v>
      </c>
      <c r="V28" s="3">
        <f t="shared" si="14"/>
        <v>3.9120370370370377E-3</v>
      </c>
      <c r="W28" s="5">
        <f t="shared" si="26"/>
        <v>338</v>
      </c>
      <c r="X28" s="56">
        <f t="shared" si="27"/>
        <v>-0.46147839999999984</v>
      </c>
      <c r="Y28">
        <f t="shared" si="19"/>
        <v>-4.6147839999999982E-2</v>
      </c>
      <c r="Z28" s="5">
        <f t="shared" si="28"/>
        <v>10</v>
      </c>
      <c r="AA28" s="5">
        <f t="shared" si="15"/>
        <v>2</v>
      </c>
      <c r="AB28" s="61" t="s">
        <v>245</v>
      </c>
      <c r="AC28" s="56">
        <v>1.6695644000000001</v>
      </c>
      <c r="AD28" s="5">
        <v>0</v>
      </c>
      <c r="AE28" s="3">
        <v>6.9560185185185194E-3</v>
      </c>
      <c r="AF28" s="3">
        <f t="shared" si="4"/>
        <v>8.564814814814815E-4</v>
      </c>
      <c r="AG28" s="5">
        <f t="shared" si="5"/>
        <v>74000</v>
      </c>
      <c r="AH28" s="56">
        <f t="shared" si="29"/>
        <v>0.45151933999999999</v>
      </c>
      <c r="AI28" s="84">
        <f t="shared" si="30"/>
        <v>0.45151933999999999</v>
      </c>
      <c r="AJ28" s="84">
        <v>546</v>
      </c>
      <c r="AK28" t="str">
        <f t="shared" si="12"/>
        <v>0.45151934, 546</v>
      </c>
      <c r="AL28" s="60">
        <f t="shared" si="30"/>
        <v>0.45151933999999999</v>
      </c>
      <c r="AM28" s="5">
        <f t="shared" si="13"/>
        <v>74</v>
      </c>
      <c r="AN28" s="56"/>
      <c r="AO28" s="60">
        <v>1.6695644000000001</v>
      </c>
      <c r="AP28" s="5">
        <v>0</v>
      </c>
      <c r="AQ28" s="84">
        <v>1.6695644000000001</v>
      </c>
      <c r="AR28" s="84" t="s">
        <v>296</v>
      </c>
      <c r="AS28" s="84" t="s">
        <v>295</v>
      </c>
      <c r="AT28" s="56" t="e" cm="1" vm="1">
        <f t="array" ref="AT28">_xlfn.TEXTJOIN(",",,_xlfn._xlws.FILTER(AL26:AM814,AK26:AK814=AS28))</f>
        <v>#VALUE!</v>
      </c>
      <c r="AU28" s="56">
        <v>0.58014363000000002</v>
      </c>
      <c r="AV28" s="5">
        <v>801</v>
      </c>
      <c r="AW28" s="56"/>
      <c r="AX28" s="56"/>
      <c r="BA28" s="56"/>
      <c r="BB28" s="56"/>
    </row>
    <row r="29" spans="1:54" ht="16" x14ac:dyDescent="0.45">
      <c r="A29">
        <v>75000</v>
      </c>
      <c r="B29" s="59">
        <v>4.2881094000000002E-2</v>
      </c>
      <c r="C29" s="3">
        <f t="shared" si="0"/>
        <v>8.6805555555555551E-4</v>
      </c>
      <c r="D29" s="59">
        <v>0.42881094000000003</v>
      </c>
      <c r="E29" s="56" t="e">
        <f t="shared" si="6"/>
        <v>#N/A</v>
      </c>
      <c r="F29" s="58" t="e">
        <f t="shared" si="7"/>
        <v>#N/A</v>
      </c>
      <c r="G29" s="58" t="e">
        <f t="shared" si="21"/>
        <v>#N/A</v>
      </c>
      <c r="H29" s="58" t="e">
        <f t="shared" si="22"/>
        <v>#N/A</v>
      </c>
      <c r="I29" s="61" t="e">
        <v>#N/A</v>
      </c>
      <c r="J29" s="58" t="str">
        <f t="shared" si="8"/>
        <v>0</v>
      </c>
      <c r="K29" s="58" t="str">
        <f t="shared" si="9"/>
        <v>0</v>
      </c>
      <c r="L29" s="58" t="str">
        <f t="shared" si="23"/>
        <v>0</v>
      </c>
      <c r="M29" s="58" t="str">
        <f t="shared" si="24"/>
        <v>0</v>
      </c>
      <c r="N29" s="61">
        <v>0</v>
      </c>
      <c r="O29" s="3">
        <f t="shared" si="10"/>
        <v>8.6805555555555551E-4</v>
      </c>
      <c r="Q29" s="6" t="s">
        <v>75</v>
      </c>
      <c r="R29" s="58" cm="1">
        <f t="array" ref="R29">IFERROR(INDEX($M$2:$M$789, MATCH(0,COUNTIF($R$1:R28, $M$2:$M$789),0)),"")</f>
        <v>3.061626</v>
      </c>
      <c r="S29" s="3">
        <f t="shared" si="18"/>
        <v>3.4837962962962965E-3</v>
      </c>
      <c r="T29" s="5">
        <f t="shared" si="25"/>
        <v>0</v>
      </c>
      <c r="U29" s="58" cm="1">
        <f t="array" ref="U29">IFERROR(INDEX($L$2:$L$790, MATCH(0,COUNTIF($U$1:U28, $L$2:$L$790),0)),"")</f>
        <v>1.5560708999999999</v>
      </c>
      <c r="V29" s="3">
        <f t="shared" si="14"/>
        <v>4.0046296296296297E-3</v>
      </c>
      <c r="W29" s="5">
        <f t="shared" si="26"/>
        <v>346</v>
      </c>
      <c r="X29" s="56">
        <f t="shared" si="27"/>
        <v>-1.5055551</v>
      </c>
      <c r="Y29">
        <f t="shared" si="19"/>
        <v>-4.3513153179190753E-3</v>
      </c>
      <c r="Z29" s="5">
        <f t="shared" si="28"/>
        <v>346</v>
      </c>
      <c r="AA29" s="5">
        <f t="shared" si="15"/>
        <v>3</v>
      </c>
      <c r="AB29" s="61" t="s">
        <v>246</v>
      </c>
      <c r="AC29" s="56">
        <v>2.1159606000000002</v>
      </c>
      <c r="AD29" s="5">
        <v>719</v>
      </c>
      <c r="AE29" s="3">
        <v>8.3217592592592579E-3</v>
      </c>
      <c r="AF29" s="3">
        <f t="shared" si="4"/>
        <v>8.6805555555555551E-4</v>
      </c>
      <c r="AG29" s="5">
        <f t="shared" si="5"/>
        <v>75000</v>
      </c>
      <c r="AH29" s="56">
        <f t="shared" si="29"/>
        <v>0.42881094000000003</v>
      </c>
      <c r="AI29" s="84">
        <f t="shared" si="30"/>
        <v>0.42881094000000003</v>
      </c>
      <c r="AJ29" s="84">
        <v>547</v>
      </c>
      <c r="AK29" t="str">
        <f t="shared" si="12"/>
        <v>0.42881094, 547</v>
      </c>
      <c r="AL29" s="60">
        <f t="shared" si="30"/>
        <v>0.42881094000000003</v>
      </c>
      <c r="AM29" s="5">
        <f t="shared" si="13"/>
        <v>75</v>
      </c>
      <c r="AN29" s="56"/>
      <c r="AO29" s="60">
        <v>2.1159606000000002</v>
      </c>
      <c r="AP29" s="5">
        <v>719</v>
      </c>
      <c r="AQ29" s="84">
        <v>2.1159606000000002</v>
      </c>
      <c r="AR29" s="84" t="s">
        <v>298</v>
      </c>
      <c r="AS29" s="84" t="s">
        <v>297</v>
      </c>
      <c r="AT29" s="56" t="e" cm="1" vm="1">
        <f t="array" ref="AT29">_xlfn.TEXTJOIN(",",,_xlfn._xlws.FILTER(AL27:AM815,AK27:AK815=AS29))</f>
        <v>#VALUE!</v>
      </c>
      <c r="AU29" s="56">
        <v>0.97354549999999995</v>
      </c>
      <c r="AV29" s="5">
        <v>816</v>
      </c>
      <c r="AW29" s="56"/>
      <c r="AX29" s="56"/>
      <c r="BA29" s="56"/>
      <c r="BB29" s="56"/>
    </row>
    <row r="30" spans="1:54" ht="16" x14ac:dyDescent="0.45">
      <c r="A30">
        <v>76000</v>
      </c>
      <c r="B30" s="59">
        <v>3.380259E-2</v>
      </c>
      <c r="C30" s="3">
        <f t="shared" si="0"/>
        <v>8.7962962962962962E-4</v>
      </c>
      <c r="D30" s="59">
        <v>0.33802589999999999</v>
      </c>
      <c r="E30" s="56" t="e">
        <f t="shared" si="6"/>
        <v>#N/A</v>
      </c>
      <c r="F30" s="58" t="e">
        <f t="shared" si="7"/>
        <v>#N/A</v>
      </c>
      <c r="G30" s="58" t="e">
        <f t="shared" si="21"/>
        <v>#N/A</v>
      </c>
      <c r="H30" s="58" t="e">
        <f t="shared" si="22"/>
        <v>#N/A</v>
      </c>
      <c r="I30" s="61" t="e">
        <v>#N/A</v>
      </c>
      <c r="J30" s="58" t="str">
        <f t="shared" si="8"/>
        <v>0</v>
      </c>
      <c r="K30" s="58" t="str">
        <f t="shared" si="9"/>
        <v>0</v>
      </c>
      <c r="L30" s="58" t="str">
        <f t="shared" si="23"/>
        <v>0</v>
      </c>
      <c r="M30" s="58" t="str">
        <f t="shared" si="24"/>
        <v>0</v>
      </c>
      <c r="N30" s="61">
        <v>0</v>
      </c>
      <c r="O30" s="3">
        <f t="shared" si="10"/>
        <v>8.7962962962962962E-4</v>
      </c>
      <c r="Q30" s="6" t="s">
        <v>76</v>
      </c>
      <c r="R30" s="58" cm="1">
        <f t="array" ref="R30">IFERROR(INDEX($M$2:$M$789, MATCH(0,COUNTIF($R$1:R29, $M$2:$M$789),0)),"")</f>
        <v>2.7892706</v>
      </c>
      <c r="S30" s="3">
        <f t="shared" si="18"/>
        <v>4.0277777777777777E-3</v>
      </c>
      <c r="T30" s="5">
        <f t="shared" si="25"/>
        <v>348</v>
      </c>
      <c r="U30" s="58" cm="1">
        <f t="array" ref="U30">IFERROR(INDEX($L$2:$L$790, MATCH(0,COUNTIF($U$1:U29, $L$2:$L$790),0)),"")</f>
        <v>2.4563925000000002</v>
      </c>
      <c r="V30" s="3">
        <f t="shared" si="14"/>
        <v>4.0740740740740737E-3</v>
      </c>
      <c r="W30" s="5">
        <f t="shared" si="26"/>
        <v>352</v>
      </c>
      <c r="X30" s="56">
        <f t="shared" si="27"/>
        <v>-0.33287809999999984</v>
      </c>
      <c r="Y30">
        <f t="shared" si="19"/>
        <v>-8.3219524999999961E-2</v>
      </c>
      <c r="Z30" s="5">
        <f t="shared" si="28"/>
        <v>4</v>
      </c>
      <c r="AA30" s="5">
        <f t="shared" si="15"/>
        <v>2</v>
      </c>
      <c r="AB30" s="61" t="s">
        <v>247</v>
      </c>
      <c r="AC30" s="56">
        <v>1.9343661999999999</v>
      </c>
      <c r="AD30" s="5">
        <v>840</v>
      </c>
      <c r="AE30" s="3">
        <v>9.7222222222222224E-3</v>
      </c>
      <c r="AF30" s="3">
        <f t="shared" si="4"/>
        <v>8.7962962962962962E-4</v>
      </c>
      <c r="AG30" s="5">
        <f t="shared" si="5"/>
        <v>76000</v>
      </c>
      <c r="AH30" s="56">
        <f t="shared" si="29"/>
        <v>0.33802589999999999</v>
      </c>
      <c r="AI30" s="84">
        <f t="shared" si="30"/>
        <v>0.33802589999999999</v>
      </c>
      <c r="AJ30" s="84">
        <v>548</v>
      </c>
      <c r="AK30" t="str">
        <f t="shared" si="12"/>
        <v>0.3380259, 548</v>
      </c>
      <c r="AL30" s="60">
        <f t="shared" si="30"/>
        <v>0.33802589999999999</v>
      </c>
      <c r="AM30" s="5">
        <f t="shared" si="13"/>
        <v>76</v>
      </c>
      <c r="AN30" s="56"/>
      <c r="AO30" s="60">
        <v>1.9343661999999999</v>
      </c>
      <c r="AP30" s="5">
        <v>840</v>
      </c>
      <c r="AQ30" s="84">
        <v>1.9343661999999999</v>
      </c>
      <c r="AR30" s="84">
        <v>840</v>
      </c>
      <c r="AT30" s="56"/>
      <c r="AU30" s="56">
        <v>1.5863326</v>
      </c>
      <c r="AV30" s="5">
        <v>0</v>
      </c>
      <c r="AW30" s="84" t="s">
        <v>281</v>
      </c>
      <c r="AX30" s="56" t="e" cm="1" vm="1">
        <f t="array" ref="AX30">_xlfn.TEXTJOIN(",",,_xlfn._xlws.FILTER(AL28:AM816,AK28:AK816=AW30))</f>
        <v>#VALUE!</v>
      </c>
      <c r="BA30" s="56"/>
      <c r="BB30" s="56"/>
    </row>
    <row r="31" spans="1:54" x14ac:dyDescent="0.35">
      <c r="A31">
        <v>77000</v>
      </c>
      <c r="B31" s="59">
        <v>1.6400910000000001E-2</v>
      </c>
      <c r="C31" s="3">
        <f t="shared" si="0"/>
        <v>8.9120370370370373E-4</v>
      </c>
      <c r="D31" s="59">
        <v>0.16400910000000002</v>
      </c>
      <c r="E31" s="56" t="e">
        <f t="shared" si="6"/>
        <v>#N/A</v>
      </c>
      <c r="F31" s="58" t="e">
        <f t="shared" si="7"/>
        <v>#N/A</v>
      </c>
      <c r="G31" s="58" t="e">
        <f t="shared" si="21"/>
        <v>#N/A</v>
      </c>
      <c r="H31" s="58" t="e">
        <f t="shared" si="22"/>
        <v>#N/A</v>
      </c>
      <c r="I31" s="61" t="e">
        <v>#N/A</v>
      </c>
      <c r="J31" s="58" t="str">
        <f t="shared" si="8"/>
        <v>0</v>
      </c>
      <c r="K31" s="58" t="str">
        <f t="shared" si="9"/>
        <v>0</v>
      </c>
      <c r="L31" s="58" t="str">
        <f t="shared" si="23"/>
        <v>0</v>
      </c>
      <c r="M31" s="58" t="str">
        <f t="shared" si="24"/>
        <v>0</v>
      </c>
      <c r="N31" s="61">
        <v>0</v>
      </c>
      <c r="O31" s="3">
        <f t="shared" si="10"/>
        <v>8.9120370370370373E-4</v>
      </c>
      <c r="R31" s="58" cm="1">
        <f t="array" ref="R31">IFERROR(INDEX($M$2:$M$789, MATCH(0,COUNTIF($R$1:R30, $M$2:$M$789),0)),"")</f>
        <v>3.8106390000000001</v>
      </c>
      <c r="S31" s="3">
        <f t="shared" si="18"/>
        <v>4.1087962962962962E-3</v>
      </c>
      <c r="T31" s="5">
        <f t="shared" si="25"/>
        <v>355</v>
      </c>
      <c r="U31" s="58" cm="1">
        <f t="array" ref="U31">IFERROR(INDEX($L$2:$L$790, MATCH(0,COUNTIF($U$1:U30, $L$2:$L$790),0)),"")</f>
        <v>2.3353457</v>
      </c>
      <c r="V31" s="3">
        <f t="shared" si="14"/>
        <v>4.1319444444444442E-3</v>
      </c>
      <c r="W31" s="5">
        <f t="shared" si="26"/>
        <v>357</v>
      </c>
      <c r="X31" s="56">
        <f t="shared" si="27"/>
        <v>-1.4752933000000001</v>
      </c>
      <c r="Y31">
        <f t="shared" si="19"/>
        <v>-0.73764665000000007</v>
      </c>
      <c r="Z31" s="5">
        <f t="shared" si="28"/>
        <v>2</v>
      </c>
      <c r="AA31" s="5">
        <f t="shared" si="15"/>
        <v>1</v>
      </c>
      <c r="AB31" s="61" t="s">
        <v>248</v>
      </c>
      <c r="AC31" s="56">
        <v>0.93573055999999999</v>
      </c>
      <c r="AD31" s="5">
        <v>0</v>
      </c>
      <c r="AE31" s="3">
        <v>6.6087962962962966E-3</v>
      </c>
      <c r="AF31" s="3">
        <f t="shared" si="4"/>
        <v>8.9120370370370373E-4</v>
      </c>
      <c r="AG31" s="5">
        <f t="shared" si="5"/>
        <v>77000</v>
      </c>
      <c r="AH31" s="56">
        <f t="shared" si="29"/>
        <v>0.16400910000000002</v>
      </c>
      <c r="AI31" s="84">
        <f t="shared" si="30"/>
        <v>0.16400910000000002</v>
      </c>
      <c r="AJ31" s="84">
        <v>549</v>
      </c>
      <c r="AK31" t="str">
        <f t="shared" si="12"/>
        <v>0.1640091, 549</v>
      </c>
      <c r="AL31" s="60">
        <f t="shared" si="30"/>
        <v>0.16400910000000002</v>
      </c>
      <c r="AM31" s="5">
        <f t="shared" si="13"/>
        <v>77</v>
      </c>
      <c r="AN31" s="56"/>
      <c r="AO31" s="60">
        <v>0.93573055999999999</v>
      </c>
      <c r="AP31" s="5">
        <v>0</v>
      </c>
      <c r="AQ31" s="84">
        <v>0.93573055999999999</v>
      </c>
      <c r="AR31" s="84" t="s">
        <v>300</v>
      </c>
      <c r="AS31" s="84" t="s">
        <v>299</v>
      </c>
      <c r="AT31" s="56" t="e" cm="1" vm="1">
        <f t="array" ref="AT31">_xlfn.TEXTJOIN(",",,_xlfn._xlws.FILTER(AL29:AM817,AK29:AK817=AS31))</f>
        <v>#VALUE!</v>
      </c>
      <c r="AU31" s="56">
        <v>0.43636426</v>
      </c>
      <c r="AV31" s="5">
        <v>846</v>
      </c>
      <c r="AW31" s="56"/>
      <c r="AX31" s="56"/>
      <c r="BA31" s="56"/>
      <c r="BB31" s="56"/>
    </row>
    <row r="32" spans="1:54" x14ac:dyDescent="0.35">
      <c r="A32">
        <v>78000</v>
      </c>
      <c r="B32" s="59">
        <v>-6.2929316999999997E-3</v>
      </c>
      <c r="C32" s="3">
        <f t="shared" si="0"/>
        <v>9.0277777777777784E-4</v>
      </c>
      <c r="D32" s="59">
        <v>-6.2929316999999999E-2</v>
      </c>
      <c r="E32" s="56" t="e">
        <f t="shared" si="6"/>
        <v>#N/A</v>
      </c>
      <c r="F32" s="58" t="e">
        <f t="shared" si="7"/>
        <v>#N/A</v>
      </c>
      <c r="G32" s="58">
        <f t="shared" si="21"/>
        <v>-6.2929316999999999E-2</v>
      </c>
      <c r="H32" s="58" t="e">
        <f t="shared" si="22"/>
        <v>#N/A</v>
      </c>
      <c r="I32" s="61" t="e">
        <v>#N/A</v>
      </c>
      <c r="J32" s="58" t="str">
        <f t="shared" si="8"/>
        <v>0</v>
      </c>
      <c r="K32" s="58" t="str">
        <f t="shared" si="9"/>
        <v>0</v>
      </c>
      <c r="L32" s="58">
        <f t="shared" si="23"/>
        <v>-6.2929316999999999E-2</v>
      </c>
      <c r="M32" s="58" t="str">
        <f t="shared" si="24"/>
        <v>0</v>
      </c>
      <c r="N32" s="61">
        <v>0</v>
      </c>
      <c r="O32" s="3">
        <f t="shared" si="10"/>
        <v>9.0277777777777784E-4</v>
      </c>
      <c r="R32" s="58" cm="1">
        <f t="array" ref="R32">IFERROR(INDEX($M$2:$M$789, MATCH(0,COUNTIF($R$1:R31, $M$2:$M$789),0)),"")</f>
        <v>2.9330260000000004</v>
      </c>
      <c r="S32" s="3">
        <f t="shared" si="18"/>
        <v>3.8888888888888888E-3</v>
      </c>
      <c r="T32" s="5">
        <f t="shared" si="25"/>
        <v>0</v>
      </c>
      <c r="U32" s="58" cm="1">
        <f t="array" ref="U32">IFERROR(INDEX($L$2:$L$790, MATCH(0,COUNTIF($U$1:U31, $L$2:$L$790),0)),"")</f>
        <v>1.2761624</v>
      </c>
      <c r="V32" s="3">
        <f t="shared" si="14"/>
        <v>2.1874999999999998E-3</v>
      </c>
      <c r="W32" s="5">
        <f t="shared" si="26"/>
        <v>0</v>
      </c>
      <c r="X32" s="56">
        <f t="shared" si="27"/>
        <v>-1.6568636000000003</v>
      </c>
      <c r="Y32" t="e">
        <f t="shared" si="19"/>
        <v>#DIV/0!</v>
      </c>
      <c r="Z32" s="5">
        <f t="shared" si="28"/>
        <v>0</v>
      </c>
      <c r="AA32" s="5">
        <f t="shared" si="15"/>
        <v>4</v>
      </c>
      <c r="AB32" s="61" t="s">
        <v>249</v>
      </c>
      <c r="AC32" s="56">
        <v>2.1386447999999998</v>
      </c>
      <c r="AD32" s="5">
        <v>613</v>
      </c>
      <c r="AE32" s="3">
        <v>7.0949074074074074E-3</v>
      </c>
      <c r="AF32" s="3">
        <f t="shared" si="4"/>
        <v>9.0277777777777784E-4</v>
      </c>
      <c r="AG32" s="5">
        <f t="shared" si="5"/>
        <v>78000</v>
      </c>
      <c r="AH32" s="56">
        <f t="shared" si="29"/>
        <v>-6.2929316999999999E-2</v>
      </c>
      <c r="AI32" s="84">
        <f t="shared" si="30"/>
        <v>-6.2929316999999999E-2</v>
      </c>
      <c r="AJ32" s="84">
        <v>550</v>
      </c>
      <c r="AK32" t="str">
        <f t="shared" si="12"/>
        <v>-0.062929317, 550</v>
      </c>
      <c r="AL32" s="60">
        <f t="shared" si="30"/>
        <v>-6.2929316999999999E-2</v>
      </c>
      <c r="AM32" s="5">
        <f t="shared" si="13"/>
        <v>78</v>
      </c>
      <c r="AN32" s="56"/>
      <c r="AO32" s="60">
        <v>2.1386447999999998</v>
      </c>
      <c r="AP32" s="5">
        <v>613</v>
      </c>
      <c r="AQ32" s="84">
        <v>2.1386447999999998</v>
      </c>
      <c r="AR32" s="84" t="s">
        <v>302</v>
      </c>
      <c r="AS32" s="84" t="s">
        <v>301</v>
      </c>
      <c r="AT32" s="56" t="e" cm="1" vm="1">
        <f t="array" ref="AT32">_xlfn.TEXTJOIN(",",,_xlfn._xlws.FILTER(AL30:AM818,AK30:AK818=AS32))</f>
        <v>#VALUE!</v>
      </c>
      <c r="AU32" s="56">
        <v>0.64822029999999997</v>
      </c>
      <c r="AV32" s="5">
        <v>854</v>
      </c>
      <c r="AW32" s="56"/>
      <c r="AX32" s="56"/>
      <c r="BA32" s="56"/>
      <c r="BB32" s="56"/>
    </row>
    <row r="33" spans="1:54" x14ac:dyDescent="0.35">
      <c r="A33">
        <v>79000</v>
      </c>
      <c r="B33" s="59">
        <v>9.5932429999999996E-3</v>
      </c>
      <c r="C33" s="3">
        <f t="shared" si="0"/>
        <v>9.1435185185185185E-4</v>
      </c>
      <c r="D33" s="59">
        <v>9.5932429999999999E-2</v>
      </c>
      <c r="E33" s="56" t="e">
        <f t="shared" si="6"/>
        <v>#N/A</v>
      </c>
      <c r="F33" s="58" t="e">
        <f t="shared" si="7"/>
        <v>#N/A</v>
      </c>
      <c r="G33" s="58" t="e">
        <f t="shared" si="21"/>
        <v>#N/A</v>
      </c>
      <c r="H33" s="58" t="e">
        <f t="shared" si="22"/>
        <v>#N/A</v>
      </c>
      <c r="I33" s="61" t="e">
        <v>#N/A</v>
      </c>
      <c r="J33" s="58" t="str">
        <f t="shared" si="8"/>
        <v>0</v>
      </c>
      <c r="K33" s="58" t="str">
        <f t="shared" si="9"/>
        <v>0</v>
      </c>
      <c r="L33" s="58" t="str">
        <f t="shared" si="23"/>
        <v>0</v>
      </c>
      <c r="M33" s="58" t="str">
        <f t="shared" si="24"/>
        <v>0</v>
      </c>
      <c r="N33" s="61">
        <v>0</v>
      </c>
      <c r="O33" s="3">
        <f t="shared" si="10"/>
        <v>9.1435185185185185E-4</v>
      </c>
      <c r="R33" s="58" cm="1">
        <f t="array" ref="R33">IFERROR(INDEX($M$2:$M$789, MATCH(0,COUNTIF($R$1:R32, $M$2:$M$789),0)),"")</f>
        <v>1.7376411</v>
      </c>
      <c r="S33" s="3">
        <f t="shared" si="18"/>
        <v>4.2824074074074075E-3</v>
      </c>
      <c r="T33" s="5">
        <f t="shared" si="25"/>
        <v>370</v>
      </c>
      <c r="U33" s="58" cm="1">
        <f t="array" ref="U33">IFERROR(INDEX($L$2:$L$790, MATCH(0,COUNTIF($U$1:U32, $L$2:$L$790),0)),"")</f>
        <v>0.95841474999999998</v>
      </c>
      <c r="V33" s="3">
        <f t="shared" si="14"/>
        <v>4.340277777777778E-3</v>
      </c>
      <c r="W33" s="5">
        <f t="shared" si="26"/>
        <v>375</v>
      </c>
      <c r="X33" s="56">
        <f t="shared" si="27"/>
        <v>-0.77922635000000007</v>
      </c>
      <c r="Y33">
        <f t="shared" si="19"/>
        <v>-0.15584527000000001</v>
      </c>
      <c r="Z33" s="5">
        <f t="shared" si="28"/>
        <v>5</v>
      </c>
      <c r="AA33" s="5">
        <f t="shared" si="15"/>
        <v>1</v>
      </c>
      <c r="AB33" s="61" t="s">
        <v>250</v>
      </c>
      <c r="AC33" s="56">
        <v>2.5320463999999996</v>
      </c>
      <c r="AD33" s="5">
        <v>881</v>
      </c>
      <c r="AE33" s="3">
        <v>1.019675925925926E-2</v>
      </c>
      <c r="AF33" s="3">
        <f t="shared" si="4"/>
        <v>9.1435185185185185E-4</v>
      </c>
      <c r="AG33" s="5">
        <f t="shared" si="5"/>
        <v>79000</v>
      </c>
      <c r="AH33" s="56">
        <f t="shared" si="29"/>
        <v>9.5932429999999999E-2</v>
      </c>
      <c r="AI33" s="84">
        <f t="shared" si="30"/>
        <v>9.5932429999999999E-2</v>
      </c>
      <c r="AJ33" s="84">
        <v>551</v>
      </c>
      <c r="AK33" t="str">
        <f t="shared" si="12"/>
        <v>0.09593243, 551</v>
      </c>
      <c r="AL33" s="60">
        <f t="shared" si="30"/>
        <v>9.5932429999999999E-2</v>
      </c>
      <c r="AM33" s="5">
        <f t="shared" si="13"/>
        <v>79</v>
      </c>
      <c r="AN33" s="56"/>
      <c r="AO33" s="60">
        <v>2.5320463999999996</v>
      </c>
      <c r="AP33" s="5">
        <v>881</v>
      </c>
      <c r="AQ33" s="84">
        <v>2.5320463999999996</v>
      </c>
      <c r="AR33" s="84">
        <v>881</v>
      </c>
      <c r="AT33" s="56"/>
      <c r="AU33" s="56">
        <v>1.7906111</v>
      </c>
      <c r="AV33" s="5">
        <v>0</v>
      </c>
      <c r="AW33" s="84" t="s">
        <v>281</v>
      </c>
      <c r="AX33" s="56" t="e" cm="1" vm="1">
        <f t="array" ref="AX33">_xlfn.TEXTJOIN(",",,_xlfn._xlws.FILTER(AL31:AM819,AK31:AK819=AW33))</f>
        <v>#VALUE!</v>
      </c>
      <c r="BA33" s="56"/>
      <c r="BB33" s="56"/>
    </row>
    <row r="34" spans="1:54" x14ac:dyDescent="0.35">
      <c r="A34">
        <v>80000</v>
      </c>
      <c r="B34" s="59">
        <v>3.0021091999999999E-2</v>
      </c>
      <c r="C34" s="3">
        <f t="shared" si="0"/>
        <v>9.2592592592592585E-4</v>
      </c>
      <c r="D34" s="59">
        <v>0.30021091999999999</v>
      </c>
      <c r="E34" s="56" t="e">
        <f t="shared" si="6"/>
        <v>#N/A</v>
      </c>
      <c r="F34" s="58" t="e">
        <f t="shared" si="7"/>
        <v>#N/A</v>
      </c>
      <c r="G34" s="58" t="e">
        <f t="shared" si="21"/>
        <v>#N/A</v>
      </c>
      <c r="H34" s="58" t="e">
        <f t="shared" si="22"/>
        <v>#N/A</v>
      </c>
      <c r="I34" s="61" t="e">
        <v>#N/A</v>
      </c>
      <c r="J34" s="58" t="str">
        <f t="shared" si="8"/>
        <v>0</v>
      </c>
      <c r="K34" s="58" t="str">
        <f t="shared" si="9"/>
        <v>0</v>
      </c>
      <c r="L34" s="58" t="str">
        <f t="shared" si="23"/>
        <v>0</v>
      </c>
      <c r="M34" s="58" t="str">
        <f t="shared" si="24"/>
        <v>0</v>
      </c>
      <c r="N34" s="61">
        <v>0</v>
      </c>
      <c r="O34" s="3">
        <f t="shared" si="10"/>
        <v>9.2592592592592585E-4</v>
      </c>
      <c r="R34" s="58" cm="1">
        <f t="array" ref="R34">IFERROR(INDEX($M$2:$M$789, MATCH(0,COUNTIF($R$1:R33, $M$2:$M$789),0)),"")</f>
        <v>2.8497940000000002</v>
      </c>
      <c r="S34" s="3">
        <f t="shared" si="18"/>
        <v>3.1712962962962962E-3</v>
      </c>
      <c r="T34" s="5">
        <f t="shared" si="25"/>
        <v>0</v>
      </c>
      <c r="U34" s="58" cm="1">
        <f t="array" ref="U34">IFERROR(INDEX($L$2:$L$790, MATCH(0,COUNTIF($U$1:U33, $L$2:$L$790),0)),"")</f>
        <v>0.10348573999999999</v>
      </c>
      <c r="V34" s="3">
        <f t="shared" si="14"/>
        <v>4.5833333333333334E-3</v>
      </c>
      <c r="W34" s="5">
        <f t="shared" si="26"/>
        <v>396</v>
      </c>
      <c r="X34" s="56">
        <f t="shared" si="27"/>
        <v>-2.7463082600000002</v>
      </c>
      <c r="Y34">
        <f t="shared" si="19"/>
        <v>-6.9351218686868688E-3</v>
      </c>
      <c r="Z34" s="5">
        <f t="shared" si="28"/>
        <v>396</v>
      </c>
      <c r="AA34" s="5">
        <f t="shared" si="15"/>
        <v>3</v>
      </c>
      <c r="AB34" s="61" t="s">
        <v>251</v>
      </c>
      <c r="AC34" s="56">
        <v>1.5560708999999999</v>
      </c>
      <c r="AD34" s="5">
        <v>885</v>
      </c>
      <c r="AE34" s="3">
        <v>1.0243055555555556E-2</v>
      </c>
      <c r="AF34" s="3">
        <f t="shared" si="4"/>
        <v>9.2592592592592585E-4</v>
      </c>
      <c r="AG34" s="5">
        <f t="shared" si="5"/>
        <v>80000</v>
      </c>
      <c r="AH34" s="56">
        <f t="shared" si="29"/>
        <v>0.30021091999999999</v>
      </c>
      <c r="AI34" s="84">
        <f t="shared" si="30"/>
        <v>0.30021091999999999</v>
      </c>
      <c r="AJ34" s="84">
        <v>552</v>
      </c>
      <c r="AK34" t="str">
        <f t="shared" si="12"/>
        <v>0.30021092, 552</v>
      </c>
      <c r="AL34" s="60">
        <f t="shared" si="30"/>
        <v>0.30021091999999999</v>
      </c>
      <c r="AM34" s="5">
        <f t="shared" si="13"/>
        <v>80</v>
      </c>
      <c r="AN34" s="56"/>
      <c r="AO34" s="60">
        <v>1.5560708999999999</v>
      </c>
      <c r="AP34" s="5">
        <v>885</v>
      </c>
      <c r="AQ34" s="84">
        <v>1.5560708999999999</v>
      </c>
      <c r="AR34" s="84">
        <v>885</v>
      </c>
      <c r="AT34" s="56"/>
      <c r="AU34" s="56">
        <v>1.7376411</v>
      </c>
      <c r="AV34" s="5">
        <v>836</v>
      </c>
      <c r="AW34" s="56"/>
      <c r="AX34" s="56"/>
      <c r="BA34" s="56"/>
      <c r="BB34" s="56"/>
    </row>
    <row r="35" spans="1:54" ht="16" x14ac:dyDescent="0.45">
      <c r="A35">
        <v>81000</v>
      </c>
      <c r="B35" s="59">
        <v>5.5743523000000003E-2</v>
      </c>
      <c r="C35" s="3">
        <f t="shared" si="0"/>
        <v>9.3750000000000007E-4</v>
      </c>
      <c r="D35" s="59">
        <v>0.55743523000000006</v>
      </c>
      <c r="E35" s="56" t="e">
        <f t="shared" si="6"/>
        <v>#N/A</v>
      </c>
      <c r="F35" s="58" t="e">
        <f t="shared" si="7"/>
        <v>#N/A</v>
      </c>
      <c r="G35" s="58" t="e">
        <f t="shared" si="21"/>
        <v>#N/A</v>
      </c>
      <c r="H35" s="58">
        <f t="shared" si="22"/>
        <v>0.55743523000000006</v>
      </c>
      <c r="I35" s="61" t="e">
        <v>#N/A</v>
      </c>
      <c r="J35" s="58" t="str">
        <f t="shared" si="8"/>
        <v>0</v>
      </c>
      <c r="K35" s="58" t="str">
        <f t="shared" si="9"/>
        <v>0</v>
      </c>
      <c r="L35" s="58" t="str">
        <f t="shared" si="23"/>
        <v>0</v>
      </c>
      <c r="M35" s="61">
        <v>0</v>
      </c>
      <c r="N35" s="61">
        <v>0</v>
      </c>
      <c r="O35" s="3">
        <f t="shared" si="10"/>
        <v>9.3750000000000007E-4</v>
      </c>
      <c r="Q35" s="6" t="s">
        <v>77</v>
      </c>
      <c r="R35" s="58" cm="1">
        <f t="array" ref="R35">IFERROR(INDEX($M$2:$M$789, MATCH(0,COUNTIF($R$1:R34, $M$2:$M$789),0)),"")</f>
        <v>2.1083829999999999</v>
      </c>
      <c r="S35" s="3">
        <f t="shared" si="18"/>
        <v>4.6296296296296302E-3</v>
      </c>
      <c r="T35" s="5">
        <f t="shared" si="25"/>
        <v>400</v>
      </c>
      <c r="U35" s="58" cm="1">
        <f t="array" ref="U35">IFERROR(INDEX($L$2:$L$790, MATCH(0,COUNTIF($U$1:U34, $L$2:$L$790),0)),"")</f>
        <v>0.58769695</v>
      </c>
      <c r="V35" s="3">
        <f t="shared" si="14"/>
        <v>4.6643518518518518E-3</v>
      </c>
      <c r="W35" s="5">
        <f t="shared" si="26"/>
        <v>403</v>
      </c>
      <c r="X35" s="56">
        <f t="shared" si="27"/>
        <v>-1.5206860499999999</v>
      </c>
      <c r="Y35">
        <f t="shared" si="19"/>
        <v>-0.50689534999999997</v>
      </c>
      <c r="Z35" s="5">
        <f t="shared" si="28"/>
        <v>3</v>
      </c>
      <c r="AA35" s="5">
        <f t="shared" si="15"/>
        <v>1</v>
      </c>
      <c r="AB35" s="61" t="s">
        <v>252</v>
      </c>
      <c r="AC35" s="56">
        <v>2.1991679999999998</v>
      </c>
      <c r="AD35" s="5">
        <v>0</v>
      </c>
      <c r="AE35" s="3">
        <v>8.3333333333333332E-3</v>
      </c>
      <c r="AF35" s="3">
        <f t="shared" si="4"/>
        <v>9.3750000000000007E-4</v>
      </c>
      <c r="AG35" s="5">
        <f t="shared" si="5"/>
        <v>81000</v>
      </c>
      <c r="AH35" s="56">
        <f t="shared" si="29"/>
        <v>0.55743523000000006</v>
      </c>
      <c r="AI35" s="84">
        <f t="shared" si="30"/>
        <v>0.55743523000000006</v>
      </c>
      <c r="AJ35" s="84">
        <v>553</v>
      </c>
      <c r="AK35" t="str">
        <f t="shared" si="12"/>
        <v>0.55743523, 553</v>
      </c>
      <c r="AL35" s="60">
        <f t="shared" si="30"/>
        <v>0.55743523000000006</v>
      </c>
      <c r="AM35" s="5">
        <f t="shared" si="13"/>
        <v>81</v>
      </c>
      <c r="AN35" s="56"/>
      <c r="AO35" s="60">
        <v>2.1991679999999998</v>
      </c>
      <c r="AP35" s="5">
        <v>0</v>
      </c>
      <c r="AQ35" s="84">
        <v>2.1991679999999998</v>
      </c>
      <c r="AR35" s="84" t="s">
        <v>304</v>
      </c>
      <c r="AS35" s="84" t="s">
        <v>303</v>
      </c>
      <c r="AT35" s="56" t="e" cm="1" vm="1">
        <f t="array" ref="AT35">_xlfn.TEXTJOIN(",",,_xlfn._xlws.FILTER(AL33:AM821,AK33:AK821=AS35))</f>
        <v>#VALUE!</v>
      </c>
      <c r="AU35" s="56">
        <v>1.5107027</v>
      </c>
      <c r="AV35" s="5">
        <v>884</v>
      </c>
      <c r="AW35" s="56"/>
      <c r="AX35" s="56"/>
      <c r="BA35" s="56"/>
      <c r="BB35" s="56"/>
    </row>
    <row r="36" spans="1:54" x14ac:dyDescent="0.35">
      <c r="A36">
        <v>82000</v>
      </c>
      <c r="B36" s="59">
        <v>7.3224055000000003E-3</v>
      </c>
      <c r="C36" s="3">
        <f t="shared" si="0"/>
        <v>9.4907407407407408E-4</v>
      </c>
      <c r="D36" s="59">
        <v>7.322405500000001E-2</v>
      </c>
      <c r="E36" s="56" t="e">
        <f t="shared" si="6"/>
        <v>#N/A</v>
      </c>
      <c r="F36" s="58" t="e">
        <f t="shared" si="7"/>
        <v>#N/A</v>
      </c>
      <c r="G36" s="58" t="e">
        <f t="shared" si="21"/>
        <v>#N/A</v>
      </c>
      <c r="H36" s="58" t="e">
        <f t="shared" si="22"/>
        <v>#N/A</v>
      </c>
      <c r="I36" s="61" t="e">
        <v>#N/A</v>
      </c>
      <c r="J36" s="58" t="str">
        <f t="shared" si="8"/>
        <v>0</v>
      </c>
      <c r="K36" s="58" t="str">
        <f t="shared" si="9"/>
        <v>0</v>
      </c>
      <c r="L36" s="58" t="str">
        <f t="shared" si="23"/>
        <v>0</v>
      </c>
      <c r="M36" s="58" t="str">
        <f t="shared" ref="M36:M99" si="31">IF(AND(D36&gt;=D33, D36&gt;=D34, D36&gt;=D35, D36&gt;=D37, D36&gt;=D38, D36&gt;=D39),D36,"0")</f>
        <v>0</v>
      </c>
      <c r="N36" s="61">
        <v>0</v>
      </c>
      <c r="O36" s="3">
        <f t="shared" si="10"/>
        <v>9.4907407407407408E-4</v>
      </c>
      <c r="R36" s="58" cm="1">
        <f t="array" ref="R36">IFERROR(INDEX($M$2:$M$789, MATCH(0,COUNTIF($R$1:R35, $M$2:$M$789),0)),"")</f>
        <v>0.97354549999999995</v>
      </c>
      <c r="S36" s="3">
        <f t="shared" si="18"/>
        <v>2.1990740740740738E-3</v>
      </c>
      <c r="T36" s="5">
        <f t="shared" si="25"/>
        <v>0</v>
      </c>
      <c r="U36" s="58" cm="1">
        <f t="array" ref="U36">IFERROR(INDEX($L$2:$L$790, MATCH(0,COUNTIF($U$1:U35, $L$2:$L$790),0)),"")</f>
        <v>0.60285195999999996</v>
      </c>
      <c r="V36" s="3">
        <f t="shared" si="14"/>
        <v>4.7222222222222223E-3</v>
      </c>
      <c r="W36" s="5">
        <f t="shared" si="26"/>
        <v>408</v>
      </c>
      <c r="X36" s="56">
        <f t="shared" si="27"/>
        <v>-0.37069353999999999</v>
      </c>
      <c r="Y36">
        <f t="shared" si="19"/>
        <v>-9.0856259803921561E-4</v>
      </c>
      <c r="Z36" s="5">
        <f t="shared" si="28"/>
        <v>408</v>
      </c>
      <c r="AA36" s="5">
        <f t="shared" ref="AA36:AA61" si="32">COUNTIF(D34:D821,R36)</f>
        <v>3</v>
      </c>
      <c r="AB36" s="61" t="s">
        <v>253</v>
      </c>
      <c r="AC36" s="56">
        <v>2.1613289999999998</v>
      </c>
      <c r="AD36" s="5">
        <v>0</v>
      </c>
      <c r="AE36" s="3">
        <v>7.4189814814814813E-3</v>
      </c>
      <c r="AF36" s="3">
        <f t="shared" si="4"/>
        <v>9.4907407407407408E-4</v>
      </c>
      <c r="AG36" s="5">
        <f t="shared" si="5"/>
        <v>82000</v>
      </c>
      <c r="AH36" s="56">
        <f t="shared" si="29"/>
        <v>7.322405500000001E-2</v>
      </c>
      <c r="AI36" s="84">
        <f t="shared" si="30"/>
        <v>7.322405500000001E-2</v>
      </c>
      <c r="AJ36" s="84">
        <v>554</v>
      </c>
      <c r="AK36" t="str">
        <f t="shared" si="12"/>
        <v>0.073224055, 554</v>
      </c>
      <c r="AL36" s="60">
        <f t="shared" si="30"/>
        <v>7.322405500000001E-2</v>
      </c>
      <c r="AM36" s="5">
        <f t="shared" si="13"/>
        <v>82</v>
      </c>
      <c r="AN36" s="56"/>
      <c r="AO36" s="60">
        <v>2.1613289999999998</v>
      </c>
      <c r="AP36" s="5">
        <v>0</v>
      </c>
      <c r="AQ36" s="84">
        <v>2.1613289999999998</v>
      </c>
      <c r="AR36" s="84" t="s">
        <v>306</v>
      </c>
      <c r="AS36" s="84" t="s">
        <v>305</v>
      </c>
      <c r="AT36" s="56" t="e" cm="1" vm="1">
        <f t="array" ref="AT36">_xlfn.TEXTJOIN(",",,_xlfn._xlws.FILTER(AL34:AM822,AK34:AK822=AS36))</f>
        <v>#VALUE!</v>
      </c>
      <c r="AU36" s="56">
        <v>1.4728633999999998</v>
      </c>
      <c r="AV36" s="5">
        <v>0</v>
      </c>
      <c r="AW36" s="84" t="s">
        <v>281</v>
      </c>
      <c r="AX36" s="56" t="e" cm="1" vm="1">
        <f t="array" ref="AX36">_xlfn.TEXTJOIN(",",,_xlfn._xlws.FILTER(AL34:AM822,AK34:AK822=AW36))</f>
        <v>#VALUE!</v>
      </c>
      <c r="BA36" s="56"/>
      <c r="BB36" s="56"/>
    </row>
    <row r="37" spans="1:54" x14ac:dyDescent="0.35">
      <c r="A37">
        <v>83000</v>
      </c>
      <c r="B37" s="59">
        <v>-3.2667639000000001E-3</v>
      </c>
      <c r="C37" s="3">
        <f t="shared" si="0"/>
        <v>9.6064814814814808E-4</v>
      </c>
      <c r="D37" s="59">
        <v>-3.2667638999999998E-2</v>
      </c>
      <c r="E37" s="56" t="e">
        <f t="shared" si="6"/>
        <v>#N/A</v>
      </c>
      <c r="F37" s="58" t="e">
        <f t="shared" si="7"/>
        <v>#N/A</v>
      </c>
      <c r="G37" s="58" t="e">
        <f>IF(AND(D37&lt;=D34, D37&lt;=D35, D37&lt;=D36, D37&lt;=D38, D37&lt;=D39, D37&lt;=D40),D37,NA())</f>
        <v>#N/A</v>
      </c>
      <c r="H37" s="58" t="e">
        <f t="shared" si="22"/>
        <v>#N/A</v>
      </c>
      <c r="I37" s="61" t="e">
        <v>#N/A</v>
      </c>
      <c r="J37" s="58" t="str">
        <f t="shared" si="8"/>
        <v>0</v>
      </c>
      <c r="K37" s="58" t="str">
        <f t="shared" si="9"/>
        <v>0</v>
      </c>
      <c r="L37" s="58" t="str">
        <f t="shared" si="23"/>
        <v>0</v>
      </c>
      <c r="M37" s="58" t="str">
        <f t="shared" si="31"/>
        <v>0</v>
      </c>
      <c r="N37" s="61">
        <v>0</v>
      </c>
      <c r="O37" s="3">
        <f t="shared" si="10"/>
        <v>9.6064814814814808E-4</v>
      </c>
      <c r="R37" s="58" cm="1">
        <f t="array" ref="R37">IFERROR(INDEX($M$2:$M$789, MATCH(0,COUNTIF($R$1:R36, $M$2:$M$789),0)),"")</f>
        <v>2.9783939999999998</v>
      </c>
      <c r="S37" s="3">
        <f t="shared" si="18"/>
        <v>3.5648148148148149E-3</v>
      </c>
      <c r="T37" s="5">
        <f t="shared" si="25"/>
        <v>308</v>
      </c>
      <c r="U37" s="58" cm="1">
        <f t="array" ref="U37">IFERROR(INDEX($L$2:$L$790, MATCH(0,COUNTIF($U$1:U36, $L$2:$L$790),0)),"")</f>
        <v>2.6833550000000002</v>
      </c>
      <c r="V37" s="3">
        <f t="shared" si="14"/>
        <v>4.4212962962962964E-3</v>
      </c>
      <c r="W37" s="5">
        <f t="shared" si="26"/>
        <v>0</v>
      </c>
      <c r="X37" s="56">
        <f t="shared" si="27"/>
        <v>-0.29503899999999961</v>
      </c>
      <c r="Y37">
        <f t="shared" si="19"/>
        <v>9.5791883116882993E-4</v>
      </c>
      <c r="Z37" s="5">
        <f t="shared" si="28"/>
        <v>308</v>
      </c>
      <c r="AA37" s="5">
        <f t="shared" si="32"/>
        <v>3</v>
      </c>
      <c r="AB37" s="61" t="s">
        <v>254</v>
      </c>
      <c r="AC37" s="56">
        <v>3.424766</v>
      </c>
      <c r="AD37" s="5">
        <v>936</v>
      </c>
      <c r="AE37" s="3">
        <v>1.0833333333333334E-2</v>
      </c>
      <c r="AF37" s="3">
        <f t="shared" si="4"/>
        <v>9.6064814814814808E-4</v>
      </c>
      <c r="AG37" s="5">
        <f t="shared" si="5"/>
        <v>83000</v>
      </c>
      <c r="AH37" s="56">
        <f t="shared" si="29"/>
        <v>-3.2667638999999998E-2</v>
      </c>
      <c r="AI37" s="84">
        <f t="shared" si="30"/>
        <v>-3.2667638999999998E-2</v>
      </c>
      <c r="AJ37" s="84">
        <v>555</v>
      </c>
      <c r="AK37" t="str">
        <f t="shared" si="12"/>
        <v>-0.032667639, 555</v>
      </c>
      <c r="AL37" s="60">
        <f t="shared" si="30"/>
        <v>-3.2667638999999998E-2</v>
      </c>
      <c r="AM37" s="5">
        <f t="shared" si="13"/>
        <v>83</v>
      </c>
      <c r="AN37" s="56"/>
      <c r="AO37" s="60">
        <v>3.424766</v>
      </c>
      <c r="AP37" s="5">
        <v>936</v>
      </c>
      <c r="AQ37" s="84">
        <v>3.424766</v>
      </c>
      <c r="AR37" s="84">
        <v>936</v>
      </c>
      <c r="AT37" s="56"/>
      <c r="AU37" s="56">
        <v>1.1551156999999999</v>
      </c>
      <c r="AV37" s="5">
        <v>917</v>
      </c>
      <c r="AW37" s="56"/>
      <c r="AX37" s="56"/>
      <c r="BA37" s="56"/>
      <c r="BB37" s="56"/>
    </row>
    <row r="38" spans="1:54" x14ac:dyDescent="0.35">
      <c r="A38">
        <v>84000</v>
      </c>
      <c r="B38" s="59">
        <v>-1.0834606E-2</v>
      </c>
      <c r="C38" s="3">
        <f t="shared" si="0"/>
        <v>9.7222222222222219E-4</v>
      </c>
      <c r="D38" s="59">
        <v>-0.10834605999999999</v>
      </c>
      <c r="E38" s="56" t="e">
        <f t="shared" si="6"/>
        <v>#N/A</v>
      </c>
      <c r="F38" s="58" t="e">
        <f t="shared" si="7"/>
        <v>#N/A</v>
      </c>
      <c r="G38" s="58" t="e">
        <f t="shared" ref="G38:G50" si="33">IF(AND(D38&lt;=D35, D38&lt;=D36, D38&lt;=D37, D38&lt;=D39, D38&lt;=D40, D38&lt;=D41),D38,NA())</f>
        <v>#N/A</v>
      </c>
      <c r="H38" s="58" t="e">
        <f t="shared" si="22"/>
        <v>#N/A</v>
      </c>
      <c r="I38" s="61" t="e">
        <v>#N/A</v>
      </c>
      <c r="J38" s="58" t="str">
        <f t="shared" si="8"/>
        <v>0</v>
      </c>
      <c r="K38" s="58" t="str">
        <f t="shared" si="9"/>
        <v>0</v>
      </c>
      <c r="L38" s="58" t="str">
        <f t="shared" si="23"/>
        <v>0</v>
      </c>
      <c r="M38" s="58" t="str">
        <f t="shared" si="31"/>
        <v>0</v>
      </c>
      <c r="N38" s="61">
        <v>0</v>
      </c>
      <c r="O38" s="3">
        <f t="shared" si="10"/>
        <v>9.7222222222222219E-4</v>
      </c>
      <c r="R38" s="58" cm="1">
        <f t="array" ref="R38">IFERROR(INDEX($M$2:$M$789, MATCH(0,COUNTIF($R$1:R37, $M$2:$M$789),0)),"")</f>
        <v>2.0099961999999998</v>
      </c>
      <c r="S38" s="3">
        <f t="shared" si="18"/>
        <v>5.0810185185185186E-3</v>
      </c>
      <c r="T38" s="5">
        <f t="shared" si="25"/>
        <v>439</v>
      </c>
      <c r="U38" s="58" cm="1">
        <f t="array" ref="U38">IFERROR(INDEX($L$2:$L$790, MATCH(0,COUNTIF($U$1:U37, $L$2:$L$790),0)),"")</f>
        <v>-9.3191004999999993E-2</v>
      </c>
      <c r="V38" s="3">
        <f t="shared" si="14"/>
        <v>5.0000000000000001E-3</v>
      </c>
      <c r="W38" s="5">
        <f t="shared" si="26"/>
        <v>432</v>
      </c>
      <c r="X38" s="56">
        <f t="shared" si="27"/>
        <v>-2.1031872049999998</v>
      </c>
      <c r="Y38">
        <f t="shared" si="19"/>
        <v>0.30045531499999995</v>
      </c>
      <c r="Z38" s="5">
        <f t="shared" si="28"/>
        <v>7</v>
      </c>
      <c r="AA38" s="5">
        <f t="shared" si="32"/>
        <v>2</v>
      </c>
      <c r="AB38" s="61" t="s">
        <v>255</v>
      </c>
      <c r="AC38" s="56">
        <v>2.7211940000000001</v>
      </c>
      <c r="AD38" s="5">
        <v>943</v>
      </c>
      <c r="AE38" s="3">
        <v>1.0914351851851852E-2</v>
      </c>
      <c r="AF38" s="3">
        <f t="shared" si="4"/>
        <v>9.7222222222222219E-4</v>
      </c>
      <c r="AG38" s="5">
        <f t="shared" si="5"/>
        <v>84000</v>
      </c>
      <c r="AH38" s="56">
        <f t="shared" si="29"/>
        <v>-0.10834605999999999</v>
      </c>
      <c r="AI38" s="84">
        <f t="shared" si="30"/>
        <v>-0.10834605999999999</v>
      </c>
      <c r="AJ38" s="84">
        <v>556</v>
      </c>
      <c r="AK38" t="str">
        <f t="shared" si="12"/>
        <v>-0.10834606, 556</v>
      </c>
      <c r="AL38" s="60">
        <f t="shared" si="30"/>
        <v>-0.10834605999999999</v>
      </c>
      <c r="AM38" s="5">
        <f t="shared" si="13"/>
        <v>84</v>
      </c>
      <c r="AN38" s="56"/>
      <c r="AO38" s="60">
        <v>2.7211940000000001</v>
      </c>
      <c r="AP38" s="5">
        <v>943</v>
      </c>
      <c r="AQ38" s="84">
        <v>2.7211940000000001</v>
      </c>
      <c r="AR38" s="84">
        <v>943</v>
      </c>
      <c r="AT38" s="56"/>
      <c r="AU38" s="56">
        <v>1.9041045000000001</v>
      </c>
      <c r="AV38" s="5">
        <v>0</v>
      </c>
      <c r="AW38" s="84" t="s">
        <v>281</v>
      </c>
      <c r="AX38" s="56" t="e" cm="1" vm="1">
        <f t="array" ref="AX38">_xlfn.TEXTJOIN(",",,_xlfn._xlws.FILTER(AL36:AM824,AK36:AK824=AW38))</f>
        <v>#VALUE!</v>
      </c>
      <c r="BA38" s="56"/>
      <c r="BB38" s="56"/>
    </row>
    <row r="39" spans="1:54" x14ac:dyDescent="0.35">
      <c r="A39">
        <v>85000</v>
      </c>
      <c r="B39" s="59">
        <v>-3.2667639000000001E-3</v>
      </c>
      <c r="C39" s="3">
        <f t="shared" si="0"/>
        <v>9.8379629629629642E-4</v>
      </c>
      <c r="D39" s="59">
        <v>-3.2667638999999998E-2</v>
      </c>
      <c r="E39" s="56" t="e">
        <f t="shared" si="6"/>
        <v>#N/A</v>
      </c>
      <c r="F39" s="58" t="e">
        <f t="shared" si="7"/>
        <v>#N/A</v>
      </c>
      <c r="G39" s="58" t="e">
        <f t="shared" si="33"/>
        <v>#N/A</v>
      </c>
      <c r="H39" s="58" t="e">
        <f t="shared" si="22"/>
        <v>#N/A</v>
      </c>
      <c r="I39" s="61" t="e">
        <v>#N/A</v>
      </c>
      <c r="J39" s="58" t="str">
        <f t="shared" si="8"/>
        <v>0</v>
      </c>
      <c r="K39" s="58" t="str">
        <f t="shared" si="9"/>
        <v>0</v>
      </c>
      <c r="L39" s="58" t="str">
        <f t="shared" si="23"/>
        <v>0</v>
      </c>
      <c r="M39" s="58" t="str">
        <f t="shared" si="31"/>
        <v>0</v>
      </c>
      <c r="N39" s="61">
        <v>0</v>
      </c>
      <c r="O39" s="3">
        <f t="shared" si="10"/>
        <v>9.8379629629629642E-4</v>
      </c>
      <c r="R39" s="58" cm="1">
        <f t="array" ref="R39">IFERROR(INDEX($M$2:$M$789, MATCH(0,COUNTIF($R$1:R38, $M$2:$M$789),0)),"")</f>
        <v>1.5333867000000001</v>
      </c>
      <c r="S39" s="3">
        <f t="shared" si="18"/>
        <v>1.9907407407407408E-3</v>
      </c>
      <c r="T39" s="5">
        <f t="shared" si="25"/>
        <v>0</v>
      </c>
      <c r="U39" s="58" cm="1">
        <f t="array" ref="U39">IFERROR(INDEX($L$2:$L$790, MATCH(0,COUNTIF($U$1:U38, $L$2:$L$790),0)),"")</f>
        <v>0.82979046000000001</v>
      </c>
      <c r="V39" s="3">
        <f t="shared" si="14"/>
        <v>5.1157407407407401E-3</v>
      </c>
      <c r="W39" s="5">
        <f t="shared" si="26"/>
        <v>442</v>
      </c>
      <c r="X39" s="56">
        <f t="shared" si="27"/>
        <v>-0.70359624000000009</v>
      </c>
      <c r="Y39">
        <f t="shared" si="19"/>
        <v>-1.5918466968325793E-3</v>
      </c>
      <c r="Z39" s="5">
        <f t="shared" si="28"/>
        <v>442</v>
      </c>
      <c r="AA39" s="5">
        <f t="shared" si="32"/>
        <v>2</v>
      </c>
      <c r="AB39" s="61" t="s">
        <v>256</v>
      </c>
      <c r="AC39" s="56">
        <v>1.6317493999999999</v>
      </c>
      <c r="AD39" s="5">
        <v>0</v>
      </c>
      <c r="AE39" s="3">
        <v>9.4907407407407406E-3</v>
      </c>
      <c r="AF39" s="3">
        <f t="shared" si="4"/>
        <v>9.8379629629629642E-4</v>
      </c>
      <c r="AG39" s="5">
        <f t="shared" si="5"/>
        <v>85000</v>
      </c>
      <c r="AH39" s="56">
        <f t="shared" si="29"/>
        <v>-3.2667638999999998E-2</v>
      </c>
      <c r="AI39" s="84">
        <f t="shared" si="30"/>
        <v>-3.2667638999999998E-2</v>
      </c>
      <c r="AJ39" s="84">
        <v>557</v>
      </c>
      <c r="AK39" t="str">
        <f t="shared" si="12"/>
        <v>-0.032667639, 557</v>
      </c>
      <c r="AL39" s="60">
        <f t="shared" si="30"/>
        <v>-3.2667638999999998E-2</v>
      </c>
      <c r="AM39" s="5">
        <f t="shared" si="13"/>
        <v>85</v>
      </c>
      <c r="AN39" s="56"/>
      <c r="AO39" s="60">
        <v>1.6317493999999999</v>
      </c>
      <c r="AP39" s="5">
        <v>0</v>
      </c>
      <c r="AQ39" s="84">
        <v>1.6317493999999999</v>
      </c>
      <c r="AR39" s="84" t="s">
        <v>308</v>
      </c>
      <c r="AS39" s="84" t="s">
        <v>307</v>
      </c>
      <c r="AT39" s="56" t="e" cm="1" vm="1">
        <f t="array" ref="AT39">_xlfn.TEXTJOIN(",",,_xlfn._xlws.FILTER(AL37:AM825,AK37:AK825=AS39))</f>
        <v>#VALUE!</v>
      </c>
      <c r="AU39" s="56">
        <v>2.3353457</v>
      </c>
      <c r="AV39" s="5">
        <v>940</v>
      </c>
      <c r="AW39" s="56"/>
      <c r="AX39" s="56"/>
      <c r="BA39" s="56"/>
      <c r="BB39" s="56"/>
    </row>
    <row r="40" spans="1:54" x14ac:dyDescent="0.35">
      <c r="A40">
        <v>86000</v>
      </c>
      <c r="B40" s="59">
        <v>2.7855737000000002E-3</v>
      </c>
      <c r="C40" s="3">
        <f t="shared" si="0"/>
        <v>9.9537037037037042E-4</v>
      </c>
      <c r="D40" s="59">
        <v>2.7855737000000002E-2</v>
      </c>
      <c r="E40" s="56" t="e">
        <f t="shared" si="6"/>
        <v>#N/A</v>
      </c>
      <c r="F40" s="58" t="e">
        <f t="shared" si="7"/>
        <v>#N/A</v>
      </c>
      <c r="G40" s="58" t="e">
        <f t="shared" si="33"/>
        <v>#N/A</v>
      </c>
      <c r="H40" s="58">
        <f t="shared" si="22"/>
        <v>2.7855737000000002E-2</v>
      </c>
      <c r="I40" s="61" t="e">
        <v>#N/A</v>
      </c>
      <c r="J40" s="58" t="str">
        <f t="shared" si="8"/>
        <v>0</v>
      </c>
      <c r="K40" s="58" t="str">
        <f t="shared" si="9"/>
        <v>0</v>
      </c>
      <c r="L40" s="58" t="str">
        <f t="shared" si="23"/>
        <v>0</v>
      </c>
      <c r="M40" s="58">
        <f t="shared" si="31"/>
        <v>2.7855737000000002E-2</v>
      </c>
      <c r="N40" s="61">
        <v>0</v>
      </c>
      <c r="O40" s="3">
        <f t="shared" si="10"/>
        <v>9.9537037037037042E-4</v>
      </c>
      <c r="R40" s="58" cm="1">
        <f t="array" ref="R40">IFERROR(INDEX($M$2:$M$789, MATCH(0,COUNTIF($R$1:R39, $M$2:$M$789),0)),"")</f>
        <v>2.3807383</v>
      </c>
      <c r="S40" s="3">
        <f t="shared" si="18"/>
        <v>5.4513888888888884E-3</v>
      </c>
      <c r="T40" s="5">
        <f t="shared" si="25"/>
        <v>471</v>
      </c>
      <c r="U40" s="58" cm="1">
        <f t="array" ref="U40">IFERROR(INDEX($L$2:$L$790, MATCH(0,COUNTIF($U$1:U39, $L$2:$L$790),0)),"")</f>
        <v>0.18671747</v>
      </c>
      <c r="V40" s="3">
        <f t="shared" si="14"/>
        <v>5.2777777777777779E-3</v>
      </c>
      <c r="W40" s="5">
        <f t="shared" si="26"/>
        <v>456</v>
      </c>
      <c r="X40" s="56">
        <f t="shared" si="27"/>
        <v>-2.1940208299999999</v>
      </c>
      <c r="Y40">
        <f t="shared" si="19"/>
        <v>0.14626805533333334</v>
      </c>
      <c r="Z40" s="5">
        <f t="shared" si="28"/>
        <v>15</v>
      </c>
      <c r="AA40" s="5">
        <f t="shared" si="32"/>
        <v>1</v>
      </c>
      <c r="AB40" s="61" t="s">
        <v>257</v>
      </c>
      <c r="AC40" s="56">
        <v>0.79197550000000005</v>
      </c>
      <c r="AD40" s="5">
        <v>0</v>
      </c>
      <c r="AE40" s="3">
        <v>6.4583333333333342E-3</v>
      </c>
      <c r="AF40" s="3">
        <f t="shared" si="4"/>
        <v>9.9537037037037042E-4</v>
      </c>
      <c r="AG40" s="5">
        <f t="shared" si="5"/>
        <v>86000</v>
      </c>
      <c r="AH40" s="56">
        <f t="shared" si="29"/>
        <v>2.7855737000000002E-2</v>
      </c>
      <c r="AI40" s="84">
        <f t="shared" si="30"/>
        <v>2.7855737000000002E-2</v>
      </c>
      <c r="AJ40" s="84">
        <v>558</v>
      </c>
      <c r="AK40" t="str">
        <f t="shared" si="12"/>
        <v>0.027855737, 558</v>
      </c>
      <c r="AL40" s="60">
        <f t="shared" si="30"/>
        <v>2.7855737000000002E-2</v>
      </c>
      <c r="AM40" s="5">
        <f t="shared" si="13"/>
        <v>86</v>
      </c>
      <c r="AN40" s="56"/>
      <c r="AO40" s="60">
        <v>0.79197550000000005</v>
      </c>
      <c r="AP40" s="5">
        <v>0</v>
      </c>
      <c r="AQ40" s="84">
        <v>0.79197550000000005</v>
      </c>
      <c r="AR40" s="84" t="s">
        <v>310</v>
      </c>
      <c r="AS40" s="84" t="s">
        <v>309</v>
      </c>
      <c r="AT40" s="56" t="e" cm="1" vm="1">
        <f t="array" ref="AT40">_xlfn.TEXTJOIN(",",,_xlfn._xlws.FILTER(AL38:AM826,AK38:AK826=AS40))</f>
        <v>#VALUE!</v>
      </c>
      <c r="AU40" s="56">
        <v>1.7981643999999999</v>
      </c>
      <c r="AV40" s="5">
        <v>0</v>
      </c>
      <c r="AW40" s="84" t="s">
        <v>281</v>
      </c>
      <c r="AX40" s="56" t="e" cm="1" vm="1">
        <f t="array" ref="AX40">_xlfn.TEXTJOIN(",",,_xlfn._xlws.FILTER(AL38:AM826,AK38:AK826=AW40))</f>
        <v>#VALUE!</v>
      </c>
      <c r="BA40" s="56"/>
      <c r="BB40" s="56"/>
    </row>
    <row r="41" spans="1:54" x14ac:dyDescent="0.35">
      <c r="A41">
        <v>87000</v>
      </c>
      <c r="B41" s="59">
        <v>-1.6886944000000001E-2</v>
      </c>
      <c r="C41" s="3">
        <f t="shared" si="0"/>
        <v>1.0069444444444444E-3</v>
      </c>
      <c r="D41" s="59">
        <v>-0.16886944000000001</v>
      </c>
      <c r="E41" s="56" t="e">
        <f t="shared" si="6"/>
        <v>#N/A</v>
      </c>
      <c r="F41" s="58" t="e">
        <f t="shared" si="7"/>
        <v>#N/A</v>
      </c>
      <c r="G41" s="58" t="e">
        <f t="shared" si="33"/>
        <v>#N/A</v>
      </c>
      <c r="H41" s="58" t="e">
        <f t="shared" si="22"/>
        <v>#N/A</v>
      </c>
      <c r="I41" s="61" t="e">
        <v>#N/A</v>
      </c>
      <c r="J41" s="58" t="str">
        <f t="shared" si="8"/>
        <v>0</v>
      </c>
      <c r="K41" s="58" t="str">
        <f t="shared" si="9"/>
        <v>0</v>
      </c>
      <c r="L41" s="58" t="str">
        <f t="shared" si="23"/>
        <v>0</v>
      </c>
      <c r="M41" s="58" t="str">
        <f t="shared" si="31"/>
        <v>0</v>
      </c>
      <c r="N41" s="61">
        <v>0</v>
      </c>
      <c r="O41" s="3">
        <f t="shared" si="10"/>
        <v>1.0069444444444444E-3</v>
      </c>
      <c r="R41" s="58" cm="1">
        <f t="array" ref="R41">IFERROR(INDEX($M$2:$M$789, MATCH(0,COUNTIF($R$1:R40, $M$2:$M$789),0)),"")</f>
        <v>3.4096349999999997</v>
      </c>
      <c r="S41" s="3">
        <f t="shared" si="18"/>
        <v>5.5324074074074078E-3</v>
      </c>
      <c r="T41" s="5">
        <f t="shared" si="25"/>
        <v>478</v>
      </c>
      <c r="U41" s="58" cm="1">
        <f t="array" ref="U41">IFERROR(INDEX($L$2:$L$790, MATCH(0,COUNTIF($U$1:U40, $L$2:$L$790),0)),"")</f>
        <v>2.0932522000000002</v>
      </c>
      <c r="V41" s="3">
        <f t="shared" si="14"/>
        <v>5.4861111111111117E-3</v>
      </c>
      <c r="W41" s="5">
        <f t="shared" si="26"/>
        <v>474</v>
      </c>
      <c r="X41" s="56">
        <f t="shared" si="27"/>
        <v>-1.3163827999999995</v>
      </c>
      <c r="Y41">
        <f t="shared" si="19"/>
        <v>0.32909569999999988</v>
      </c>
      <c r="Z41" s="5">
        <f t="shared" si="28"/>
        <v>4</v>
      </c>
      <c r="AA41" s="5">
        <f t="shared" si="32"/>
        <v>1</v>
      </c>
      <c r="AB41" s="61" t="s">
        <v>258</v>
      </c>
      <c r="AC41" s="56">
        <v>0.78442215999999998</v>
      </c>
      <c r="AD41" s="5">
        <v>710</v>
      </c>
      <c r="AE41" s="3">
        <v>8.2175925925925923E-3</v>
      </c>
      <c r="AF41" s="3">
        <f t="shared" si="4"/>
        <v>1.0069444444444444E-3</v>
      </c>
      <c r="AG41" s="5">
        <f t="shared" si="5"/>
        <v>87000</v>
      </c>
      <c r="AH41" s="56">
        <f t="shared" si="29"/>
        <v>-0.16886944000000001</v>
      </c>
      <c r="AI41" s="84">
        <f t="shared" si="30"/>
        <v>-0.16886944000000001</v>
      </c>
      <c r="AJ41" s="84">
        <v>559</v>
      </c>
      <c r="AK41" t="str">
        <f t="shared" si="12"/>
        <v>-0.16886944, 559</v>
      </c>
      <c r="AL41" s="60">
        <f t="shared" si="30"/>
        <v>-0.16886944000000001</v>
      </c>
      <c r="AM41" s="5">
        <f t="shared" si="13"/>
        <v>87</v>
      </c>
      <c r="AN41" s="56"/>
      <c r="AO41" s="60">
        <v>0.78442215999999998</v>
      </c>
      <c r="AP41" s="5">
        <v>710</v>
      </c>
      <c r="AQ41" s="84">
        <v>0.78442215999999998</v>
      </c>
      <c r="AR41" s="84" t="s">
        <v>312</v>
      </c>
      <c r="AS41" s="84" t="s">
        <v>311</v>
      </c>
      <c r="AT41" s="56" t="e" cm="1" vm="1">
        <f t="array" ref="AT41">_xlfn.TEXTJOIN(",",,_xlfn._xlws.FILTER(AL39:AM827,AK39:AK827=AS41))</f>
        <v>#VALUE!</v>
      </c>
      <c r="AU41" s="56">
        <v>0.92057549999999999</v>
      </c>
      <c r="AV41" s="5">
        <v>0</v>
      </c>
      <c r="AW41" s="84" t="s">
        <v>281</v>
      </c>
      <c r="AX41" s="56" t="e" cm="1" vm="1">
        <f t="array" ref="AX41">_xlfn.TEXTJOIN(",",,_xlfn._xlws.FILTER(AL39:AM827,AK39:AK827=AW41))</f>
        <v>#VALUE!</v>
      </c>
      <c r="BA41" s="56"/>
      <c r="BB41" s="56"/>
    </row>
    <row r="42" spans="1:54" x14ac:dyDescent="0.35">
      <c r="A42">
        <v>88000</v>
      </c>
      <c r="B42" s="59">
        <v>-5.6227132999999999E-2</v>
      </c>
      <c r="C42" s="3">
        <f t="shared" si="0"/>
        <v>1.0185185185185184E-3</v>
      </c>
      <c r="D42" s="59">
        <v>-0.56227132999999996</v>
      </c>
      <c r="E42" s="56" t="e">
        <f t="shared" si="6"/>
        <v>#N/A</v>
      </c>
      <c r="F42" s="58" t="e">
        <f t="shared" si="7"/>
        <v>#N/A</v>
      </c>
      <c r="G42" s="58" t="e">
        <f t="shared" si="33"/>
        <v>#N/A</v>
      </c>
      <c r="H42" s="58" t="e">
        <f t="shared" si="22"/>
        <v>#N/A</v>
      </c>
      <c r="I42" s="61" t="e">
        <v>#N/A</v>
      </c>
      <c r="J42" s="58" t="str">
        <f t="shared" si="8"/>
        <v>0</v>
      </c>
      <c r="K42" s="58" t="str">
        <f t="shared" si="9"/>
        <v>0</v>
      </c>
      <c r="L42" s="58" t="str">
        <f t="shared" si="23"/>
        <v>0</v>
      </c>
      <c r="M42" s="58" t="str">
        <f t="shared" si="31"/>
        <v>0</v>
      </c>
      <c r="N42" s="61">
        <v>0</v>
      </c>
      <c r="O42" s="3">
        <f t="shared" si="10"/>
        <v>1.0185185185185184E-3</v>
      </c>
      <c r="P42" t="s">
        <v>95</v>
      </c>
      <c r="R42" s="58" cm="1">
        <f t="array" ref="R42">IFERROR(INDEX($M$2:$M$789, MATCH(0,COUNTIF($R$1:R41, $M$2:$M$789),0)),"")</f>
        <v>3.7046986999999998</v>
      </c>
      <c r="S42" s="3">
        <f t="shared" si="18"/>
        <v>5.6249999999999998E-3</v>
      </c>
      <c r="T42" s="5">
        <f t="shared" si="25"/>
        <v>486</v>
      </c>
      <c r="U42" s="58" cm="1">
        <f t="array" ref="U42">IFERROR(INDEX($L$2:$L$790, MATCH(0,COUNTIF($U$1:U41, $L$2:$L$790),0)),"")</f>
        <v>2.6757774000000003</v>
      </c>
      <c r="V42" s="3">
        <f t="shared" si="14"/>
        <v>3.5532407407407405E-3</v>
      </c>
      <c r="W42" s="5">
        <f t="shared" si="26"/>
        <v>0</v>
      </c>
      <c r="X42" s="56">
        <f t="shared" si="27"/>
        <v>-1.0289212999999995</v>
      </c>
      <c r="Y42">
        <f t="shared" si="19"/>
        <v>2.1171220164609042E-3</v>
      </c>
      <c r="Z42" s="5">
        <f t="shared" si="28"/>
        <v>486</v>
      </c>
      <c r="AA42" s="5">
        <f t="shared" si="32"/>
        <v>1</v>
      </c>
      <c r="AB42" s="61" t="s">
        <v>259</v>
      </c>
      <c r="AC42" s="56">
        <v>1.2459008</v>
      </c>
      <c r="AD42" s="5">
        <v>0</v>
      </c>
      <c r="AE42" s="3">
        <v>6.6550925925925927E-3</v>
      </c>
      <c r="AF42" s="3">
        <f t="shared" si="4"/>
        <v>1.0185185185185184E-3</v>
      </c>
      <c r="AG42" s="5">
        <f t="shared" si="5"/>
        <v>88000</v>
      </c>
      <c r="AH42" s="56">
        <f t="shared" si="29"/>
        <v>-0.56227132999999996</v>
      </c>
      <c r="AI42" s="84">
        <f t="shared" si="30"/>
        <v>-0.56227132999999996</v>
      </c>
      <c r="AJ42" s="84">
        <v>560</v>
      </c>
      <c r="AK42" t="str">
        <f t="shared" si="12"/>
        <v>-0.56227133, 560</v>
      </c>
      <c r="AL42" s="60">
        <f t="shared" si="30"/>
        <v>-0.56227132999999996</v>
      </c>
      <c r="AM42" s="5">
        <f t="shared" si="13"/>
        <v>88</v>
      </c>
      <c r="AN42" s="56"/>
      <c r="AO42" s="60">
        <v>1.2459008</v>
      </c>
      <c r="AP42" s="5">
        <v>0</v>
      </c>
      <c r="AQ42" s="84">
        <v>1.2459008</v>
      </c>
      <c r="AR42" s="84" t="s">
        <v>314</v>
      </c>
      <c r="AS42" s="84" t="s">
        <v>313</v>
      </c>
      <c r="AT42" s="56" t="e" cm="1" vm="1">
        <f t="array" ref="AT42">_xlfn.TEXTJOIN(",",,_xlfn._xlws.FILTER(AL40:AM828,AK40:AK828=AS42))</f>
        <v>#VALUE!</v>
      </c>
      <c r="AU42" s="56">
        <v>0.42125770000000001</v>
      </c>
      <c r="AV42" s="5">
        <v>976</v>
      </c>
      <c r="AW42" s="56"/>
      <c r="AX42" s="56"/>
      <c r="BA42" s="56"/>
      <c r="BB42" s="56"/>
    </row>
    <row r="43" spans="1:54" x14ac:dyDescent="0.35">
      <c r="A43">
        <v>89000</v>
      </c>
      <c r="B43" s="59">
        <v>-7.9678730000000003E-2</v>
      </c>
      <c r="C43" s="3">
        <f t="shared" si="0"/>
        <v>1.0300925925925926E-3</v>
      </c>
      <c r="D43" s="59">
        <v>-0.79678730000000009</v>
      </c>
      <c r="E43" s="56" t="e">
        <f t="shared" si="6"/>
        <v>#N/A</v>
      </c>
      <c r="F43" s="58" t="e">
        <f t="shared" si="7"/>
        <v>#N/A</v>
      </c>
      <c r="G43" s="58">
        <f t="shared" si="33"/>
        <v>-0.79678730000000009</v>
      </c>
      <c r="H43" s="58" t="e">
        <f t="shared" si="22"/>
        <v>#N/A</v>
      </c>
      <c r="I43" s="61" t="e">
        <v>#N/A</v>
      </c>
      <c r="J43" s="58" t="str">
        <f t="shared" si="8"/>
        <v>0</v>
      </c>
      <c r="K43" s="58" t="str">
        <f t="shared" si="9"/>
        <v>0</v>
      </c>
      <c r="L43" s="58">
        <f t="shared" si="23"/>
        <v>-0.79678730000000009</v>
      </c>
      <c r="M43" s="58" t="str">
        <f t="shared" si="31"/>
        <v>0</v>
      </c>
      <c r="N43" s="61">
        <v>0</v>
      </c>
      <c r="O43" s="3">
        <f t="shared" si="10"/>
        <v>1.0300925925925926E-3</v>
      </c>
      <c r="R43" s="58" cm="1">
        <f t="array" ref="R43">IFERROR(INDEX($M$2:$M$789, MATCH(0,COUNTIF($R$1:R42, $M$2:$M$789),0)),"")</f>
        <v>3.1448575999999999</v>
      </c>
      <c r="S43" s="3">
        <f t="shared" si="18"/>
        <v>3.1018518518518517E-3</v>
      </c>
      <c r="T43" s="5">
        <f t="shared" si="25"/>
        <v>0</v>
      </c>
      <c r="U43" s="58" cm="1">
        <f t="array" ref="U43">IFERROR(INDEX($L$2:$L$790, MATCH(0,COUNTIF($U$1:U42, $L$2:$L$790),0)),"")</f>
        <v>2.3958689999999998</v>
      </c>
      <c r="V43" s="3">
        <f t="shared" si="14"/>
        <v>5.7523148148148151E-3</v>
      </c>
      <c r="W43" s="5">
        <f t="shared" si="26"/>
        <v>497</v>
      </c>
      <c r="X43" s="56">
        <f t="shared" si="27"/>
        <v>-0.74898860000000012</v>
      </c>
      <c r="Y43">
        <f t="shared" si="19"/>
        <v>-1.5070193158953724E-3</v>
      </c>
      <c r="Z43" s="5">
        <f t="shared" si="28"/>
        <v>497</v>
      </c>
      <c r="AA43" s="5">
        <f t="shared" si="32"/>
        <v>2</v>
      </c>
      <c r="AB43" s="61" t="s">
        <v>260</v>
      </c>
      <c r="AC43" s="56">
        <v>3.0162334</v>
      </c>
      <c r="AD43" s="5">
        <v>1014</v>
      </c>
      <c r="AE43" s="3">
        <v>1.173611111111111E-2</v>
      </c>
      <c r="AF43" s="3">
        <f t="shared" si="4"/>
        <v>1.0300925925925926E-3</v>
      </c>
      <c r="AG43" s="5">
        <f t="shared" si="5"/>
        <v>89000</v>
      </c>
      <c r="AH43" s="56">
        <f t="shared" si="29"/>
        <v>-0.79678730000000009</v>
      </c>
      <c r="AI43" s="84">
        <f t="shared" si="30"/>
        <v>-0.79678730000000009</v>
      </c>
      <c r="AJ43" s="84">
        <v>561</v>
      </c>
      <c r="AK43" t="str">
        <f t="shared" si="12"/>
        <v>-0.7967873, 561</v>
      </c>
      <c r="AL43" s="60">
        <f t="shared" si="30"/>
        <v>-0.79678730000000009</v>
      </c>
      <c r="AM43" s="5">
        <f t="shared" si="13"/>
        <v>89</v>
      </c>
      <c r="AN43" s="56"/>
      <c r="AO43" s="60">
        <v>3.0162334</v>
      </c>
      <c r="AP43" s="5">
        <v>1014</v>
      </c>
      <c r="AQ43" s="84">
        <v>3.0162334</v>
      </c>
      <c r="AR43" s="84">
        <v>1014</v>
      </c>
      <c r="AT43" s="56"/>
      <c r="AU43" s="56">
        <v>0.22453249000000003</v>
      </c>
      <c r="AV43" s="5">
        <v>986</v>
      </c>
      <c r="AW43" s="56"/>
      <c r="AX43" s="56"/>
      <c r="BA43" s="56"/>
      <c r="BB43" s="56"/>
    </row>
    <row r="44" spans="1:54" x14ac:dyDescent="0.35">
      <c r="A44">
        <v>90000</v>
      </c>
      <c r="B44" s="59">
        <v>-7.8165650000000003E-2</v>
      </c>
      <c r="C44" s="3">
        <f t="shared" si="0"/>
        <v>1.0416666666666667E-3</v>
      </c>
      <c r="D44" s="59">
        <v>-0.78165649999999998</v>
      </c>
      <c r="E44" s="56" t="e">
        <f t="shared" si="6"/>
        <v>#N/A</v>
      </c>
      <c r="F44" s="58" t="e">
        <f t="shared" si="7"/>
        <v>#N/A</v>
      </c>
      <c r="G44" s="58" t="e">
        <f t="shared" si="33"/>
        <v>#N/A</v>
      </c>
      <c r="H44" s="58" t="e">
        <f t="shared" si="22"/>
        <v>#N/A</v>
      </c>
      <c r="I44" s="61" t="e">
        <v>#N/A</v>
      </c>
      <c r="J44" s="58" t="str">
        <f t="shared" si="8"/>
        <v>0</v>
      </c>
      <c r="K44" s="58" t="str">
        <f t="shared" si="9"/>
        <v>0</v>
      </c>
      <c r="L44" s="58" t="str">
        <f t="shared" si="23"/>
        <v>0</v>
      </c>
      <c r="M44" s="58" t="str">
        <f t="shared" si="31"/>
        <v>0</v>
      </c>
      <c r="N44" s="61">
        <v>0</v>
      </c>
      <c r="O44" s="3">
        <f t="shared" si="10"/>
        <v>1.0416666666666667E-3</v>
      </c>
      <c r="R44" s="58" cm="1">
        <f t="array" ref="R44">IFERROR(INDEX($M$2:$M$789, MATCH(0,COUNTIF($R$1:R43, $M$2:$M$789),0)),"")</f>
        <v>2.8044015</v>
      </c>
      <c r="S44" s="3">
        <f t="shared" si="18"/>
        <v>5.8101851851851856E-3</v>
      </c>
      <c r="T44" s="5">
        <f t="shared" si="25"/>
        <v>502</v>
      </c>
      <c r="U44" s="58" t="str" cm="1">
        <f t="array" ref="U44">IFERROR(INDEX($L$2:$L$790, MATCH(0,COUNTIF($U$1:U43, $L$2:$L$790),0)),"")</f>
        <v/>
      </c>
      <c r="V44" s="3">
        <f t="shared" si="14"/>
        <v>0</v>
      </c>
      <c r="W44" s="5">
        <f t="shared" si="26"/>
        <v>0</v>
      </c>
      <c r="X44" s="56" t="e">
        <f t="shared" si="27"/>
        <v>#VALUE!</v>
      </c>
      <c r="Y44" t="e">
        <f t="shared" si="19"/>
        <v>#VALUE!</v>
      </c>
      <c r="Z44" s="5">
        <f t="shared" si="28"/>
        <v>502</v>
      </c>
      <c r="AA44" s="5">
        <f t="shared" si="32"/>
        <v>1</v>
      </c>
      <c r="AB44" s="61" t="s">
        <v>261</v>
      </c>
      <c r="AC44" s="56">
        <v>3.0313639999999999</v>
      </c>
      <c r="AD44" s="5">
        <v>1020</v>
      </c>
      <c r="AE44" s="3">
        <v>1.1805555555555555E-2</v>
      </c>
      <c r="AF44" s="3">
        <f t="shared" si="4"/>
        <v>1.0416666666666667E-3</v>
      </c>
      <c r="AG44" s="5">
        <f t="shared" si="5"/>
        <v>90000</v>
      </c>
      <c r="AH44" s="56">
        <f t="shared" si="29"/>
        <v>-0.78165649999999998</v>
      </c>
      <c r="AI44" s="84">
        <f t="shared" si="30"/>
        <v>-0.78165649999999998</v>
      </c>
      <c r="AJ44" s="84">
        <v>562</v>
      </c>
      <c r="AK44" t="str">
        <f t="shared" si="12"/>
        <v>-0.7816565, 562</v>
      </c>
      <c r="AL44" s="60">
        <f t="shared" si="30"/>
        <v>-0.78165649999999998</v>
      </c>
      <c r="AM44" s="5">
        <f t="shared" si="13"/>
        <v>90</v>
      </c>
      <c r="AN44" s="56"/>
      <c r="AO44" s="60">
        <v>3.0313639999999999</v>
      </c>
      <c r="AP44" s="5">
        <v>1020</v>
      </c>
      <c r="AQ44" s="84">
        <v>3.0313639999999999</v>
      </c>
      <c r="AR44" s="84">
        <v>1020</v>
      </c>
      <c r="AT44" s="56"/>
      <c r="AU44" s="56">
        <v>-0.19913112999999999</v>
      </c>
      <c r="AV44" s="5">
        <v>0</v>
      </c>
      <c r="AW44" s="84" t="s">
        <v>281</v>
      </c>
      <c r="AX44" s="56" t="e" cm="1" vm="1">
        <f t="array" ref="AX44">_xlfn.TEXTJOIN(",",,_xlfn._xlws.FILTER(AL42:AM830,AK42:AK830=AW44))</f>
        <v>#VALUE!</v>
      </c>
      <c r="BA44" s="56"/>
      <c r="BB44" s="56"/>
    </row>
    <row r="45" spans="1:54" x14ac:dyDescent="0.35">
      <c r="A45">
        <v>91000</v>
      </c>
      <c r="B45" s="59">
        <v>-6.7574053999999995E-2</v>
      </c>
      <c r="C45" s="3">
        <f t="shared" si="0"/>
        <v>1.0532407407407407E-3</v>
      </c>
      <c r="D45" s="59">
        <v>-0.67574053999999995</v>
      </c>
      <c r="E45" s="56" t="e">
        <f t="shared" si="6"/>
        <v>#N/A</v>
      </c>
      <c r="F45" s="58" t="e">
        <f t="shared" si="7"/>
        <v>#N/A</v>
      </c>
      <c r="G45" s="58" t="e">
        <f t="shared" si="33"/>
        <v>#N/A</v>
      </c>
      <c r="H45" s="58" t="e">
        <f t="shared" si="22"/>
        <v>#N/A</v>
      </c>
      <c r="I45" s="61" t="e">
        <v>#N/A</v>
      </c>
      <c r="J45" s="58" t="str">
        <f t="shared" si="8"/>
        <v>0</v>
      </c>
      <c r="K45" s="58" t="str">
        <f t="shared" si="9"/>
        <v>0</v>
      </c>
      <c r="L45" s="58" t="str">
        <f t="shared" si="23"/>
        <v>0</v>
      </c>
      <c r="M45" s="58" t="str">
        <f t="shared" si="31"/>
        <v>0</v>
      </c>
      <c r="N45" s="61">
        <v>0</v>
      </c>
      <c r="O45" s="3">
        <f t="shared" si="10"/>
        <v>1.0532407407407407E-3</v>
      </c>
      <c r="R45" s="58" cm="1">
        <f t="array" ref="R45">IFERROR(INDEX($M$2:$M$789, MATCH(0,COUNTIF($R$1:R44, $M$2:$M$789),0)),"")</f>
        <v>2.2823757000000002</v>
      </c>
      <c r="S45" s="3">
        <f t="shared" si="18"/>
        <v>3.1250000000000002E-3</v>
      </c>
      <c r="T45" s="5">
        <f t="shared" si="25"/>
        <v>0</v>
      </c>
      <c r="U45" s="58" t="str" cm="1">
        <f t="array" ref="U45">IFERROR(INDEX($L$2:$L$790, MATCH(0,COUNTIF($U$1:U44, $L$2:$L$790),0)),"")</f>
        <v/>
      </c>
      <c r="V45" s="3">
        <f t="shared" si="14"/>
        <v>0</v>
      </c>
      <c r="W45" s="5">
        <f t="shared" si="26"/>
        <v>0</v>
      </c>
      <c r="X45" s="56" t="e">
        <f t="shared" si="27"/>
        <v>#VALUE!</v>
      </c>
      <c r="Y45" t="e">
        <f t="shared" si="19"/>
        <v>#VALUE!</v>
      </c>
      <c r="Z45" s="5">
        <f t="shared" si="28"/>
        <v>0</v>
      </c>
      <c r="AA45" s="5">
        <f t="shared" si="32"/>
        <v>2</v>
      </c>
      <c r="AB45" s="61" t="s">
        <v>262</v>
      </c>
      <c r="AC45" s="56">
        <v>3.2810109999999999</v>
      </c>
      <c r="AD45" s="5">
        <v>1024</v>
      </c>
      <c r="AE45" s="3">
        <v>1.1851851851851851E-2</v>
      </c>
      <c r="AF45" s="3">
        <f t="shared" si="4"/>
        <v>1.0532407407407407E-3</v>
      </c>
      <c r="AG45" s="5">
        <f t="shared" si="5"/>
        <v>91000</v>
      </c>
      <c r="AH45" s="56">
        <f t="shared" si="29"/>
        <v>-0.67574053999999995</v>
      </c>
      <c r="AI45" s="84">
        <f t="shared" si="30"/>
        <v>-0.67574053999999995</v>
      </c>
      <c r="AJ45" s="84">
        <v>563</v>
      </c>
      <c r="AK45" t="str">
        <f t="shared" si="12"/>
        <v>-0.67574054, 563</v>
      </c>
      <c r="AL45" s="60">
        <f t="shared" si="30"/>
        <v>-0.67574053999999995</v>
      </c>
      <c r="AM45" s="5">
        <f t="shared" si="13"/>
        <v>91</v>
      </c>
      <c r="AN45" s="56"/>
      <c r="AO45" s="60">
        <v>3.2810109999999999</v>
      </c>
      <c r="AP45" s="5">
        <v>1024</v>
      </c>
      <c r="AQ45" s="84">
        <v>3.2810109999999999</v>
      </c>
      <c r="AR45" s="84">
        <v>1024</v>
      </c>
      <c r="AT45" s="56"/>
      <c r="AU45" s="56">
        <v>1.7754802000000001</v>
      </c>
      <c r="AV45" s="5">
        <v>1018</v>
      </c>
      <c r="AW45" s="56"/>
      <c r="AX45" s="56"/>
      <c r="BA45" s="56"/>
      <c r="BB45" s="56"/>
    </row>
    <row r="46" spans="1:54" x14ac:dyDescent="0.35">
      <c r="A46">
        <v>92000</v>
      </c>
      <c r="B46" s="59">
        <v>-6.8331810000000007E-2</v>
      </c>
      <c r="C46" s="3">
        <f t="shared" si="0"/>
        <v>1.0648148148148149E-3</v>
      </c>
      <c r="D46" s="59">
        <v>-0.68331810000000004</v>
      </c>
      <c r="E46" s="56" t="e">
        <f t="shared" si="6"/>
        <v>#N/A</v>
      </c>
      <c r="F46" s="58" t="e">
        <f t="shared" si="7"/>
        <v>#N/A</v>
      </c>
      <c r="G46" s="58" t="e">
        <f t="shared" si="33"/>
        <v>#N/A</v>
      </c>
      <c r="H46" s="58" t="e">
        <f t="shared" si="22"/>
        <v>#N/A</v>
      </c>
      <c r="I46" s="61" t="s">
        <v>59</v>
      </c>
      <c r="J46" s="58" t="str">
        <f t="shared" si="8"/>
        <v>0</v>
      </c>
      <c r="K46" s="58" t="str">
        <f t="shared" si="9"/>
        <v>0</v>
      </c>
      <c r="L46" s="58" t="str">
        <f t="shared" si="23"/>
        <v>0</v>
      </c>
      <c r="M46" s="58" t="str">
        <f t="shared" si="31"/>
        <v>0</v>
      </c>
      <c r="N46" s="61" t="str">
        <v>3 Turn</v>
      </c>
      <c r="O46" s="3">
        <f t="shared" si="10"/>
        <v>1.0648148148148149E-3</v>
      </c>
      <c r="R46" s="58" t="str" cm="1">
        <f t="array" ref="R46">IFERROR(INDEX($M$2:$M$789, MATCH(0,COUNTIF($R$1:R45, $M$2:$M$789),0)),"")</f>
        <v/>
      </c>
      <c r="S46" s="3">
        <f t="shared" si="18"/>
        <v>0</v>
      </c>
      <c r="T46" s="5">
        <f t="shared" si="25"/>
        <v>0</v>
      </c>
      <c r="U46" s="58" t="str" cm="1">
        <f t="array" ref="U46">IFERROR(INDEX($L$2:$L$790, MATCH(0,COUNTIF($U$1:U45, $L$2:$L$790),0)),"")</f>
        <v/>
      </c>
      <c r="V46" s="3">
        <f t="shared" si="14"/>
        <v>0</v>
      </c>
      <c r="W46" s="5">
        <f t="shared" si="26"/>
        <v>0</v>
      </c>
      <c r="X46" s="56" t="e">
        <f t="shared" si="27"/>
        <v>#VALUE!</v>
      </c>
      <c r="Y46" t="e">
        <f t="shared" si="19"/>
        <v>#VALUE!</v>
      </c>
      <c r="Z46" s="5">
        <f t="shared" si="28"/>
        <v>0</v>
      </c>
      <c r="AA46" s="5">
        <f t="shared" si="32"/>
        <v>362</v>
      </c>
      <c r="AB46" s="61" t="s">
        <v>263</v>
      </c>
      <c r="AC46" s="56">
        <v>1.6165943</v>
      </c>
      <c r="AD46" s="5">
        <v>0</v>
      </c>
      <c r="AE46" s="3">
        <v>7.013888888888889E-3</v>
      </c>
      <c r="AF46" s="3">
        <f t="shared" si="4"/>
        <v>1.0648148148148149E-3</v>
      </c>
      <c r="AG46" s="5">
        <f t="shared" si="5"/>
        <v>92000</v>
      </c>
      <c r="AH46" s="56">
        <f t="shared" si="29"/>
        <v>-0.68331810000000004</v>
      </c>
      <c r="AI46" s="84">
        <f t="shared" si="30"/>
        <v>-0.68331810000000004</v>
      </c>
      <c r="AJ46" s="84">
        <v>564</v>
      </c>
      <c r="AK46" t="str">
        <f t="shared" si="12"/>
        <v>-0.6833181, 564</v>
      </c>
      <c r="AL46" s="60">
        <f t="shared" si="30"/>
        <v>-0.68331810000000004</v>
      </c>
      <c r="AM46" s="5">
        <f t="shared" si="13"/>
        <v>92</v>
      </c>
      <c r="AN46" s="56"/>
      <c r="AO46" s="60">
        <v>1.6165943</v>
      </c>
      <c r="AP46" s="5">
        <v>0</v>
      </c>
      <c r="AQ46" s="84">
        <v>1.6165943</v>
      </c>
      <c r="AR46" s="84" t="s">
        <v>316</v>
      </c>
      <c r="AS46" s="84" t="s">
        <v>315</v>
      </c>
      <c r="AT46" s="56" t="e" cm="1" vm="1">
        <f t="array" ref="AT46">_xlfn.TEXTJOIN(",",,_xlfn._xlws.FILTER(AL44:AM832,AK44:AK832=AS46))</f>
        <v>#VALUE!</v>
      </c>
      <c r="AU46" s="56">
        <v>2.4412616000000003</v>
      </c>
      <c r="AV46" s="5">
        <v>0</v>
      </c>
      <c r="AW46" s="84" t="s">
        <v>281</v>
      </c>
      <c r="AX46" s="56" t="e" cm="1" vm="1">
        <f t="array" ref="AX46">_xlfn.TEXTJOIN(",",,_xlfn._xlws.FILTER(AL44:AM832,AK44:AK832=AW46))</f>
        <v>#VALUE!</v>
      </c>
      <c r="BA46" s="56"/>
      <c r="BB46" s="56"/>
    </row>
    <row r="47" spans="1:54" x14ac:dyDescent="0.35">
      <c r="A47">
        <v>93000</v>
      </c>
      <c r="B47" s="59">
        <v>-2.8233865E-2</v>
      </c>
      <c r="C47" s="3">
        <f t="shared" si="0"/>
        <v>1.0763888888888889E-3</v>
      </c>
      <c r="D47" s="59">
        <v>-0.28233865000000002</v>
      </c>
      <c r="E47" s="56" t="e">
        <f t="shared" si="6"/>
        <v>#N/A</v>
      </c>
      <c r="F47" s="58" t="e">
        <f t="shared" si="7"/>
        <v>#N/A</v>
      </c>
      <c r="G47" s="58" t="e">
        <f t="shared" si="33"/>
        <v>#N/A</v>
      </c>
      <c r="H47" s="58" t="e">
        <f t="shared" si="22"/>
        <v>#N/A</v>
      </c>
      <c r="I47" s="61" t="e">
        <v>#N/A</v>
      </c>
      <c r="J47" s="58" t="str">
        <f t="shared" si="8"/>
        <v>0</v>
      </c>
      <c r="K47" s="58" t="str">
        <f t="shared" si="9"/>
        <v>0</v>
      </c>
      <c r="L47" s="58" t="str">
        <f t="shared" si="23"/>
        <v>0</v>
      </c>
      <c r="M47" s="58" t="str">
        <f t="shared" si="31"/>
        <v>0</v>
      </c>
      <c r="N47" s="61">
        <v>0</v>
      </c>
      <c r="O47" s="3">
        <f t="shared" si="10"/>
        <v>1.0763888888888889E-3</v>
      </c>
      <c r="R47" s="58" t="str" cm="1">
        <f t="array" ref="R47">IFERROR(INDEX($M$2:$M$789, MATCH(0,COUNTIF($R$1:R46, $M$2:$M$789),0)),"")</f>
        <v/>
      </c>
      <c r="S47" s="3">
        <f t="shared" si="18"/>
        <v>0</v>
      </c>
      <c r="T47" s="5">
        <f t="shared" si="25"/>
        <v>0</v>
      </c>
      <c r="U47" s="58" t="str" cm="1">
        <f t="array" ref="U47">IFERROR(INDEX($L$2:$L$790, MATCH(0,COUNTIF($U$1:U46, $L$2:$L$790),0)),"")</f>
        <v/>
      </c>
      <c r="V47" s="3">
        <f t="shared" si="14"/>
        <v>0</v>
      </c>
      <c r="W47" s="5">
        <f t="shared" si="26"/>
        <v>0</v>
      </c>
      <c r="X47" s="56" t="e">
        <f t="shared" si="27"/>
        <v>#VALUE!</v>
      </c>
      <c r="Y47" t="e">
        <f t="shared" si="19"/>
        <v>#VALUE!</v>
      </c>
      <c r="Z47" s="5">
        <f t="shared" si="28"/>
        <v>0</v>
      </c>
      <c r="AA47" s="5">
        <f t="shared" si="32"/>
        <v>363</v>
      </c>
      <c r="AB47" s="61" t="s">
        <v>264</v>
      </c>
      <c r="AC47" s="56">
        <v>3.4625810000000001</v>
      </c>
      <c r="AD47" s="5">
        <v>1081</v>
      </c>
      <c r="AE47" s="3">
        <v>1.2511574074074074E-2</v>
      </c>
      <c r="AF47" s="3">
        <f t="shared" si="4"/>
        <v>1.0763888888888889E-3</v>
      </c>
      <c r="AG47" s="5">
        <f t="shared" si="5"/>
        <v>93000</v>
      </c>
      <c r="AH47" s="56">
        <f t="shared" si="29"/>
        <v>-0.28233865000000002</v>
      </c>
      <c r="AI47" s="84">
        <f t="shared" si="30"/>
        <v>-0.28233865000000002</v>
      </c>
      <c r="AJ47" s="84">
        <v>565</v>
      </c>
      <c r="AK47" t="str">
        <f t="shared" si="12"/>
        <v>-0.28233865, 565</v>
      </c>
      <c r="AL47" s="60">
        <f t="shared" si="30"/>
        <v>-0.28233865000000002</v>
      </c>
      <c r="AM47" s="5">
        <f t="shared" si="13"/>
        <v>93</v>
      </c>
      <c r="AN47" s="56"/>
      <c r="AO47" s="60">
        <v>3.4625810000000001</v>
      </c>
      <c r="AP47" s="5">
        <v>1081</v>
      </c>
      <c r="AQ47" s="84">
        <v>3.4625810000000001</v>
      </c>
      <c r="AR47" s="84">
        <v>1081</v>
      </c>
      <c r="AT47" s="56"/>
      <c r="AU47" s="56">
        <v>1.8965270000000001</v>
      </c>
      <c r="AV47" s="5">
        <v>590</v>
      </c>
      <c r="AW47" s="84" t="s">
        <v>281</v>
      </c>
      <c r="AX47" s="56" t="e" cm="1" vm="1">
        <f t="array" ref="AX47">_xlfn.TEXTJOIN(",",,_xlfn._xlws.FILTER(AL45:AM833,AK45:AK833=AW47))</f>
        <v>#VALUE!</v>
      </c>
      <c r="BA47" s="56"/>
      <c r="BB47" s="56"/>
    </row>
    <row r="48" spans="1:54" x14ac:dyDescent="0.35">
      <c r="A48">
        <v>94000</v>
      </c>
      <c r="B48" s="59">
        <v>1.5645579E-2</v>
      </c>
      <c r="C48" s="3">
        <f t="shared" si="0"/>
        <v>1.0879629629629629E-3</v>
      </c>
      <c r="D48" s="59">
        <v>0.15645578999999998</v>
      </c>
      <c r="E48" s="56" t="e">
        <f t="shared" si="6"/>
        <v>#N/A</v>
      </c>
      <c r="F48" s="58" t="e">
        <f t="shared" si="7"/>
        <v>#N/A</v>
      </c>
      <c r="G48" s="58" t="e">
        <f t="shared" si="33"/>
        <v>#N/A</v>
      </c>
      <c r="H48" s="58" t="e">
        <f t="shared" si="22"/>
        <v>#N/A</v>
      </c>
      <c r="I48" s="61" t="e">
        <v>#N/A</v>
      </c>
      <c r="J48" s="58" t="str">
        <f t="shared" si="8"/>
        <v>0</v>
      </c>
      <c r="K48" s="58" t="str">
        <f t="shared" si="9"/>
        <v>0</v>
      </c>
      <c r="L48" s="58" t="str">
        <f t="shared" si="23"/>
        <v>0</v>
      </c>
      <c r="M48" s="58" t="str">
        <f t="shared" si="31"/>
        <v>0</v>
      </c>
      <c r="N48" s="61">
        <v>0</v>
      </c>
      <c r="O48" s="3">
        <f t="shared" si="10"/>
        <v>1.0879629629629629E-3</v>
      </c>
      <c r="R48" s="58" t="str" cm="1">
        <f t="array" ref="R48">IFERROR(INDEX($M$2:$M$789, MATCH(0,COUNTIF($R$1:R47, $M$2:$M$789),0)),"")</f>
        <v/>
      </c>
      <c r="S48" s="3">
        <f t="shared" si="18"/>
        <v>0</v>
      </c>
      <c r="T48" s="5">
        <f t="shared" si="25"/>
        <v>0</v>
      </c>
      <c r="U48" s="58" t="str" cm="1">
        <f t="array" ref="U48">IFERROR(INDEX($L$2:$L$790, MATCH(0,COUNTIF($U$1:U47, $L$2:$L$790),0)),"")</f>
        <v/>
      </c>
      <c r="V48" s="3">
        <f t="shared" si="14"/>
        <v>0</v>
      </c>
      <c r="W48" s="5">
        <f t="shared" si="26"/>
        <v>0</v>
      </c>
      <c r="X48" s="56" t="e">
        <f t="shared" si="27"/>
        <v>#VALUE!</v>
      </c>
      <c r="Y48" t="e">
        <f t="shared" si="19"/>
        <v>#VALUE!</v>
      </c>
      <c r="Z48" s="5">
        <f t="shared" si="28"/>
        <v>0</v>
      </c>
      <c r="AA48" s="5">
        <f t="shared" si="32"/>
        <v>364</v>
      </c>
      <c r="AB48" s="61" t="s">
        <v>265</v>
      </c>
      <c r="AC48" s="56">
        <v>7.4118285999999998</v>
      </c>
      <c r="AD48" s="5">
        <v>1094</v>
      </c>
      <c r="AE48" s="3">
        <v>1.2662037037037038E-2</v>
      </c>
      <c r="AF48" s="3">
        <f t="shared" si="4"/>
        <v>1.0879629629629629E-3</v>
      </c>
      <c r="AG48" s="5">
        <f t="shared" si="5"/>
        <v>94000</v>
      </c>
      <c r="AH48" s="56">
        <f t="shared" si="29"/>
        <v>0.15645578999999998</v>
      </c>
      <c r="AI48" s="84">
        <f t="shared" si="30"/>
        <v>0.15645578999999998</v>
      </c>
      <c r="AJ48" s="84">
        <v>566</v>
      </c>
      <c r="AK48" t="str">
        <f t="shared" si="12"/>
        <v>0.15645579, 566</v>
      </c>
      <c r="AL48" s="60">
        <f t="shared" si="30"/>
        <v>0.15645578999999998</v>
      </c>
      <c r="AM48" s="5">
        <f t="shared" si="13"/>
        <v>94</v>
      </c>
      <c r="AN48" s="56"/>
      <c r="AO48" s="60">
        <v>7.4118285999999998</v>
      </c>
      <c r="AP48" s="5">
        <v>1094</v>
      </c>
      <c r="AQ48" s="84">
        <v>7.4118285999999998</v>
      </c>
      <c r="AR48" s="84">
        <v>1094</v>
      </c>
      <c r="AT48" s="56"/>
      <c r="AU48" s="56">
        <v>1.0491998</v>
      </c>
      <c r="AV48" s="5">
        <v>1067</v>
      </c>
      <c r="AW48" s="56"/>
      <c r="AX48" s="56"/>
      <c r="BA48" s="56"/>
      <c r="BB48" s="56"/>
    </row>
    <row r="49" spans="1:54" x14ac:dyDescent="0.35">
      <c r="A49">
        <v>95000</v>
      </c>
      <c r="B49" s="59">
        <v>5.1206692999999998E-2</v>
      </c>
      <c r="C49" s="3">
        <f t="shared" si="0"/>
        <v>1.0995370370370369E-3</v>
      </c>
      <c r="D49" s="59">
        <v>0.51206693000000003</v>
      </c>
      <c r="E49" s="56" t="e">
        <f t="shared" si="6"/>
        <v>#N/A</v>
      </c>
      <c r="F49" s="58" t="e">
        <f t="shared" si="7"/>
        <v>#N/A</v>
      </c>
      <c r="G49" s="58" t="e">
        <f t="shared" si="33"/>
        <v>#N/A</v>
      </c>
      <c r="H49" s="58" t="e">
        <f t="shared" si="22"/>
        <v>#N/A</v>
      </c>
      <c r="I49" s="61" t="e">
        <v>#N/A</v>
      </c>
      <c r="J49" s="58" t="str">
        <f t="shared" si="8"/>
        <v>0</v>
      </c>
      <c r="K49" s="58" t="str">
        <f t="shared" si="9"/>
        <v>0</v>
      </c>
      <c r="L49" s="58" t="str">
        <f t="shared" si="23"/>
        <v>0</v>
      </c>
      <c r="M49" s="58" t="str">
        <f t="shared" si="31"/>
        <v>0</v>
      </c>
      <c r="N49" s="61">
        <v>0</v>
      </c>
      <c r="O49" s="3">
        <f t="shared" si="10"/>
        <v>1.0995370370370369E-3</v>
      </c>
      <c r="R49" s="58" t="str" cm="1">
        <f t="array" ref="R49">IFERROR(INDEX($M$2:$M$789, MATCH(0,COUNTIF($R$1:R48, $M$2:$M$789),0)),"")</f>
        <v/>
      </c>
      <c r="S49" s="3">
        <f t="shared" si="18"/>
        <v>0</v>
      </c>
      <c r="T49" s="5">
        <f t="shared" si="25"/>
        <v>0</v>
      </c>
      <c r="U49" s="58" t="str" cm="1">
        <f t="array" ref="U49">IFERROR(INDEX($L$2:$L$790, MATCH(0,COUNTIF($U$1:U48, $L$2:$L$790),0)),"")</f>
        <v/>
      </c>
      <c r="V49" s="3">
        <f t="shared" si="14"/>
        <v>0</v>
      </c>
      <c r="W49" s="5">
        <f t="shared" si="26"/>
        <v>0</v>
      </c>
      <c r="X49" s="56" t="e">
        <f t="shared" si="27"/>
        <v>#VALUE!</v>
      </c>
      <c r="Y49" t="e">
        <f t="shared" si="19"/>
        <v>#VALUE!</v>
      </c>
      <c r="Z49" s="5">
        <f t="shared" si="28"/>
        <v>0</v>
      </c>
      <c r="AA49" s="5">
        <f t="shared" si="32"/>
        <v>365</v>
      </c>
      <c r="AB49" s="61" t="s">
        <v>266</v>
      </c>
      <c r="AC49" s="56">
        <v>3.5079979999999997</v>
      </c>
      <c r="AD49" s="5">
        <v>1112</v>
      </c>
      <c r="AE49" s="3">
        <v>1.2870370370370372E-2</v>
      </c>
      <c r="AF49" s="3">
        <f t="shared" si="4"/>
        <v>1.0995370370370369E-3</v>
      </c>
      <c r="AG49" s="5">
        <f t="shared" si="5"/>
        <v>95000</v>
      </c>
      <c r="AH49" s="56">
        <f t="shared" si="29"/>
        <v>0.51206693000000003</v>
      </c>
      <c r="AI49" s="84">
        <f t="shared" si="30"/>
        <v>0.51206693000000003</v>
      </c>
      <c r="AJ49" s="84">
        <v>567</v>
      </c>
      <c r="AK49" t="str">
        <f t="shared" si="12"/>
        <v>0.51206693, 567</v>
      </c>
      <c r="AL49" s="60">
        <f t="shared" si="30"/>
        <v>0.51206693000000003</v>
      </c>
      <c r="AM49" s="5">
        <f t="shared" si="13"/>
        <v>95</v>
      </c>
      <c r="AN49" s="56"/>
      <c r="AO49" s="60">
        <v>3.5079979999999997</v>
      </c>
      <c r="AP49" s="5">
        <v>1112</v>
      </c>
      <c r="AQ49" s="84">
        <v>3.5079979999999997</v>
      </c>
      <c r="AR49" s="84">
        <v>1112</v>
      </c>
      <c r="AT49" s="56"/>
      <c r="AU49" s="56">
        <v>1.7603494</v>
      </c>
      <c r="AV49" s="5">
        <v>0</v>
      </c>
      <c r="AW49" s="84" t="s">
        <v>281</v>
      </c>
      <c r="AX49" s="56" t="e" cm="1" vm="1">
        <f t="array" ref="AX49">_xlfn.TEXTJOIN(",",,_xlfn._xlws.FILTER(AL47:AM835,AK47:AK835=AW49))</f>
        <v>#VALUE!</v>
      </c>
      <c r="BA49" s="56"/>
      <c r="BB49" s="56"/>
    </row>
    <row r="50" spans="1:54" x14ac:dyDescent="0.35">
      <c r="A50">
        <v>96000</v>
      </c>
      <c r="B50" s="59">
        <v>8.6005209999999999E-2</v>
      </c>
      <c r="C50" s="3">
        <f t="shared" si="0"/>
        <v>1.1111111111111111E-3</v>
      </c>
      <c r="D50" s="59">
        <v>0.86005209999999999</v>
      </c>
      <c r="E50" s="56" t="e">
        <f t="shared" si="6"/>
        <v>#N/A</v>
      </c>
      <c r="F50" s="58" t="e">
        <f t="shared" si="7"/>
        <v>#N/A</v>
      </c>
      <c r="G50" s="58" t="e">
        <f t="shared" si="33"/>
        <v>#N/A</v>
      </c>
      <c r="H50" s="58" t="e">
        <f t="shared" si="22"/>
        <v>#N/A</v>
      </c>
      <c r="I50" s="61" t="e">
        <v>#N/A</v>
      </c>
      <c r="J50" s="58" t="str">
        <f t="shared" si="8"/>
        <v>0</v>
      </c>
      <c r="K50" s="58" t="str">
        <f t="shared" si="9"/>
        <v>0</v>
      </c>
      <c r="L50" s="58" t="str">
        <f t="shared" si="23"/>
        <v>0</v>
      </c>
      <c r="M50" s="58" t="str">
        <f t="shared" si="31"/>
        <v>0</v>
      </c>
      <c r="N50" s="61">
        <v>0</v>
      </c>
      <c r="O50" s="3">
        <f t="shared" si="10"/>
        <v>1.1111111111111111E-3</v>
      </c>
      <c r="R50" s="58" t="str" cm="1">
        <f t="array" ref="R50">IFERROR(INDEX($M$2:$M$789, MATCH(0,COUNTIF($R$1:R49, $M$2:$M$789),0)),"")</f>
        <v/>
      </c>
      <c r="S50" s="3">
        <f t="shared" si="18"/>
        <v>0</v>
      </c>
      <c r="T50" s="5">
        <f t="shared" si="25"/>
        <v>0</v>
      </c>
      <c r="U50" s="58" t="str" cm="1">
        <f t="array" ref="U50">IFERROR(INDEX($L$2:$L$790, MATCH(0,COUNTIF($U$1:U49, $L$2:$L$790),0)),"")</f>
        <v/>
      </c>
      <c r="V50" s="3">
        <f t="shared" si="14"/>
        <v>0</v>
      </c>
      <c r="W50" s="5">
        <f t="shared" si="26"/>
        <v>0</v>
      </c>
      <c r="X50" s="56" t="e">
        <f t="shared" si="27"/>
        <v>#VALUE!</v>
      </c>
      <c r="Y50" t="e">
        <f t="shared" si="19"/>
        <v>#VALUE!</v>
      </c>
      <c r="Z50" s="5">
        <f t="shared" si="28"/>
        <v>0</v>
      </c>
      <c r="AA50" s="5">
        <f t="shared" si="32"/>
        <v>366</v>
      </c>
      <c r="AB50" s="61" t="s">
        <v>267</v>
      </c>
      <c r="AC50" s="56">
        <v>3.7501156</v>
      </c>
      <c r="AD50" s="5">
        <v>1116</v>
      </c>
      <c r="AE50" s="3">
        <v>1.2916666666666668E-2</v>
      </c>
      <c r="AF50" s="3">
        <f t="shared" si="4"/>
        <v>1.1111111111111111E-3</v>
      </c>
      <c r="AG50" s="5">
        <f t="shared" si="5"/>
        <v>96000</v>
      </c>
      <c r="AH50" s="56">
        <f t="shared" si="29"/>
        <v>0.86005209999999999</v>
      </c>
      <c r="AI50" s="84">
        <f t="shared" si="30"/>
        <v>0.86005209999999999</v>
      </c>
      <c r="AJ50" s="84">
        <v>568</v>
      </c>
      <c r="AK50" t="str">
        <f t="shared" si="12"/>
        <v>0.8600521, 568</v>
      </c>
      <c r="AL50" s="60">
        <f t="shared" si="30"/>
        <v>0.86005209999999999</v>
      </c>
      <c r="AM50" s="5">
        <f t="shared" si="13"/>
        <v>96</v>
      </c>
      <c r="AN50" s="56"/>
      <c r="AO50" s="60">
        <v>3.7501156</v>
      </c>
      <c r="AP50" s="5">
        <v>1116</v>
      </c>
      <c r="AQ50" s="84">
        <v>3.7501156</v>
      </c>
      <c r="AR50" s="84">
        <v>1116</v>
      </c>
      <c r="AT50" s="56"/>
      <c r="AU50" s="56">
        <v>3.0767566000000004</v>
      </c>
      <c r="AV50" s="5">
        <v>1108</v>
      </c>
      <c r="AW50" s="56"/>
      <c r="AX50" s="56"/>
      <c r="BA50" s="56"/>
      <c r="BB50" s="56"/>
    </row>
    <row r="51" spans="1:54" x14ac:dyDescent="0.35">
      <c r="A51">
        <v>97000</v>
      </c>
      <c r="B51" s="59">
        <v>0.11021456</v>
      </c>
      <c r="C51" s="3">
        <f t="shared" si="0"/>
        <v>1.1226851851851851E-3</v>
      </c>
      <c r="D51" s="59">
        <v>1.1021456000000001</v>
      </c>
      <c r="E51" s="56" t="e">
        <f t="shared" si="6"/>
        <v>#N/A</v>
      </c>
      <c r="F51" s="58" t="e">
        <f t="shared" si="7"/>
        <v>#N/A</v>
      </c>
      <c r="G51" s="58" t="e">
        <f>IF(AND(D51&lt;=D48, D51&lt;=D49, D51&lt;=D50, D51&lt;=D52, D51&lt;=D53, D51&lt;=D54),D51,NA())</f>
        <v>#N/A</v>
      </c>
      <c r="H51" s="58">
        <f t="shared" si="22"/>
        <v>1.1021456000000001</v>
      </c>
      <c r="I51" s="61" t="e">
        <v>#N/A</v>
      </c>
      <c r="J51" s="58" t="str">
        <f t="shared" si="8"/>
        <v>0</v>
      </c>
      <c r="K51" s="58" t="str">
        <f t="shared" si="9"/>
        <v>0</v>
      </c>
      <c r="L51" s="58" t="str">
        <f t="shared" si="23"/>
        <v>0</v>
      </c>
      <c r="M51" s="58">
        <f t="shared" si="31"/>
        <v>1.1021456000000001</v>
      </c>
      <c r="N51" s="61">
        <v>0</v>
      </c>
      <c r="O51" s="3">
        <f t="shared" si="10"/>
        <v>1.1226851851851851E-3</v>
      </c>
      <c r="R51" s="58" t="str" cm="1">
        <f t="array" ref="R51">IFERROR(INDEX($M$2:$M$789, MATCH(0,COUNTIF($R$1:R50, $M$2:$M$789),0)),"")</f>
        <v/>
      </c>
      <c r="S51" s="3">
        <f t="shared" si="18"/>
        <v>0</v>
      </c>
      <c r="T51" s="5">
        <f t="shared" si="25"/>
        <v>0</v>
      </c>
      <c r="U51" s="58" t="str" cm="1">
        <f t="array" ref="U51">IFERROR(INDEX($L$2:$L$790, MATCH(0,COUNTIF($U$1:U50, $L$2:$L$790),0)),"")</f>
        <v/>
      </c>
      <c r="V51" s="3">
        <f t="shared" si="14"/>
        <v>0</v>
      </c>
      <c r="W51" s="5">
        <f t="shared" si="26"/>
        <v>0</v>
      </c>
      <c r="X51" s="56" t="e">
        <f t="shared" si="27"/>
        <v>#VALUE!</v>
      </c>
      <c r="Y51" t="e">
        <f t="shared" si="19"/>
        <v>#VALUE!</v>
      </c>
      <c r="Z51" s="5">
        <f t="shared" si="28"/>
        <v>0</v>
      </c>
      <c r="AA51" s="5">
        <f t="shared" si="32"/>
        <v>367</v>
      </c>
      <c r="AB51" s="61" t="s">
        <v>268</v>
      </c>
      <c r="AC51" s="56">
        <v>2.0099961999999998</v>
      </c>
      <c r="AD51" s="5">
        <v>1129</v>
      </c>
      <c r="AE51" s="3">
        <v>1.306712962962963E-2</v>
      </c>
      <c r="AF51" s="3">
        <f t="shared" si="4"/>
        <v>1.1226851851851851E-3</v>
      </c>
      <c r="AG51" s="5">
        <f t="shared" si="5"/>
        <v>97000</v>
      </c>
      <c r="AH51" s="56">
        <f t="shared" si="29"/>
        <v>1.1021456000000001</v>
      </c>
      <c r="AI51" s="84">
        <f t="shared" si="30"/>
        <v>1.1021456000000001</v>
      </c>
      <c r="AJ51" s="84">
        <v>569</v>
      </c>
      <c r="AK51" t="str">
        <f t="shared" si="12"/>
        <v>1.1021456, 569</v>
      </c>
      <c r="AL51" s="60">
        <f t="shared" si="30"/>
        <v>1.1021456000000001</v>
      </c>
      <c r="AM51" s="5">
        <f t="shared" si="13"/>
        <v>97</v>
      </c>
      <c r="AN51" s="56"/>
      <c r="AO51" s="60">
        <v>2.0099961999999998</v>
      </c>
      <c r="AP51" s="5">
        <v>1129</v>
      </c>
      <c r="AQ51" s="84">
        <v>2.0099961999999998</v>
      </c>
      <c r="AR51" s="84">
        <v>1129</v>
      </c>
      <c r="AT51" s="56"/>
      <c r="AU51" s="56">
        <v>3.1145960000000001</v>
      </c>
      <c r="AV51" s="5">
        <v>1113</v>
      </c>
      <c r="AW51" s="56"/>
      <c r="AX51" s="56"/>
      <c r="BA51" s="56"/>
      <c r="BB51" s="56"/>
    </row>
    <row r="52" spans="1:54" x14ac:dyDescent="0.35">
      <c r="A52">
        <v>98000</v>
      </c>
      <c r="B52" s="59">
        <v>9.1302220000000003E-2</v>
      </c>
      <c r="C52" s="3">
        <f t="shared" si="0"/>
        <v>1.1342592592592593E-3</v>
      </c>
      <c r="D52" s="59">
        <v>0.91302220000000001</v>
      </c>
      <c r="E52" s="56" t="e">
        <f t="shared" si="6"/>
        <v>#N/A</v>
      </c>
      <c r="F52" s="58" t="e">
        <f t="shared" si="7"/>
        <v>#N/A</v>
      </c>
      <c r="G52" s="58" t="e">
        <f t="shared" ref="G52:G82" si="34">IF(AND(D52&lt;=D49, D52&lt;=D50, D52&lt;=D51, D52&lt;=D53, D52&lt;=D54, D52&lt;=D55),D52,NA())</f>
        <v>#N/A</v>
      </c>
      <c r="H52" s="58" t="e">
        <f t="shared" si="22"/>
        <v>#N/A</v>
      </c>
      <c r="I52" s="61" t="e">
        <v>#N/A</v>
      </c>
      <c r="J52" s="58" t="str">
        <f t="shared" si="8"/>
        <v>0</v>
      </c>
      <c r="K52" s="58" t="str">
        <f t="shared" si="9"/>
        <v>0</v>
      </c>
      <c r="L52" s="58" t="str">
        <f t="shared" si="23"/>
        <v>0</v>
      </c>
      <c r="M52" s="58" t="str">
        <f t="shared" si="31"/>
        <v>0</v>
      </c>
      <c r="N52" s="61">
        <v>0</v>
      </c>
      <c r="O52" s="3">
        <f t="shared" si="10"/>
        <v>1.1342592592592593E-3</v>
      </c>
      <c r="R52" s="58" t="str" cm="1">
        <f t="array" ref="R52">IFERROR(INDEX($M$2:$M$789, MATCH(0,COUNTIF($R$1:R51, $M$2:$M$789),0)),"")</f>
        <v/>
      </c>
      <c r="S52" s="3">
        <f t="shared" si="18"/>
        <v>0</v>
      </c>
      <c r="T52" s="5">
        <f t="shared" si="25"/>
        <v>0</v>
      </c>
      <c r="U52" s="58" t="str" cm="1">
        <f t="array" ref="U52">IFERROR(INDEX($L$2:$L$790, MATCH(0,COUNTIF($U$1:U51, $L$2:$L$790),0)),"")</f>
        <v/>
      </c>
      <c r="V52" s="3">
        <f t="shared" si="14"/>
        <v>0</v>
      </c>
      <c r="W52" s="5">
        <f t="shared" si="26"/>
        <v>0</v>
      </c>
      <c r="X52" s="56" t="e">
        <f t="shared" si="27"/>
        <v>#VALUE!</v>
      </c>
      <c r="Y52" t="e">
        <f t="shared" si="19"/>
        <v>#VALUE!</v>
      </c>
      <c r="Z52" s="5">
        <f t="shared" si="28"/>
        <v>0</v>
      </c>
      <c r="AA52" s="5">
        <f t="shared" si="32"/>
        <v>368</v>
      </c>
      <c r="AB52" s="61" t="s">
        <v>269</v>
      </c>
      <c r="AC52" s="56">
        <v>2.743878</v>
      </c>
      <c r="AD52" s="5">
        <v>1179</v>
      </c>
      <c r="AE52" s="3">
        <v>1.3645833333333333E-2</v>
      </c>
      <c r="AF52" s="3">
        <f t="shared" si="4"/>
        <v>1.1342592592592593E-3</v>
      </c>
      <c r="AG52" s="5">
        <f t="shared" si="5"/>
        <v>98000</v>
      </c>
      <c r="AH52" s="56">
        <f t="shared" si="29"/>
        <v>0.91302220000000001</v>
      </c>
      <c r="AI52" s="84">
        <f t="shared" si="30"/>
        <v>0.91302220000000001</v>
      </c>
      <c r="AJ52" s="84">
        <v>570</v>
      </c>
      <c r="AK52" t="str">
        <f t="shared" si="12"/>
        <v>0.9130222, 570</v>
      </c>
      <c r="AL52" s="60">
        <f t="shared" si="30"/>
        <v>0.91302220000000001</v>
      </c>
      <c r="AM52" s="5">
        <f t="shared" si="13"/>
        <v>98</v>
      </c>
      <c r="AN52" s="56"/>
      <c r="AO52" s="60">
        <v>2.743878</v>
      </c>
      <c r="AP52" s="5">
        <v>1179</v>
      </c>
      <c r="AQ52" s="84">
        <v>2.743878</v>
      </c>
      <c r="AR52" s="84">
        <v>1179</v>
      </c>
      <c r="AT52" s="56"/>
      <c r="AU52">
        <v>1.6014876999999998</v>
      </c>
      <c r="AV52" s="5">
        <v>1124</v>
      </c>
      <c r="BA52" s="56"/>
      <c r="BB52" s="56"/>
    </row>
    <row r="53" spans="1:54" x14ac:dyDescent="0.35">
      <c r="A53">
        <v>99000</v>
      </c>
      <c r="B53" s="59">
        <v>6.7092866000000001E-2</v>
      </c>
      <c r="C53" s="3">
        <f t="shared" si="0"/>
        <v>1.1458333333333333E-3</v>
      </c>
      <c r="D53" s="59">
        <v>0.67092865999999995</v>
      </c>
      <c r="E53" s="56" t="e">
        <f t="shared" si="6"/>
        <v>#N/A</v>
      </c>
      <c r="F53" s="58" t="e">
        <f t="shared" si="7"/>
        <v>#N/A</v>
      </c>
      <c r="G53" s="58" t="e">
        <f t="shared" si="34"/>
        <v>#N/A</v>
      </c>
      <c r="H53" s="58" t="e">
        <f t="shared" si="22"/>
        <v>#N/A</v>
      </c>
      <c r="I53" s="61" t="e">
        <v>#N/A</v>
      </c>
      <c r="J53" s="58" t="str">
        <f t="shared" si="8"/>
        <v>0</v>
      </c>
      <c r="K53" s="58" t="str">
        <f t="shared" si="9"/>
        <v>0</v>
      </c>
      <c r="L53" s="58" t="str">
        <f t="shared" si="23"/>
        <v>0</v>
      </c>
      <c r="M53" s="58" t="str">
        <f t="shared" si="31"/>
        <v>0</v>
      </c>
      <c r="N53" s="61">
        <v>0</v>
      </c>
      <c r="O53" s="3">
        <f t="shared" si="10"/>
        <v>1.1458333333333333E-3</v>
      </c>
      <c r="R53" s="58" t="str" cm="1">
        <f t="array" ref="R53">IFERROR(INDEX($M$2:$M$789, MATCH(0,COUNTIF($R$1:R52, $M$2:$M$789),0)),"")</f>
        <v/>
      </c>
      <c r="S53" s="3">
        <f t="shared" si="18"/>
        <v>0</v>
      </c>
      <c r="T53" s="5">
        <f t="shared" si="25"/>
        <v>0</v>
      </c>
      <c r="U53" s="58" t="str" cm="1">
        <f t="array" ref="U53">IFERROR(INDEX($L$2:$L$790, MATCH(0,COUNTIF($U$1:U52, $L$2:$L$790),0)),"")</f>
        <v/>
      </c>
      <c r="V53" s="3">
        <f t="shared" si="14"/>
        <v>0</v>
      </c>
      <c r="W53" s="5">
        <f t="shared" si="26"/>
        <v>0</v>
      </c>
      <c r="X53" s="56" t="e">
        <f t="shared" si="27"/>
        <v>#VALUE!</v>
      </c>
      <c r="Y53" t="e">
        <f t="shared" si="19"/>
        <v>#VALUE!</v>
      </c>
      <c r="Z53" s="5">
        <f t="shared" si="28"/>
        <v>0</v>
      </c>
      <c r="AA53" s="5">
        <f t="shared" si="32"/>
        <v>369</v>
      </c>
      <c r="AB53" s="61" t="s">
        <v>270</v>
      </c>
      <c r="AC53" s="56">
        <v>2.8725025</v>
      </c>
      <c r="AD53" s="5">
        <v>1191</v>
      </c>
      <c r="AE53" s="3">
        <v>1.3784722222222223E-2</v>
      </c>
      <c r="AF53" s="3">
        <f t="shared" si="4"/>
        <v>1.1458333333333333E-3</v>
      </c>
      <c r="AG53" s="5">
        <f t="shared" si="5"/>
        <v>99000</v>
      </c>
      <c r="AH53" s="56">
        <f t="shared" si="29"/>
        <v>0.67092865999999995</v>
      </c>
      <c r="AI53" s="84">
        <f t="shared" si="30"/>
        <v>0.67092865999999995</v>
      </c>
      <c r="AJ53" s="84">
        <v>571</v>
      </c>
      <c r="AK53" t="str">
        <f t="shared" si="12"/>
        <v>0.67092866, 571</v>
      </c>
      <c r="AL53" s="60">
        <f t="shared" si="30"/>
        <v>0.67092865999999995</v>
      </c>
      <c r="AM53" s="5">
        <f t="shared" si="13"/>
        <v>99</v>
      </c>
      <c r="AN53" s="56"/>
      <c r="AO53" s="60">
        <v>2.8725025</v>
      </c>
      <c r="AP53" s="5">
        <v>1191</v>
      </c>
      <c r="AQ53" s="84">
        <v>2.8725025</v>
      </c>
      <c r="AR53" s="84">
        <v>1191</v>
      </c>
      <c r="AT53" s="56"/>
      <c r="AU53">
        <v>1.2686091999999998</v>
      </c>
      <c r="AV53" s="5">
        <v>0</v>
      </c>
      <c r="AW53" s="84" t="s">
        <v>281</v>
      </c>
      <c r="AX53" s="56" t="e" cm="1" vm="1">
        <f t="array" ref="AX53">_xlfn.TEXTJOIN(",",,_xlfn._xlws.FILTER(AL51:AM839,AK51:AK839=AW53))</f>
        <v>#VALUE!</v>
      </c>
      <c r="BA53" s="56"/>
      <c r="BB53" s="56"/>
    </row>
    <row r="54" spans="1:54" x14ac:dyDescent="0.35">
      <c r="A54">
        <v>100000</v>
      </c>
      <c r="B54" s="59">
        <v>6.7848199999999997E-2</v>
      </c>
      <c r="C54" s="3">
        <f t="shared" si="0"/>
        <v>1.1574074074074076E-3</v>
      </c>
      <c r="D54" s="59">
        <v>0.67848200000000003</v>
      </c>
      <c r="E54" s="56" t="e">
        <f t="shared" si="6"/>
        <v>#N/A</v>
      </c>
      <c r="F54" s="58" t="e">
        <f t="shared" si="7"/>
        <v>#N/A</v>
      </c>
      <c r="G54" s="58" t="e">
        <f t="shared" si="34"/>
        <v>#N/A</v>
      </c>
      <c r="H54" s="58" t="e">
        <f t="shared" si="22"/>
        <v>#N/A</v>
      </c>
      <c r="I54" s="61" t="e">
        <v>#N/A</v>
      </c>
      <c r="J54" s="58" t="str">
        <f t="shared" si="8"/>
        <v>0</v>
      </c>
      <c r="K54" s="58" t="str">
        <f t="shared" si="9"/>
        <v>0</v>
      </c>
      <c r="L54" s="58" t="str">
        <f t="shared" si="23"/>
        <v>0</v>
      </c>
      <c r="M54" s="58" t="str">
        <f t="shared" si="31"/>
        <v>0</v>
      </c>
      <c r="N54" s="61">
        <v>0</v>
      </c>
      <c r="O54" s="3">
        <f t="shared" si="10"/>
        <v>1.1574074074074076E-3</v>
      </c>
      <c r="R54" s="58" t="str" cm="1">
        <f t="array" ref="R54">IFERROR(INDEX($M$2:$M$789, MATCH(0,COUNTIF($R$1:R53, $M$2:$M$789),0)),"")</f>
        <v/>
      </c>
      <c r="S54" s="3">
        <f t="shared" si="18"/>
        <v>0</v>
      </c>
      <c r="T54" s="5">
        <f t="shared" si="25"/>
        <v>0</v>
      </c>
      <c r="U54" s="58" t="str" cm="1">
        <f t="array" ref="U54">IFERROR(INDEX($L$2:$L$790, MATCH(0,COUNTIF($U$1:U53, $L$2:$L$790),0)),"")</f>
        <v/>
      </c>
      <c r="V54" s="3">
        <f t="shared" si="14"/>
        <v>0</v>
      </c>
      <c r="W54" s="5">
        <f t="shared" si="26"/>
        <v>0</v>
      </c>
      <c r="X54" s="56" t="e">
        <f t="shared" si="27"/>
        <v>#VALUE!</v>
      </c>
      <c r="Y54" t="e">
        <f t="shared" si="19"/>
        <v>#VALUE!</v>
      </c>
      <c r="Z54" s="5">
        <f t="shared" si="28"/>
        <v>0</v>
      </c>
      <c r="AA54" s="5">
        <f t="shared" si="32"/>
        <v>370</v>
      </c>
      <c r="AB54" s="61" t="s">
        <v>271</v>
      </c>
      <c r="AC54" s="56">
        <v>3.1297025000000001</v>
      </c>
      <c r="AD54" s="5">
        <v>1202</v>
      </c>
      <c r="AE54" s="3">
        <v>1.3912037037037039E-2</v>
      </c>
      <c r="AF54" s="3">
        <f t="shared" si="4"/>
        <v>1.1574074074074076E-3</v>
      </c>
      <c r="AG54" s="5">
        <f t="shared" si="5"/>
        <v>100000</v>
      </c>
      <c r="AH54" s="56">
        <f t="shared" si="29"/>
        <v>0.67848200000000003</v>
      </c>
      <c r="AI54" s="84">
        <f t="shared" si="30"/>
        <v>0.67848200000000003</v>
      </c>
      <c r="AJ54" s="84">
        <v>572</v>
      </c>
      <c r="AK54" t="str">
        <f t="shared" si="12"/>
        <v>0.678482, 572</v>
      </c>
      <c r="AL54" s="60">
        <f t="shared" si="30"/>
        <v>0.67848200000000003</v>
      </c>
      <c r="AM54" s="5">
        <f t="shared" si="13"/>
        <v>100</v>
      </c>
      <c r="AN54" s="56"/>
      <c r="AO54" s="60">
        <v>3.1297025000000001</v>
      </c>
      <c r="AP54" s="5">
        <v>1202</v>
      </c>
      <c r="AQ54" s="84">
        <v>3.1297025000000001</v>
      </c>
      <c r="AR54" s="84">
        <v>1202</v>
      </c>
      <c r="AT54" s="56"/>
      <c r="AU54">
        <v>0.73900536000000006</v>
      </c>
      <c r="AV54" s="5">
        <v>996</v>
      </c>
      <c r="AW54" s="84" t="s">
        <v>281</v>
      </c>
      <c r="AX54" s="56" t="e" cm="1" vm="1">
        <f t="array" ref="AX54">_xlfn.TEXTJOIN(",",,_xlfn._xlws.FILTER(AL52:AM840,AK52:AK840=AW54))</f>
        <v>#VALUE!</v>
      </c>
      <c r="BA54" s="56"/>
      <c r="BB54" s="56"/>
    </row>
    <row r="55" spans="1:54" x14ac:dyDescent="0.35">
      <c r="A55">
        <v>101000</v>
      </c>
      <c r="B55" s="59">
        <v>4.0610260000000002E-2</v>
      </c>
      <c r="C55" s="3">
        <f t="shared" si="0"/>
        <v>1.1689814814814816E-3</v>
      </c>
      <c r="D55" s="59">
        <v>0.40610260000000004</v>
      </c>
      <c r="E55" s="56" t="e">
        <f t="shared" si="6"/>
        <v>#N/A</v>
      </c>
      <c r="F55" s="58" t="e">
        <f t="shared" si="7"/>
        <v>#N/A</v>
      </c>
      <c r="G55" s="58" t="e">
        <f t="shared" si="34"/>
        <v>#N/A</v>
      </c>
      <c r="H55" s="58" t="e">
        <f t="shared" si="22"/>
        <v>#N/A</v>
      </c>
      <c r="I55" s="61" t="e">
        <v>#N/A</v>
      </c>
      <c r="J55" s="58" t="str">
        <f t="shared" si="8"/>
        <v>0</v>
      </c>
      <c r="K55" s="58" t="str">
        <f t="shared" si="9"/>
        <v>0</v>
      </c>
      <c r="L55" s="58" t="str">
        <f t="shared" si="23"/>
        <v>0</v>
      </c>
      <c r="M55" s="58" t="str">
        <f t="shared" si="31"/>
        <v>0</v>
      </c>
      <c r="N55" s="61">
        <v>0</v>
      </c>
      <c r="O55" s="3">
        <f t="shared" si="10"/>
        <v>1.1689814814814816E-3</v>
      </c>
      <c r="R55" s="58" t="str" cm="1">
        <f t="array" ref="R55">IFERROR(INDEX($M$2:$M$789, MATCH(0,COUNTIF($R$1:R54, $M$2:$M$789),0)),"")</f>
        <v/>
      </c>
      <c r="S55" s="3">
        <f t="shared" si="18"/>
        <v>0</v>
      </c>
      <c r="T55" s="5">
        <f t="shared" si="25"/>
        <v>0</v>
      </c>
      <c r="U55" s="58" t="str" cm="1">
        <f t="array" ref="U55">IFERROR(INDEX($L$2:$L$790, MATCH(0,COUNTIF($U$1:U54, $L$2:$L$790),0)),"")</f>
        <v/>
      </c>
      <c r="V55" s="3">
        <f t="shared" si="14"/>
        <v>0</v>
      </c>
      <c r="W55" s="5">
        <f t="shared" si="26"/>
        <v>0</v>
      </c>
      <c r="X55" s="56" t="e">
        <f t="shared" si="27"/>
        <v>#VALUE!</v>
      </c>
      <c r="Y55" t="e">
        <f t="shared" si="19"/>
        <v>#VALUE!</v>
      </c>
      <c r="Z55" s="5">
        <f t="shared" si="28"/>
        <v>0</v>
      </c>
      <c r="AA55" s="5">
        <f t="shared" si="32"/>
        <v>371</v>
      </c>
      <c r="AB55" s="61" t="s">
        <v>272</v>
      </c>
      <c r="AC55" s="56">
        <v>3.583628</v>
      </c>
      <c r="AD55" s="5">
        <v>1215</v>
      </c>
      <c r="AE55" s="3">
        <v>1.40625E-2</v>
      </c>
      <c r="AF55" s="3">
        <f t="shared" si="4"/>
        <v>1.1689814814814816E-3</v>
      </c>
      <c r="AG55" s="5">
        <f t="shared" si="5"/>
        <v>101000</v>
      </c>
      <c r="AH55" s="56">
        <f t="shared" si="29"/>
        <v>0.40610260000000004</v>
      </c>
      <c r="AI55" s="84">
        <f t="shared" si="30"/>
        <v>0.40610260000000004</v>
      </c>
      <c r="AJ55" s="84">
        <v>573</v>
      </c>
      <c r="AK55" t="str">
        <f t="shared" si="12"/>
        <v>0.4061026, 573</v>
      </c>
      <c r="AL55" s="60">
        <f t="shared" si="30"/>
        <v>0.40610260000000004</v>
      </c>
      <c r="AM55" s="5">
        <f t="shared" si="13"/>
        <v>101</v>
      </c>
      <c r="AN55" s="56"/>
      <c r="AO55" s="60">
        <v>3.583628</v>
      </c>
      <c r="AP55" s="5">
        <v>1215</v>
      </c>
      <c r="AQ55" s="84">
        <v>3.583628</v>
      </c>
      <c r="AR55" s="84">
        <v>1215</v>
      </c>
      <c r="AT55" s="56"/>
      <c r="AU55">
        <v>2.6001469999999998</v>
      </c>
      <c r="AV55" s="5">
        <v>0</v>
      </c>
      <c r="AW55" s="84" t="s">
        <v>281</v>
      </c>
      <c r="AX55" s="56" t="e" cm="1" vm="1">
        <f t="array" ref="AX55">_xlfn.TEXTJOIN(",",,_xlfn._xlws.FILTER(AL53:AM841,AK53:AK841=AW55))</f>
        <v>#VALUE!</v>
      </c>
      <c r="BA55" s="56"/>
      <c r="BB55" s="56"/>
    </row>
    <row r="56" spans="1:54" x14ac:dyDescent="0.35">
      <c r="A56">
        <v>102000</v>
      </c>
      <c r="B56" s="59">
        <v>5.1473640000000004E-4</v>
      </c>
      <c r="C56" s="3">
        <f t="shared" si="0"/>
        <v>1.1805555555555556E-3</v>
      </c>
      <c r="D56" s="59">
        <v>5.1473640000000006E-3</v>
      </c>
      <c r="E56" s="56" t="e">
        <f t="shared" si="6"/>
        <v>#N/A</v>
      </c>
      <c r="F56" s="58" t="e">
        <f t="shared" si="7"/>
        <v>#N/A</v>
      </c>
      <c r="G56" s="58" t="e">
        <f t="shared" si="34"/>
        <v>#N/A</v>
      </c>
      <c r="H56" s="58" t="e">
        <f t="shared" si="22"/>
        <v>#N/A</v>
      </c>
      <c r="I56" s="61" t="e">
        <v>#N/A</v>
      </c>
      <c r="J56" s="58" t="str">
        <f t="shared" si="8"/>
        <v>0</v>
      </c>
      <c r="K56" s="58" t="str">
        <f t="shared" si="9"/>
        <v>0</v>
      </c>
      <c r="L56" s="58" t="str">
        <f t="shared" si="23"/>
        <v>0</v>
      </c>
      <c r="M56" s="58" t="str">
        <f t="shared" si="31"/>
        <v>0</v>
      </c>
      <c r="N56" s="61">
        <v>0</v>
      </c>
      <c r="O56" s="3">
        <f t="shared" si="10"/>
        <v>1.1805555555555556E-3</v>
      </c>
      <c r="R56" s="58" t="str" cm="1">
        <f t="array" ref="R56">IFERROR(INDEX($M$2:$M$789, MATCH(0,COUNTIF($R$1:R55, $M$2:$M$789),0)),"")</f>
        <v/>
      </c>
      <c r="S56" s="3">
        <f t="shared" si="18"/>
        <v>0</v>
      </c>
      <c r="T56" s="5">
        <f t="shared" si="25"/>
        <v>0</v>
      </c>
      <c r="U56" s="58" t="str" cm="1">
        <f t="array" ref="U56">IFERROR(INDEX($L$2:$L$790, MATCH(0,COUNTIF($U$1:U55, $L$2:$L$790),0)),"")</f>
        <v/>
      </c>
      <c r="V56" s="3">
        <f t="shared" si="14"/>
        <v>0</v>
      </c>
      <c r="W56" s="5">
        <f t="shared" si="26"/>
        <v>0</v>
      </c>
      <c r="X56" s="56" t="e">
        <f t="shared" si="27"/>
        <v>#VALUE!</v>
      </c>
      <c r="Y56" t="e">
        <f t="shared" si="19"/>
        <v>#VALUE!</v>
      </c>
      <c r="Z56" s="5">
        <f t="shared" si="28"/>
        <v>0</v>
      </c>
      <c r="AA56" s="5">
        <f t="shared" si="32"/>
        <v>372</v>
      </c>
      <c r="AB56" s="61" t="s">
        <v>273</v>
      </c>
      <c r="AC56" s="56">
        <v>3.7879306000000001</v>
      </c>
      <c r="AD56" s="5">
        <v>1240</v>
      </c>
      <c r="AE56" s="3">
        <v>1.4351851851851853E-2</v>
      </c>
      <c r="AF56" s="3">
        <f t="shared" si="4"/>
        <v>1.1805555555555556E-3</v>
      </c>
      <c r="AG56" s="5">
        <f t="shared" si="5"/>
        <v>102000</v>
      </c>
      <c r="AH56" s="56">
        <f t="shared" si="29"/>
        <v>5.1473640000000006E-3</v>
      </c>
      <c r="AI56" s="84">
        <f t="shared" si="30"/>
        <v>5.1473640000000006E-3</v>
      </c>
      <c r="AJ56" s="84">
        <v>574</v>
      </c>
      <c r="AK56" t="str">
        <f t="shared" si="12"/>
        <v>0.005147364, 574</v>
      </c>
      <c r="AL56" s="60">
        <f t="shared" si="30"/>
        <v>5.1473640000000006E-3</v>
      </c>
      <c r="AM56" s="5">
        <f t="shared" si="13"/>
        <v>102</v>
      </c>
      <c r="AN56" s="56"/>
      <c r="AO56" s="60">
        <v>3.7879306000000001</v>
      </c>
      <c r="AP56" s="5">
        <v>1240</v>
      </c>
      <c r="AQ56" s="84">
        <v>3.7879306000000001</v>
      </c>
      <c r="AR56" s="84">
        <v>1240</v>
      </c>
      <c r="AT56" s="56"/>
      <c r="AU56">
        <v>2.2067456000000001</v>
      </c>
      <c r="AV56" s="5">
        <v>774</v>
      </c>
      <c r="AW56" s="84" t="s">
        <v>281</v>
      </c>
      <c r="AX56" s="56" t="e" cm="1" vm="1">
        <f t="array" ref="AX56">_xlfn.TEXTJOIN(",",,_xlfn._xlws.FILTER(AL54:AM842,AK54:AK842=AW56))</f>
        <v>#VALUE!</v>
      </c>
      <c r="BA56" s="56"/>
      <c r="BB56" s="56"/>
    </row>
    <row r="57" spans="1:54" x14ac:dyDescent="0.35">
      <c r="A57">
        <v>103000</v>
      </c>
      <c r="B57" s="59">
        <v>-2.8991619999999999E-2</v>
      </c>
      <c r="C57" s="3">
        <f t="shared" si="0"/>
        <v>1.1921296296296296E-3</v>
      </c>
      <c r="D57" s="59">
        <v>-0.28991620000000001</v>
      </c>
      <c r="E57" s="56" t="e">
        <f t="shared" si="6"/>
        <v>#N/A</v>
      </c>
      <c r="F57" s="58" t="e">
        <f t="shared" si="7"/>
        <v>#N/A</v>
      </c>
      <c r="G57" s="58" t="e">
        <f t="shared" si="34"/>
        <v>#N/A</v>
      </c>
      <c r="H57" s="58" t="e">
        <f t="shared" si="22"/>
        <v>#N/A</v>
      </c>
      <c r="I57" s="61" t="e">
        <v>#N/A</v>
      </c>
      <c r="J57" s="58" t="str">
        <f t="shared" si="8"/>
        <v>0</v>
      </c>
      <c r="K57" s="58" t="str">
        <f t="shared" si="9"/>
        <v>0</v>
      </c>
      <c r="L57" s="58" t="str">
        <f t="shared" si="23"/>
        <v>0</v>
      </c>
      <c r="M57" s="58" t="str">
        <f t="shared" si="31"/>
        <v>0</v>
      </c>
      <c r="N57" s="61">
        <v>0</v>
      </c>
      <c r="O57" s="3">
        <f t="shared" si="10"/>
        <v>1.1921296296296296E-3</v>
      </c>
      <c r="R57" s="58" t="str" cm="1">
        <f t="array" ref="R57">IFERROR(INDEX($M$2:$M$789, MATCH(0,COUNTIF($R$1:R56, $M$2:$M$789),0)),"")</f>
        <v/>
      </c>
      <c r="S57" s="3">
        <f t="shared" si="18"/>
        <v>0</v>
      </c>
      <c r="T57" s="5">
        <f t="shared" si="25"/>
        <v>0</v>
      </c>
      <c r="U57" s="58" t="str" cm="1">
        <f t="array" ref="U57">IFERROR(INDEX($L$2:$L$790, MATCH(0,COUNTIF($U$1:U56, $L$2:$L$790),0)),"")</f>
        <v/>
      </c>
      <c r="V57" s="3">
        <f t="shared" si="14"/>
        <v>0</v>
      </c>
      <c r="W57" s="5">
        <f t="shared" si="26"/>
        <v>0</v>
      </c>
      <c r="X57" s="56" t="e">
        <f t="shared" si="27"/>
        <v>#VALUE!</v>
      </c>
      <c r="Y57" t="e">
        <f t="shared" si="19"/>
        <v>#VALUE!</v>
      </c>
      <c r="Z57" s="5">
        <f t="shared" si="28"/>
        <v>0</v>
      </c>
      <c r="AA57" s="5">
        <f t="shared" si="32"/>
        <v>373</v>
      </c>
      <c r="AB57" s="61" t="s">
        <v>274</v>
      </c>
      <c r="AC57" s="56">
        <v>-0.43364710000000001</v>
      </c>
      <c r="AD57" s="5">
        <v>1255</v>
      </c>
      <c r="AE57" s="3">
        <v>1.4525462962962964E-2</v>
      </c>
      <c r="AF57" s="3">
        <f t="shared" si="4"/>
        <v>1.1921296296296296E-3</v>
      </c>
      <c r="AG57" s="5">
        <f t="shared" si="5"/>
        <v>103000</v>
      </c>
      <c r="AH57" s="56">
        <f t="shared" si="29"/>
        <v>-0.28991620000000001</v>
      </c>
      <c r="AI57" s="84">
        <f t="shared" si="30"/>
        <v>-0.28991620000000001</v>
      </c>
      <c r="AJ57" s="84">
        <v>575</v>
      </c>
      <c r="AK57" t="str">
        <f t="shared" si="12"/>
        <v>-0.2899162, 575</v>
      </c>
      <c r="AL57" s="60">
        <f t="shared" si="30"/>
        <v>-0.28991620000000001</v>
      </c>
      <c r="AM57" s="5">
        <f t="shared" si="13"/>
        <v>103</v>
      </c>
      <c r="AN57" s="56"/>
      <c r="AO57" s="60">
        <v>-0.43364710000000001</v>
      </c>
      <c r="AP57" s="5">
        <v>1255</v>
      </c>
      <c r="AQ57" s="84">
        <v>-0.43364710000000001</v>
      </c>
      <c r="AR57" s="84">
        <v>1255</v>
      </c>
      <c r="AT57" s="56"/>
      <c r="AU57">
        <v>2.8649249999999999</v>
      </c>
      <c r="AV57" s="5">
        <v>1192</v>
      </c>
      <c r="BA57" s="56"/>
      <c r="BB57" s="56"/>
    </row>
    <row r="58" spans="1:54" x14ac:dyDescent="0.35">
      <c r="A58">
        <v>104000</v>
      </c>
      <c r="B58" s="59">
        <v>-8.5637700000000001E-3</v>
      </c>
      <c r="C58" s="3">
        <f t="shared" si="0"/>
        <v>1.2037037037037038E-3</v>
      </c>
      <c r="D58" s="59">
        <v>-8.5637699999999997E-2</v>
      </c>
      <c r="E58" s="56" t="e">
        <f t="shared" si="6"/>
        <v>#N/A</v>
      </c>
      <c r="F58" s="58" t="e">
        <f t="shared" si="7"/>
        <v>#N/A</v>
      </c>
      <c r="G58" s="58" t="e">
        <f t="shared" si="34"/>
        <v>#N/A</v>
      </c>
      <c r="H58" s="58" t="e">
        <f t="shared" si="22"/>
        <v>#N/A</v>
      </c>
      <c r="I58" s="61" t="e">
        <v>#N/A</v>
      </c>
      <c r="J58" s="58" t="str">
        <f t="shared" si="8"/>
        <v>0</v>
      </c>
      <c r="K58" s="58" t="str">
        <f t="shared" si="9"/>
        <v>0</v>
      </c>
      <c r="L58" s="58" t="str">
        <f t="shared" si="23"/>
        <v>0</v>
      </c>
      <c r="M58" s="58" t="str">
        <f t="shared" si="31"/>
        <v>0</v>
      </c>
      <c r="N58" s="61">
        <v>0</v>
      </c>
      <c r="O58" s="3">
        <f t="shared" si="10"/>
        <v>1.2037037037037038E-3</v>
      </c>
      <c r="R58" s="58" t="str" cm="1">
        <f t="array" ref="R58">IFERROR(INDEX($M$2:$M$789, MATCH(0,COUNTIF($R$1:R57, $M$2:$M$789),0)),"")</f>
        <v/>
      </c>
      <c r="S58" s="3">
        <f t="shared" si="18"/>
        <v>0</v>
      </c>
      <c r="T58" s="5">
        <f t="shared" si="25"/>
        <v>0</v>
      </c>
      <c r="U58" s="58" t="str" cm="1">
        <f t="array" ref="U58">IFERROR(INDEX($L$2:$L$790, MATCH(0,COUNTIF($U$1:U57, $L$2:$L$790),0)),"")</f>
        <v/>
      </c>
      <c r="V58" s="3">
        <f t="shared" si="14"/>
        <v>0</v>
      </c>
      <c r="W58" s="5">
        <f t="shared" si="26"/>
        <v>0</v>
      </c>
      <c r="X58" s="56" t="e">
        <f t="shared" si="27"/>
        <v>#VALUE!</v>
      </c>
      <c r="Y58" t="e">
        <f t="shared" si="19"/>
        <v>#VALUE!</v>
      </c>
      <c r="Z58" s="5">
        <f t="shared" si="28"/>
        <v>0</v>
      </c>
      <c r="AA58" s="5">
        <f t="shared" si="32"/>
        <v>374</v>
      </c>
      <c r="AB58" s="61" t="s">
        <v>275</v>
      </c>
      <c r="AC58" s="56">
        <v>1.1626690000000002</v>
      </c>
      <c r="AD58" s="5">
        <v>1272</v>
      </c>
      <c r="AE58" s="3">
        <v>1.4722222222222222E-2</v>
      </c>
      <c r="AF58" s="3">
        <f t="shared" si="4"/>
        <v>1.2037037037037038E-3</v>
      </c>
      <c r="AG58" s="5">
        <f t="shared" si="5"/>
        <v>104000</v>
      </c>
      <c r="AH58" s="56">
        <f t="shared" si="29"/>
        <v>-8.5637699999999997E-2</v>
      </c>
      <c r="AI58" s="84">
        <f t="shared" si="30"/>
        <v>-8.5637699999999997E-2</v>
      </c>
      <c r="AJ58" s="84">
        <v>576</v>
      </c>
      <c r="AK58" t="str">
        <f t="shared" si="12"/>
        <v>-0.0856377, 576</v>
      </c>
      <c r="AL58" s="60">
        <f t="shared" si="30"/>
        <v>-8.5637699999999997E-2</v>
      </c>
      <c r="AM58" s="5">
        <f t="shared" si="13"/>
        <v>104</v>
      </c>
      <c r="AN58" s="56"/>
      <c r="AO58" s="60">
        <v>1.1626690000000002</v>
      </c>
      <c r="AP58" s="5">
        <v>1272</v>
      </c>
      <c r="AQ58" s="84">
        <v>1.1626690000000002</v>
      </c>
      <c r="AR58" s="84">
        <v>1272</v>
      </c>
      <c r="AT58" s="56"/>
      <c r="AU58">
        <v>2.1537755000000001</v>
      </c>
      <c r="AV58" s="5">
        <v>0</v>
      </c>
      <c r="AW58" s="84" t="s">
        <v>281</v>
      </c>
      <c r="AX58" s="56" t="e" cm="1" vm="1">
        <f t="array" ref="AX58">_xlfn.TEXTJOIN(",",,_xlfn._xlws.FILTER(AL56:AM844,AK56:AK844=AW58))</f>
        <v>#VALUE!</v>
      </c>
      <c r="BA58" s="56"/>
      <c r="BB58" s="56"/>
    </row>
    <row r="59" spans="1:54" x14ac:dyDescent="0.35">
      <c r="A59">
        <v>105000</v>
      </c>
      <c r="B59" s="59">
        <v>-1.1589939E-2</v>
      </c>
      <c r="C59" s="3">
        <f t="shared" si="0"/>
        <v>1.2152777777777778E-3</v>
      </c>
      <c r="D59" s="59">
        <v>-0.11589939</v>
      </c>
      <c r="E59" s="56" t="e">
        <f t="shared" si="6"/>
        <v>#N/A</v>
      </c>
      <c r="F59" s="58" t="e">
        <f t="shared" si="7"/>
        <v>#N/A</v>
      </c>
      <c r="G59" s="58" t="e">
        <f t="shared" si="34"/>
        <v>#N/A</v>
      </c>
      <c r="H59" s="58" t="e">
        <f t="shared" si="22"/>
        <v>#N/A</v>
      </c>
      <c r="I59" s="61" t="e">
        <v>#N/A</v>
      </c>
      <c r="J59" s="58" t="str">
        <f t="shared" si="8"/>
        <v>0</v>
      </c>
      <c r="K59" s="58" t="str">
        <f t="shared" si="9"/>
        <v>0</v>
      </c>
      <c r="L59" s="58" t="str">
        <f t="shared" si="23"/>
        <v>0</v>
      </c>
      <c r="M59" s="58" t="str">
        <f t="shared" si="31"/>
        <v>0</v>
      </c>
      <c r="N59" s="61">
        <v>0</v>
      </c>
      <c r="O59" s="3">
        <f t="shared" si="10"/>
        <v>1.2152777777777778E-3</v>
      </c>
      <c r="R59" s="58" t="str" cm="1">
        <f t="array" ref="R59">IFERROR(INDEX($M$2:$M$789, MATCH(0,COUNTIF($R$1:R58, $M$2:$M$789),0)),"")</f>
        <v/>
      </c>
      <c r="S59" s="3">
        <f t="shared" si="18"/>
        <v>0</v>
      </c>
      <c r="T59" s="5">
        <f t="shared" si="25"/>
        <v>0</v>
      </c>
      <c r="U59" s="58" t="str" cm="1">
        <f t="array" ref="U59">IFERROR(INDEX($L$2:$L$790, MATCH(0,COUNTIF($U$1:U58, $L$2:$L$790),0)),"")</f>
        <v/>
      </c>
      <c r="V59" s="3">
        <f t="shared" si="14"/>
        <v>0</v>
      </c>
      <c r="W59" s="5">
        <f t="shared" si="26"/>
        <v>0</v>
      </c>
      <c r="X59" s="56" t="e">
        <f t="shared" si="27"/>
        <v>#VALUE!</v>
      </c>
      <c r="Y59" t="e">
        <f t="shared" si="19"/>
        <v>#VALUE!</v>
      </c>
      <c r="Z59" s="5">
        <f t="shared" si="28"/>
        <v>0</v>
      </c>
      <c r="AA59" s="5">
        <f t="shared" si="32"/>
        <v>375</v>
      </c>
      <c r="AB59" s="61" t="s">
        <v>276</v>
      </c>
      <c r="AC59" s="56">
        <v>2.6077005</v>
      </c>
      <c r="AD59" s="5">
        <v>0</v>
      </c>
      <c r="AE59" s="3">
        <v>7.69675925925926E-3</v>
      </c>
      <c r="AF59" s="3">
        <f t="shared" si="4"/>
        <v>1.2152777777777778E-3</v>
      </c>
      <c r="AG59" s="5">
        <f t="shared" si="5"/>
        <v>105000</v>
      </c>
      <c r="AH59" s="56">
        <f t="shared" si="29"/>
        <v>-0.11589939</v>
      </c>
      <c r="AI59" s="84">
        <f t="shared" si="30"/>
        <v>-0.11589939</v>
      </c>
      <c r="AJ59" s="84">
        <v>577</v>
      </c>
      <c r="AK59" t="str">
        <f t="shared" si="12"/>
        <v>-0.11589939, 577</v>
      </c>
      <c r="AL59" s="60">
        <f t="shared" si="30"/>
        <v>-0.11589939</v>
      </c>
      <c r="AM59" s="5">
        <f t="shared" si="13"/>
        <v>105</v>
      </c>
      <c r="AN59" s="56"/>
      <c r="AO59" s="60">
        <v>2.6077005</v>
      </c>
      <c r="AP59" s="5">
        <v>0</v>
      </c>
      <c r="AQ59" s="84">
        <v>2.6077005</v>
      </c>
      <c r="AR59" s="84" t="s">
        <v>318</v>
      </c>
      <c r="AS59" s="84" t="s">
        <v>317</v>
      </c>
      <c r="AT59" s="56" t="e" cm="1" vm="1">
        <f t="array" ref="AT59">_xlfn.TEXTJOIN(",",,_xlfn._xlws.FILTER(AL57:AM845,AK57:AK845=AS59))</f>
        <v>#VALUE!</v>
      </c>
      <c r="AU59">
        <v>2.7665623999999998</v>
      </c>
      <c r="AV59" s="5">
        <v>1238</v>
      </c>
      <c r="BA59" s="56"/>
      <c r="BB59" s="56"/>
    </row>
    <row r="60" spans="1:54" x14ac:dyDescent="0.35">
      <c r="A60">
        <v>106000</v>
      </c>
      <c r="B60" s="59">
        <v>-3.5043955000000002E-2</v>
      </c>
      <c r="C60" s="3">
        <f t="shared" si="0"/>
        <v>1.2268518518518518E-3</v>
      </c>
      <c r="D60" s="59">
        <v>-0.35043955000000004</v>
      </c>
      <c r="E60" s="56" t="e">
        <f t="shared" si="6"/>
        <v>#N/A</v>
      </c>
      <c r="F60" s="58" t="e">
        <f t="shared" si="7"/>
        <v>#N/A</v>
      </c>
      <c r="G60" s="58">
        <f t="shared" si="34"/>
        <v>-0.35043955000000004</v>
      </c>
      <c r="H60" s="58" t="e">
        <f t="shared" si="22"/>
        <v>#N/A</v>
      </c>
      <c r="I60" s="61" t="e">
        <v>#N/A</v>
      </c>
      <c r="J60" s="58" t="str">
        <f t="shared" si="8"/>
        <v>0</v>
      </c>
      <c r="K60" s="58" t="str">
        <f t="shared" si="9"/>
        <v>0</v>
      </c>
      <c r="L60" s="58">
        <f t="shared" si="23"/>
        <v>-0.35043955000000004</v>
      </c>
      <c r="M60" s="58" t="str">
        <f t="shared" si="31"/>
        <v>0</v>
      </c>
      <c r="N60" s="61">
        <v>0</v>
      </c>
      <c r="O60" s="3">
        <f t="shared" si="10"/>
        <v>1.2268518518518518E-3</v>
      </c>
      <c r="P60" t="s">
        <v>96</v>
      </c>
      <c r="R60" s="58" t="str" cm="1">
        <f t="array" ref="R60">IFERROR(INDEX($M$2:$M$789, MATCH(0,COUNTIF($R$1:R59, $M$2:$M$789),0)),"")</f>
        <v/>
      </c>
      <c r="S60" s="3">
        <f t="shared" si="18"/>
        <v>0</v>
      </c>
      <c r="T60" s="5">
        <f t="shared" si="25"/>
        <v>0</v>
      </c>
      <c r="U60" s="58" t="str" cm="1">
        <f t="array" ref="U60">IFERROR(INDEX($L$2:$L$790, MATCH(0,COUNTIF($U$1:U59, $L$2:$L$790),0)),"")</f>
        <v/>
      </c>
      <c r="V60" s="3">
        <f t="shared" si="14"/>
        <v>0</v>
      </c>
      <c r="W60" s="5">
        <f t="shared" si="26"/>
        <v>0</v>
      </c>
      <c r="X60" s="56" t="e">
        <f t="shared" si="27"/>
        <v>#VALUE!</v>
      </c>
      <c r="Y60" t="e">
        <f t="shared" si="19"/>
        <v>#VALUE!</v>
      </c>
      <c r="Z60" s="5">
        <f t="shared" si="28"/>
        <v>0</v>
      </c>
      <c r="AA60" s="5">
        <f t="shared" si="32"/>
        <v>376</v>
      </c>
      <c r="AB60" s="61" t="s">
        <v>277</v>
      </c>
      <c r="AC60" s="56">
        <v>3.0767566000000004</v>
      </c>
      <c r="AD60" s="5">
        <v>1108</v>
      </c>
      <c r="AE60" s="3">
        <v>1.2824074074074073E-2</v>
      </c>
      <c r="AF60" s="3">
        <f t="shared" si="4"/>
        <v>1.2268518518518518E-3</v>
      </c>
      <c r="AG60" s="5">
        <f t="shared" si="5"/>
        <v>106000</v>
      </c>
      <c r="AH60" s="56">
        <f t="shared" si="29"/>
        <v>-0.35043955000000004</v>
      </c>
      <c r="AI60" s="84">
        <f t="shared" si="30"/>
        <v>-0.35043955000000004</v>
      </c>
      <c r="AJ60" s="84">
        <v>578</v>
      </c>
      <c r="AK60" t="str">
        <f t="shared" si="12"/>
        <v>-0.35043955, 578</v>
      </c>
      <c r="AL60" s="60">
        <f t="shared" si="30"/>
        <v>-0.35043955000000004</v>
      </c>
      <c r="AM60" s="5">
        <f t="shared" si="13"/>
        <v>106</v>
      </c>
      <c r="AN60" s="56"/>
      <c r="AO60" s="60">
        <v>3.0767566000000004</v>
      </c>
      <c r="AP60" s="5">
        <v>1108</v>
      </c>
      <c r="AQ60" s="84">
        <v>3.0767566000000004</v>
      </c>
      <c r="AR60" s="84" t="s">
        <v>320</v>
      </c>
      <c r="AS60" s="84" t="s">
        <v>319</v>
      </c>
      <c r="AT60" s="56" t="e" cm="1" vm="1">
        <f t="array" ref="AT60">_xlfn.TEXTJOIN(",",,_xlfn._xlws.FILTER(AL58:AM846,AK58:AK846=AS60))</f>
        <v>#VALUE!</v>
      </c>
      <c r="AU60">
        <v>-0.56227132999999996</v>
      </c>
      <c r="AV60" s="5">
        <v>1252</v>
      </c>
      <c r="BA60" s="56"/>
      <c r="BB60" s="56"/>
    </row>
    <row r="61" spans="1:54" x14ac:dyDescent="0.35">
      <c r="A61">
        <v>107000</v>
      </c>
      <c r="B61" s="59">
        <v>-2.1423775999999999E-2</v>
      </c>
      <c r="C61" s="3">
        <f t="shared" si="0"/>
        <v>1.238425925925926E-3</v>
      </c>
      <c r="D61" s="59">
        <v>-0.21423776</v>
      </c>
      <c r="E61" s="56" t="e">
        <f t="shared" si="6"/>
        <v>#N/A</v>
      </c>
      <c r="F61" s="58" t="e">
        <f t="shared" si="7"/>
        <v>#N/A</v>
      </c>
      <c r="G61" s="58" t="e">
        <f t="shared" si="34"/>
        <v>#N/A</v>
      </c>
      <c r="H61" s="58" t="e">
        <f t="shared" si="22"/>
        <v>#N/A</v>
      </c>
      <c r="I61" s="61" t="e">
        <v>#N/A</v>
      </c>
      <c r="J61" s="58" t="str">
        <f t="shared" si="8"/>
        <v>0</v>
      </c>
      <c r="K61" s="58" t="str">
        <f t="shared" si="9"/>
        <v>0</v>
      </c>
      <c r="L61" s="58" t="str">
        <f t="shared" si="23"/>
        <v>0</v>
      </c>
      <c r="M61" s="58" t="str">
        <f t="shared" si="31"/>
        <v>0</v>
      </c>
      <c r="N61" s="61">
        <v>0</v>
      </c>
      <c r="O61" s="3">
        <f t="shared" si="10"/>
        <v>1.238425925925926E-3</v>
      </c>
      <c r="R61" s="58" t="str" cm="1">
        <f t="array" ref="R61">IFERROR(INDEX($M$2:$M$789, MATCH(0,COUNTIF($R$1:R60, $M$2:$M$789),0)),"")</f>
        <v/>
      </c>
      <c r="S61" s="3">
        <f t="shared" si="18"/>
        <v>0</v>
      </c>
      <c r="T61" s="5">
        <f t="shared" si="25"/>
        <v>0</v>
      </c>
      <c r="U61" s="58" t="str" cm="1">
        <f t="array" ref="U61">IFERROR(INDEX($L$2:$L$790, MATCH(0,COUNTIF($U$1:U60, $L$2:$L$790),0)),"")</f>
        <v/>
      </c>
      <c r="V61" s="3">
        <f t="shared" si="14"/>
        <v>0</v>
      </c>
      <c r="W61" s="5">
        <f t="shared" si="26"/>
        <v>0</v>
      </c>
      <c r="X61" s="56" t="e">
        <f t="shared" si="27"/>
        <v>#VALUE!</v>
      </c>
      <c r="Y61" t="e">
        <f t="shared" si="19"/>
        <v>#VALUE!</v>
      </c>
      <c r="Z61" s="5">
        <f t="shared" si="28"/>
        <v>0</v>
      </c>
      <c r="AA61" s="5">
        <f t="shared" si="32"/>
        <v>377</v>
      </c>
      <c r="AB61" s="61" t="s">
        <v>278</v>
      </c>
      <c r="AC61" s="56">
        <v>3.6971456000000003</v>
      </c>
      <c r="AD61" s="5">
        <v>1295</v>
      </c>
      <c r="AE61" s="3">
        <v>1.4988425925925926E-2</v>
      </c>
      <c r="AF61" s="3">
        <f t="shared" si="4"/>
        <v>1.238425925925926E-3</v>
      </c>
      <c r="AG61" s="5">
        <f t="shared" si="5"/>
        <v>107000</v>
      </c>
      <c r="AH61" s="56">
        <f t="shared" si="29"/>
        <v>-0.21423776</v>
      </c>
      <c r="AI61" s="84">
        <f t="shared" si="30"/>
        <v>-0.21423776</v>
      </c>
      <c r="AJ61" s="84">
        <v>579</v>
      </c>
      <c r="AK61" t="str">
        <f t="shared" si="12"/>
        <v>-0.21423776, 579</v>
      </c>
      <c r="AL61" s="60">
        <f t="shared" si="30"/>
        <v>-0.21423776</v>
      </c>
      <c r="AM61" s="5">
        <f t="shared" si="13"/>
        <v>107</v>
      </c>
      <c r="AN61" s="56"/>
      <c r="AO61" s="60">
        <v>3.6971456000000003</v>
      </c>
      <c r="AP61" s="5">
        <v>1295</v>
      </c>
      <c r="AQ61" s="84">
        <v>3.6971456000000003</v>
      </c>
      <c r="AR61" s="84">
        <v>1295</v>
      </c>
      <c r="AT61" s="56"/>
      <c r="AU61">
        <v>-1.4247293999999999</v>
      </c>
      <c r="AV61" s="5">
        <v>1262</v>
      </c>
      <c r="BA61" s="56"/>
      <c r="BB61" s="56"/>
    </row>
    <row r="62" spans="1:54" x14ac:dyDescent="0.35">
      <c r="A62">
        <v>108000</v>
      </c>
      <c r="B62" s="59">
        <v>1.1864079E-2</v>
      </c>
      <c r="C62" s="3">
        <f t="shared" si="0"/>
        <v>1.25E-3</v>
      </c>
      <c r="D62" s="59">
        <v>0.11864079</v>
      </c>
      <c r="E62" s="56" t="e">
        <f t="shared" si="6"/>
        <v>#N/A</v>
      </c>
      <c r="F62" s="58" t="e">
        <f t="shared" si="7"/>
        <v>#N/A</v>
      </c>
      <c r="G62" s="58" t="e">
        <f t="shared" si="34"/>
        <v>#N/A</v>
      </c>
      <c r="H62" s="58" t="e">
        <f t="shared" si="22"/>
        <v>#N/A</v>
      </c>
      <c r="I62" s="61" t="e">
        <v>#N/A</v>
      </c>
      <c r="J62" s="58" t="str">
        <f t="shared" si="8"/>
        <v>0</v>
      </c>
      <c r="K62" s="58" t="str">
        <f t="shared" si="9"/>
        <v>0</v>
      </c>
      <c r="L62" s="58" t="str">
        <f t="shared" si="23"/>
        <v>0</v>
      </c>
      <c r="M62" s="58" t="str">
        <f t="shared" si="31"/>
        <v>0</v>
      </c>
      <c r="N62" s="61">
        <v>0</v>
      </c>
      <c r="O62" s="3">
        <f t="shared" si="10"/>
        <v>1.25E-3</v>
      </c>
      <c r="R62" s="58" t="str" cm="1">
        <f t="array" ref="R62">IFERROR(INDEX($M$2:$M$789, MATCH(0,COUNTIF($R$1:R61, $M$2:$M$789),0)),"")</f>
        <v/>
      </c>
      <c r="S62" s="3">
        <f t="shared" si="18"/>
        <v>0</v>
      </c>
      <c r="AF62" s="3">
        <f t="shared" si="4"/>
        <v>1.25E-3</v>
      </c>
      <c r="AG62" s="5">
        <f t="shared" si="5"/>
        <v>108000</v>
      </c>
      <c r="AH62" s="56">
        <f t="shared" si="29"/>
        <v>0.11864079</v>
      </c>
      <c r="AI62" s="84">
        <f t="shared" si="30"/>
        <v>0.11864079</v>
      </c>
      <c r="AJ62" s="84">
        <v>580</v>
      </c>
      <c r="AK62" t="str">
        <f t="shared" si="12"/>
        <v>0.11864079, 580</v>
      </c>
      <c r="AL62" s="60">
        <f t="shared" si="30"/>
        <v>0.11864079</v>
      </c>
      <c r="AM62" s="5">
        <f t="shared" si="13"/>
        <v>108</v>
      </c>
      <c r="AN62" s="56"/>
      <c r="AT62" s="56"/>
      <c r="BA62" s="56"/>
      <c r="BB62" s="56"/>
    </row>
    <row r="63" spans="1:54" x14ac:dyDescent="0.35">
      <c r="A63">
        <v>109000</v>
      </c>
      <c r="B63" s="59">
        <v>4.1368015000000001E-2</v>
      </c>
      <c r="C63" s="3">
        <f t="shared" si="0"/>
        <v>1.261574074074074E-3</v>
      </c>
      <c r="D63" s="59">
        <v>0.41368015000000002</v>
      </c>
      <c r="E63" s="56" t="e">
        <f t="shared" si="6"/>
        <v>#N/A</v>
      </c>
      <c r="F63" s="58" t="e">
        <f t="shared" si="7"/>
        <v>#N/A</v>
      </c>
      <c r="G63" s="58" t="e">
        <f t="shared" si="34"/>
        <v>#N/A</v>
      </c>
      <c r="H63" s="58" t="e">
        <f t="shared" si="22"/>
        <v>#N/A</v>
      </c>
      <c r="I63" s="61" t="e">
        <v>#N/A</v>
      </c>
      <c r="J63" s="58" t="str">
        <f t="shared" si="8"/>
        <v>0</v>
      </c>
      <c r="K63" s="58" t="str">
        <f t="shared" si="9"/>
        <v>0</v>
      </c>
      <c r="L63" s="58" t="str">
        <f t="shared" si="23"/>
        <v>0</v>
      </c>
      <c r="M63" s="58" t="str">
        <f t="shared" si="31"/>
        <v>0</v>
      </c>
      <c r="N63" s="61">
        <v>0</v>
      </c>
      <c r="O63" s="3">
        <f t="shared" si="10"/>
        <v>1.261574074074074E-3</v>
      </c>
      <c r="R63" s="56"/>
      <c r="S63" s="56"/>
      <c r="AF63" s="3">
        <f t="shared" si="4"/>
        <v>1.261574074074074E-3</v>
      </c>
      <c r="AG63" s="5">
        <f t="shared" si="5"/>
        <v>109000</v>
      </c>
      <c r="AH63" s="56">
        <f t="shared" si="29"/>
        <v>0.41368015000000002</v>
      </c>
      <c r="AI63" s="84">
        <f t="shared" si="30"/>
        <v>0.41368015000000002</v>
      </c>
      <c r="AJ63" s="84">
        <v>581</v>
      </c>
      <c r="AK63" t="str">
        <f t="shared" si="12"/>
        <v>0.41368015, 581</v>
      </c>
      <c r="AL63" s="60">
        <f t="shared" si="30"/>
        <v>0.41368015000000002</v>
      </c>
      <c r="AM63" s="5">
        <f t="shared" si="13"/>
        <v>109</v>
      </c>
      <c r="AN63" s="56"/>
      <c r="AT63" s="56"/>
      <c r="BA63" s="56"/>
      <c r="BB63" s="56"/>
    </row>
    <row r="64" spans="1:54" x14ac:dyDescent="0.35">
      <c r="A64">
        <v>110000</v>
      </c>
      <c r="B64" s="59">
        <v>3.4557923999999997E-2</v>
      </c>
      <c r="C64" s="3">
        <f t="shared" si="0"/>
        <v>1.273148148148148E-3</v>
      </c>
      <c r="D64" s="59">
        <v>0.34557923999999995</v>
      </c>
      <c r="E64" s="56" t="e">
        <f t="shared" si="6"/>
        <v>#N/A</v>
      </c>
      <c r="F64" s="58" t="e">
        <f t="shared" si="7"/>
        <v>#N/A</v>
      </c>
      <c r="G64" s="58" t="e">
        <f t="shared" si="34"/>
        <v>#N/A</v>
      </c>
      <c r="H64" s="58" t="e">
        <f t="shared" si="22"/>
        <v>#N/A</v>
      </c>
      <c r="I64" s="61" t="e">
        <v>#N/A</v>
      </c>
      <c r="J64" s="58" t="str">
        <f t="shared" si="8"/>
        <v>0</v>
      </c>
      <c r="K64" s="58" t="str">
        <f t="shared" si="9"/>
        <v>0</v>
      </c>
      <c r="L64" s="58" t="str">
        <f t="shared" si="23"/>
        <v>0</v>
      </c>
      <c r="M64" s="58" t="str">
        <f t="shared" si="31"/>
        <v>0</v>
      </c>
      <c r="N64" s="61">
        <v>0</v>
      </c>
      <c r="O64" s="3">
        <f t="shared" si="10"/>
        <v>1.273148148148148E-3</v>
      </c>
      <c r="R64" s="56"/>
      <c r="S64" s="56"/>
      <c r="AF64" s="3">
        <f t="shared" si="4"/>
        <v>1.273148148148148E-3</v>
      </c>
      <c r="AG64" s="5">
        <f t="shared" si="5"/>
        <v>110000</v>
      </c>
      <c r="AH64" s="56">
        <f t="shared" si="29"/>
        <v>0.34557923999999995</v>
      </c>
      <c r="AI64" s="84">
        <f t="shared" si="30"/>
        <v>0.34557923999999995</v>
      </c>
      <c r="AJ64" s="84">
        <v>582</v>
      </c>
      <c r="AK64" t="str">
        <f t="shared" si="12"/>
        <v>0.34557924, 582</v>
      </c>
      <c r="AL64" s="60">
        <f t="shared" si="30"/>
        <v>0.34557923999999995</v>
      </c>
      <c r="AM64" s="5">
        <f t="shared" si="13"/>
        <v>110</v>
      </c>
      <c r="AN64" s="56"/>
      <c r="AT64" s="56"/>
      <c r="BA64" s="56"/>
      <c r="BB64" s="56"/>
    </row>
    <row r="65" spans="1:54" x14ac:dyDescent="0.35">
      <c r="A65">
        <v>111000</v>
      </c>
      <c r="B65" s="59">
        <v>3.6073429999999997E-2</v>
      </c>
      <c r="C65" s="3">
        <f t="shared" si="0"/>
        <v>1.2847222222222223E-3</v>
      </c>
      <c r="D65" s="59">
        <v>0.36073429999999995</v>
      </c>
      <c r="E65" s="56" t="e">
        <f t="shared" si="6"/>
        <v>#N/A</v>
      </c>
      <c r="F65" s="58" t="e">
        <f t="shared" si="7"/>
        <v>#N/A</v>
      </c>
      <c r="G65" s="58" t="e">
        <f t="shared" si="34"/>
        <v>#N/A</v>
      </c>
      <c r="H65" s="58" t="e">
        <f t="shared" si="22"/>
        <v>#N/A</v>
      </c>
      <c r="I65" s="61" t="e">
        <v>#N/A</v>
      </c>
      <c r="J65" s="58" t="str">
        <f t="shared" si="8"/>
        <v>0</v>
      </c>
      <c r="K65" s="58" t="str">
        <f t="shared" si="9"/>
        <v>0</v>
      </c>
      <c r="L65" s="58" t="str">
        <f t="shared" si="23"/>
        <v>0</v>
      </c>
      <c r="M65" s="58" t="str">
        <f t="shared" si="31"/>
        <v>0</v>
      </c>
      <c r="N65" s="61">
        <v>0</v>
      </c>
      <c r="O65" s="3">
        <f t="shared" si="10"/>
        <v>1.2847222222222223E-3</v>
      </c>
      <c r="R65" s="56"/>
      <c r="S65" s="56"/>
      <c r="AF65" s="3">
        <f t="shared" si="4"/>
        <v>1.2847222222222223E-3</v>
      </c>
      <c r="AG65" s="5">
        <f t="shared" si="5"/>
        <v>111000</v>
      </c>
      <c r="AH65" s="56">
        <f t="shared" si="29"/>
        <v>0.36073429999999995</v>
      </c>
      <c r="AI65" s="84">
        <f t="shared" si="30"/>
        <v>0.36073429999999995</v>
      </c>
      <c r="AJ65" s="84">
        <v>583</v>
      </c>
      <c r="AK65" t="str">
        <f t="shared" si="12"/>
        <v>0.3607343, 583</v>
      </c>
      <c r="AL65" s="60">
        <f t="shared" si="30"/>
        <v>0.36073429999999995</v>
      </c>
      <c r="AM65" s="5">
        <f t="shared" si="13"/>
        <v>111</v>
      </c>
      <c r="AN65" s="56"/>
      <c r="AT65" s="56"/>
      <c r="BA65" s="56"/>
      <c r="BB65" s="56"/>
    </row>
    <row r="66" spans="1:54" x14ac:dyDescent="0.35">
      <c r="A66">
        <v>112000</v>
      </c>
      <c r="B66" s="59">
        <v>5.2717357999999999E-2</v>
      </c>
      <c r="C66" s="3">
        <f t="shared" ref="C66:C129" si="35">A66/60000/1440</f>
        <v>1.2962962962962963E-3</v>
      </c>
      <c r="D66" s="59">
        <v>0.52717358000000003</v>
      </c>
      <c r="E66" s="56" t="e">
        <f t="shared" si="6"/>
        <v>#N/A</v>
      </c>
      <c r="F66" s="58" t="e">
        <f t="shared" si="7"/>
        <v>#N/A</v>
      </c>
      <c r="G66" s="58" t="e">
        <f t="shared" si="34"/>
        <v>#N/A</v>
      </c>
      <c r="H66" s="58" t="e">
        <f t="shared" si="22"/>
        <v>#N/A</v>
      </c>
      <c r="I66" s="61" t="e">
        <v>#N/A</v>
      </c>
      <c r="J66" s="58" t="str">
        <f t="shared" si="8"/>
        <v>0</v>
      </c>
      <c r="K66" s="58" t="str">
        <f t="shared" si="9"/>
        <v>0</v>
      </c>
      <c r="L66" s="58" t="str">
        <f t="shared" si="23"/>
        <v>0</v>
      </c>
      <c r="M66" s="58" t="str">
        <f t="shared" si="31"/>
        <v>0</v>
      </c>
      <c r="N66" s="61">
        <v>0</v>
      </c>
      <c r="O66" s="3">
        <f t="shared" si="10"/>
        <v>1.2962962962962963E-3</v>
      </c>
      <c r="R66" s="56"/>
      <c r="S66" s="56"/>
      <c r="AF66" s="3">
        <f t="shared" ref="AF66:AF129" si="36">A66/60000/1440</f>
        <v>1.2962962962962963E-3</v>
      </c>
      <c r="AG66" s="5">
        <f t="shared" ref="AG66:AG129" si="37">A66</f>
        <v>112000</v>
      </c>
      <c r="AH66" s="56">
        <f t="shared" si="29"/>
        <v>0.52717358000000003</v>
      </c>
      <c r="AI66" s="84">
        <f t="shared" si="30"/>
        <v>0.52717358000000003</v>
      </c>
      <c r="AJ66" s="84">
        <v>584</v>
      </c>
      <c r="AK66" t="str">
        <f t="shared" si="12"/>
        <v>0.52717358, 584</v>
      </c>
      <c r="AL66" s="60">
        <f t="shared" si="30"/>
        <v>0.52717358000000003</v>
      </c>
      <c r="AM66" s="5">
        <f t="shared" si="13"/>
        <v>112</v>
      </c>
      <c r="AN66" s="56"/>
      <c r="AT66" s="56"/>
      <c r="BA66" s="56"/>
      <c r="BB66" s="56"/>
    </row>
    <row r="67" spans="1:54" x14ac:dyDescent="0.35">
      <c r="A67">
        <v>113000</v>
      </c>
      <c r="B67" s="59">
        <v>7.6926709999999995E-2</v>
      </c>
      <c r="C67" s="3">
        <f t="shared" si="35"/>
        <v>1.3078703703703703E-3</v>
      </c>
      <c r="D67" s="59">
        <v>0.76926709999999998</v>
      </c>
      <c r="E67" s="56" t="e">
        <f t="shared" ref="E67:E130" si="38">IF(D67=MIN($D$2:$D$412),D67,NA())</f>
        <v>#N/A</v>
      </c>
      <c r="F67" s="58" t="e">
        <f t="shared" ref="F67:F130" si="39">IF(D67=MAX($D$2:$D$412),D67,NA())</f>
        <v>#N/A</v>
      </c>
      <c r="G67" s="58" t="e">
        <f t="shared" si="34"/>
        <v>#N/A</v>
      </c>
      <c r="H67" s="58" t="e">
        <f t="shared" si="22"/>
        <v>#N/A</v>
      </c>
      <c r="I67" s="61" t="s">
        <v>60</v>
      </c>
      <c r="J67" s="58" t="str">
        <f t="shared" ref="J67:J130" si="40">IF(D67=MIN($D:$D),D67,"0")</f>
        <v>0</v>
      </c>
      <c r="K67" s="58" t="str">
        <f t="shared" ref="K67:K130" si="41">IF(D67=MAX($D:$D),D67,"0")</f>
        <v>0</v>
      </c>
      <c r="L67" s="58" t="str">
        <f t="shared" si="23"/>
        <v>0</v>
      </c>
      <c r="M67" s="58" t="str">
        <f t="shared" si="31"/>
        <v>0</v>
      </c>
      <c r="N67" s="61" t="str">
        <v>4 Turn</v>
      </c>
      <c r="O67" s="3">
        <f t="shared" ref="O67:O130" si="42">$A67/60000/1440</f>
        <v>1.3078703703703703E-3</v>
      </c>
      <c r="R67" s="56"/>
      <c r="S67" s="56"/>
      <c r="AF67" s="3">
        <f t="shared" si="36"/>
        <v>1.3078703703703703E-3</v>
      </c>
      <c r="AG67" s="5">
        <f t="shared" si="37"/>
        <v>113000</v>
      </c>
      <c r="AH67" s="56">
        <f t="shared" si="29"/>
        <v>0.76926709999999998</v>
      </c>
      <c r="AI67" s="84">
        <f t="shared" si="30"/>
        <v>0.76926709999999998</v>
      </c>
      <c r="AJ67" s="84">
        <v>585</v>
      </c>
      <c r="AK67" t="str">
        <f t="shared" ref="AK67:AK130" si="43">_xlfn.CONCAT(AI67,", ",AJ67)</f>
        <v>0.7692671, 585</v>
      </c>
      <c r="AL67" s="60">
        <f t="shared" si="30"/>
        <v>0.76926709999999998</v>
      </c>
      <c r="AM67" s="5">
        <f t="shared" ref="AM67:AM130" si="44">$AG67/1000</f>
        <v>113</v>
      </c>
      <c r="AN67" s="56"/>
      <c r="AT67" s="56"/>
      <c r="BA67" s="56"/>
      <c r="BB67" s="56"/>
    </row>
    <row r="68" spans="1:54" x14ac:dyDescent="0.35">
      <c r="A68">
        <v>114000</v>
      </c>
      <c r="B68" s="59">
        <v>9.8867640000000007E-2</v>
      </c>
      <c r="C68" s="3">
        <f t="shared" si="35"/>
        <v>1.3194444444444445E-3</v>
      </c>
      <c r="D68" s="59">
        <v>0.98867640000000012</v>
      </c>
      <c r="E68" s="56" t="e">
        <f t="shared" si="38"/>
        <v>#N/A</v>
      </c>
      <c r="F68" s="58" t="e">
        <f t="shared" si="39"/>
        <v>#N/A</v>
      </c>
      <c r="G68" s="58" t="e">
        <f t="shared" si="34"/>
        <v>#N/A</v>
      </c>
      <c r="H68" s="58" t="e">
        <f t="shared" si="22"/>
        <v>#N/A</v>
      </c>
      <c r="I68" s="61" t="e">
        <v>#N/A</v>
      </c>
      <c r="J68" s="58" t="str">
        <f t="shared" si="40"/>
        <v>0</v>
      </c>
      <c r="K68" s="58" t="str">
        <f t="shared" si="41"/>
        <v>0</v>
      </c>
      <c r="L68" s="58" t="str">
        <f t="shared" si="23"/>
        <v>0</v>
      </c>
      <c r="M68" s="58" t="str">
        <f t="shared" si="31"/>
        <v>0</v>
      </c>
      <c r="N68" s="61">
        <v>0</v>
      </c>
      <c r="O68" s="3">
        <f t="shared" si="42"/>
        <v>1.3194444444444445E-3</v>
      </c>
      <c r="R68" s="56"/>
      <c r="S68" s="56"/>
      <c r="AF68" s="3">
        <f t="shared" si="36"/>
        <v>1.3194444444444445E-3</v>
      </c>
      <c r="AG68" s="5">
        <f t="shared" si="37"/>
        <v>114000</v>
      </c>
      <c r="AH68" s="56">
        <f t="shared" si="29"/>
        <v>0.98867640000000012</v>
      </c>
      <c r="AI68" s="84">
        <f t="shared" si="30"/>
        <v>0.98867640000000012</v>
      </c>
      <c r="AJ68" s="84">
        <v>586</v>
      </c>
      <c r="AK68" t="str">
        <f t="shared" si="43"/>
        <v>0.9886764, 586</v>
      </c>
      <c r="AL68" s="60">
        <f t="shared" si="30"/>
        <v>0.98867640000000012</v>
      </c>
      <c r="AM68" s="5">
        <f t="shared" si="44"/>
        <v>114</v>
      </c>
      <c r="AN68" s="56"/>
      <c r="AT68" s="56"/>
      <c r="BA68" s="56"/>
      <c r="BB68" s="56"/>
    </row>
    <row r="69" spans="1:54" x14ac:dyDescent="0.35">
      <c r="A69">
        <v>115000</v>
      </c>
      <c r="B69" s="59">
        <v>0.10643306399999999</v>
      </c>
      <c r="C69" s="3">
        <f t="shared" si="35"/>
        <v>1.3310185185185185E-3</v>
      </c>
      <c r="D69" s="59">
        <v>1.0643306399999999</v>
      </c>
      <c r="E69" s="56" t="e">
        <f t="shared" si="38"/>
        <v>#N/A</v>
      </c>
      <c r="F69" s="58" t="e">
        <f t="shared" si="39"/>
        <v>#N/A</v>
      </c>
      <c r="G69" s="58" t="e">
        <f>IF(AND(D69&lt;=D66, D69&lt;=D67, D69&lt;=D68, D69&lt;=D70, D69&lt;=D71, D69&lt;=D72),D69,NA())</f>
        <v>#N/A</v>
      </c>
      <c r="H69" s="58" t="e">
        <f t="shared" si="22"/>
        <v>#N/A</v>
      </c>
      <c r="I69" s="61" t="e">
        <v>#N/A</v>
      </c>
      <c r="J69" s="58" t="str">
        <f t="shared" si="40"/>
        <v>0</v>
      </c>
      <c r="K69" s="58" t="str">
        <f t="shared" si="41"/>
        <v>0</v>
      </c>
      <c r="L69" s="58" t="str">
        <f t="shared" si="23"/>
        <v>0</v>
      </c>
      <c r="M69" s="58" t="str">
        <f t="shared" si="31"/>
        <v>0</v>
      </c>
      <c r="N69" s="61">
        <v>0</v>
      </c>
      <c r="O69" s="3">
        <f t="shared" si="42"/>
        <v>1.3310185185185185E-3</v>
      </c>
      <c r="R69" s="56"/>
      <c r="S69" s="56"/>
      <c r="AF69" s="3">
        <f t="shared" si="36"/>
        <v>1.3310185185185185E-3</v>
      </c>
      <c r="AG69" s="5">
        <f t="shared" si="37"/>
        <v>115000</v>
      </c>
      <c r="AH69" s="56">
        <f t="shared" si="29"/>
        <v>1.0643306399999999</v>
      </c>
      <c r="AI69" s="84">
        <f t="shared" si="30"/>
        <v>1.0643306399999999</v>
      </c>
      <c r="AJ69" s="84">
        <v>587</v>
      </c>
      <c r="AK69" t="str">
        <f t="shared" si="43"/>
        <v>1.06433064, 587</v>
      </c>
      <c r="AL69" s="60">
        <f t="shared" si="30"/>
        <v>1.0643306399999999</v>
      </c>
      <c r="AM69" s="5">
        <f t="shared" si="44"/>
        <v>115</v>
      </c>
      <c r="AN69" s="56"/>
      <c r="AT69" s="56"/>
      <c r="BA69" s="56"/>
      <c r="BB69" s="56"/>
    </row>
    <row r="70" spans="1:54" x14ac:dyDescent="0.35">
      <c r="A70">
        <v>116000</v>
      </c>
      <c r="B70" s="59">
        <v>9.6599229999999994E-2</v>
      </c>
      <c r="C70" s="3">
        <f t="shared" si="35"/>
        <v>1.3425925925925927E-3</v>
      </c>
      <c r="D70" s="59">
        <v>0.96599229999999991</v>
      </c>
      <c r="E70" s="56" t="e">
        <f t="shared" si="38"/>
        <v>#N/A</v>
      </c>
      <c r="F70" s="58" t="e">
        <f t="shared" si="39"/>
        <v>#N/A</v>
      </c>
      <c r="G70" s="58" t="e">
        <f t="shared" si="34"/>
        <v>#N/A</v>
      </c>
      <c r="H70" s="58" t="e">
        <f t="shared" ref="H70:H133" si="45">IF(AND(D70&gt;=D67, D70&gt;=D68, D70&gt;=D69, D70&gt;=D71, D70&gt;=D72, D70&gt;=D73),D70,NA())</f>
        <v>#N/A</v>
      </c>
      <c r="I70" s="61" t="e">
        <v>#N/A</v>
      </c>
      <c r="J70" s="58" t="str">
        <f t="shared" si="40"/>
        <v>0</v>
      </c>
      <c r="K70" s="58" t="str">
        <f t="shared" si="41"/>
        <v>0</v>
      </c>
      <c r="L70" s="58" t="str">
        <f t="shared" ref="L70:L133" si="46">IF(AND(D70&lt;=D67, D70&lt;=D68, D70&lt;=D69, D70&lt;=D71, D70&lt;=D72, D70&lt;=D73),D70,"0")</f>
        <v>0</v>
      </c>
      <c r="M70" s="58" t="str">
        <f t="shared" si="31"/>
        <v>0</v>
      </c>
      <c r="N70" s="61">
        <v>0</v>
      </c>
      <c r="O70" s="3">
        <f t="shared" si="42"/>
        <v>1.3425925925925927E-3</v>
      </c>
      <c r="R70" s="56"/>
      <c r="S70" s="56"/>
      <c r="AF70" s="3">
        <f t="shared" si="36"/>
        <v>1.3425925925925927E-3</v>
      </c>
      <c r="AG70" s="5">
        <f t="shared" si="37"/>
        <v>116000</v>
      </c>
      <c r="AH70" s="56">
        <f t="shared" si="29"/>
        <v>0.96599229999999991</v>
      </c>
      <c r="AI70" s="84">
        <f t="shared" si="30"/>
        <v>0.96599229999999991</v>
      </c>
      <c r="AJ70" s="84">
        <v>588</v>
      </c>
      <c r="AK70" t="str">
        <f t="shared" si="43"/>
        <v>0.9659923, 588</v>
      </c>
      <c r="AL70" s="60">
        <f t="shared" si="30"/>
        <v>0.96599229999999991</v>
      </c>
      <c r="AM70" s="5">
        <f t="shared" si="44"/>
        <v>116</v>
      </c>
      <c r="AN70" s="56"/>
      <c r="AT70" s="56"/>
      <c r="BA70" s="56"/>
      <c r="BB70" s="56"/>
    </row>
    <row r="71" spans="1:54" x14ac:dyDescent="0.35">
      <c r="A71">
        <v>117000</v>
      </c>
      <c r="B71" s="59">
        <v>9.8109885999999993E-2</v>
      </c>
      <c r="C71" s="3">
        <f t="shared" si="35"/>
        <v>1.3541666666666667E-3</v>
      </c>
      <c r="D71" s="59">
        <v>0.98109885999999991</v>
      </c>
      <c r="E71" s="56" t="e">
        <f t="shared" si="38"/>
        <v>#N/A</v>
      </c>
      <c r="F71" s="58" t="e">
        <f t="shared" si="39"/>
        <v>#N/A</v>
      </c>
      <c r="G71" s="58" t="e">
        <f t="shared" si="34"/>
        <v>#N/A</v>
      </c>
      <c r="H71" s="58" t="e">
        <f t="shared" si="45"/>
        <v>#N/A</v>
      </c>
      <c r="I71" s="61" t="e">
        <v>#N/A</v>
      </c>
      <c r="J71" s="58" t="str">
        <f t="shared" si="40"/>
        <v>0</v>
      </c>
      <c r="K71" s="58" t="str">
        <f t="shared" si="41"/>
        <v>0</v>
      </c>
      <c r="L71" s="58" t="str">
        <f t="shared" si="46"/>
        <v>0</v>
      </c>
      <c r="M71" s="58" t="str">
        <f t="shared" si="31"/>
        <v>0</v>
      </c>
      <c r="N71" s="61">
        <v>0</v>
      </c>
      <c r="O71" s="3">
        <f t="shared" si="42"/>
        <v>1.3541666666666667E-3</v>
      </c>
      <c r="R71" s="56"/>
      <c r="S71" s="56"/>
      <c r="AF71" s="3">
        <f t="shared" si="36"/>
        <v>1.3541666666666667E-3</v>
      </c>
      <c r="AG71" s="5">
        <f t="shared" si="37"/>
        <v>117000</v>
      </c>
      <c r="AH71" s="56">
        <f t="shared" ref="AH71:AH134" si="47">B71*10</f>
        <v>0.98109885999999991</v>
      </c>
      <c r="AI71" s="84">
        <f t="shared" si="30"/>
        <v>0.98109885999999991</v>
      </c>
      <c r="AJ71" s="84">
        <v>589</v>
      </c>
      <c r="AK71" t="str">
        <f t="shared" si="43"/>
        <v>0.98109886, 589</v>
      </c>
      <c r="AL71" s="60">
        <f t="shared" si="30"/>
        <v>0.98109885999999991</v>
      </c>
      <c r="AM71" s="5">
        <f t="shared" si="44"/>
        <v>117</v>
      </c>
      <c r="AN71" s="56"/>
      <c r="AT71" s="56"/>
      <c r="BA71" s="56"/>
      <c r="BB71" s="56"/>
    </row>
    <row r="72" spans="1:54" x14ac:dyDescent="0.35">
      <c r="A72">
        <v>118000</v>
      </c>
      <c r="B72" s="59">
        <v>0.11626690000000001</v>
      </c>
      <c r="C72" s="3">
        <f t="shared" si="35"/>
        <v>1.3657407407407407E-3</v>
      </c>
      <c r="D72" s="59">
        <v>1.1626690000000002</v>
      </c>
      <c r="E72" s="56" t="e">
        <f t="shared" si="38"/>
        <v>#N/A</v>
      </c>
      <c r="F72" s="58" t="e">
        <f t="shared" si="39"/>
        <v>#N/A</v>
      </c>
      <c r="G72" s="58" t="e">
        <f t="shared" si="34"/>
        <v>#N/A</v>
      </c>
      <c r="H72" s="58" t="e">
        <f t="shared" si="45"/>
        <v>#N/A</v>
      </c>
      <c r="I72" s="61" t="e">
        <v>#N/A</v>
      </c>
      <c r="J72" s="58" t="str">
        <f t="shared" si="40"/>
        <v>0</v>
      </c>
      <c r="K72" s="58" t="str">
        <f t="shared" si="41"/>
        <v>0</v>
      </c>
      <c r="L72" s="58" t="str">
        <f t="shared" si="46"/>
        <v>0</v>
      </c>
      <c r="M72" s="58" t="str">
        <f t="shared" si="31"/>
        <v>0</v>
      </c>
      <c r="N72" s="61">
        <v>0</v>
      </c>
      <c r="O72" s="3">
        <f t="shared" si="42"/>
        <v>1.3657407407407407E-3</v>
      </c>
      <c r="R72" s="56"/>
      <c r="S72" s="56"/>
      <c r="AF72" s="3">
        <f t="shared" si="36"/>
        <v>1.3657407407407407E-3</v>
      </c>
      <c r="AG72" s="5">
        <f t="shared" si="37"/>
        <v>118000</v>
      </c>
      <c r="AH72" s="56">
        <f t="shared" si="47"/>
        <v>1.1626690000000002</v>
      </c>
      <c r="AI72" s="84">
        <f t="shared" si="30"/>
        <v>1.1626690000000002</v>
      </c>
      <c r="AJ72" s="84">
        <v>590</v>
      </c>
      <c r="AK72" t="str">
        <f t="shared" si="43"/>
        <v>1.162669, 590</v>
      </c>
      <c r="AL72" s="60">
        <f t="shared" si="30"/>
        <v>1.1626690000000002</v>
      </c>
      <c r="AM72" s="5">
        <f t="shared" si="44"/>
        <v>118</v>
      </c>
      <c r="AN72" s="56"/>
      <c r="AT72" s="56"/>
      <c r="BA72" s="56"/>
      <c r="BB72" s="56"/>
    </row>
    <row r="73" spans="1:54" x14ac:dyDescent="0.35">
      <c r="A73">
        <v>119000</v>
      </c>
      <c r="B73" s="59">
        <v>0.121563904</v>
      </c>
      <c r="C73" s="3">
        <f t="shared" si="35"/>
        <v>1.3773148148148149E-3</v>
      </c>
      <c r="D73" s="59">
        <v>1.2156390400000001</v>
      </c>
      <c r="E73" s="56" t="e">
        <f t="shared" si="38"/>
        <v>#N/A</v>
      </c>
      <c r="F73" s="58" t="e">
        <f t="shared" si="39"/>
        <v>#N/A</v>
      </c>
      <c r="G73" s="58" t="e">
        <f t="shared" si="34"/>
        <v>#N/A</v>
      </c>
      <c r="H73" s="58">
        <f t="shared" si="45"/>
        <v>1.2156390400000001</v>
      </c>
      <c r="I73" s="61" t="e">
        <v>#N/A</v>
      </c>
      <c r="J73" s="58" t="str">
        <f t="shared" si="40"/>
        <v>0</v>
      </c>
      <c r="K73" s="58" t="str">
        <f t="shared" si="41"/>
        <v>0</v>
      </c>
      <c r="L73" s="58" t="str">
        <f t="shared" si="46"/>
        <v>0</v>
      </c>
      <c r="M73" s="58">
        <f t="shared" si="31"/>
        <v>1.2156390400000001</v>
      </c>
      <c r="N73" s="61">
        <v>0</v>
      </c>
      <c r="O73" s="3">
        <f t="shared" si="42"/>
        <v>1.3773148148148149E-3</v>
      </c>
      <c r="P73" t="s">
        <v>97</v>
      </c>
      <c r="R73" s="56"/>
      <c r="S73" s="56"/>
      <c r="AF73" s="3">
        <f t="shared" si="36"/>
        <v>1.3773148148148149E-3</v>
      </c>
      <c r="AG73" s="5">
        <f t="shared" si="37"/>
        <v>119000</v>
      </c>
      <c r="AH73" s="56">
        <f t="shared" si="47"/>
        <v>1.2156390400000001</v>
      </c>
      <c r="AI73" s="84">
        <f t="shared" si="30"/>
        <v>1.2156390400000001</v>
      </c>
      <c r="AJ73" s="84">
        <v>591</v>
      </c>
      <c r="AK73" t="str">
        <f t="shared" si="43"/>
        <v>1.21563904, 591</v>
      </c>
      <c r="AL73" s="60">
        <f t="shared" si="30"/>
        <v>1.2156390400000001</v>
      </c>
      <c r="AM73" s="5">
        <f t="shared" si="44"/>
        <v>119</v>
      </c>
      <c r="AN73" s="56"/>
      <c r="AT73" s="56"/>
      <c r="BA73" s="56"/>
      <c r="BB73" s="56"/>
    </row>
    <row r="74" spans="1:54" x14ac:dyDescent="0.35">
      <c r="A74">
        <v>120000</v>
      </c>
      <c r="B74" s="59">
        <v>0.12080858</v>
      </c>
      <c r="C74" s="3">
        <f t="shared" si="35"/>
        <v>1.3888888888888889E-3</v>
      </c>
      <c r="D74" s="59">
        <v>1.2080858000000001</v>
      </c>
      <c r="E74" s="56" t="e">
        <f t="shared" si="38"/>
        <v>#N/A</v>
      </c>
      <c r="F74" s="58" t="e">
        <f t="shared" si="39"/>
        <v>#N/A</v>
      </c>
      <c r="G74" s="58" t="e">
        <f t="shared" si="34"/>
        <v>#N/A</v>
      </c>
      <c r="H74" s="58" t="e">
        <f t="shared" si="45"/>
        <v>#N/A</v>
      </c>
      <c r="I74" s="61" t="e">
        <v>#N/A</v>
      </c>
      <c r="J74" s="58" t="str">
        <f t="shared" si="40"/>
        <v>0</v>
      </c>
      <c r="K74" s="58" t="str">
        <f t="shared" si="41"/>
        <v>0</v>
      </c>
      <c r="L74" s="58" t="str">
        <f t="shared" si="46"/>
        <v>0</v>
      </c>
      <c r="M74" s="58" t="str">
        <f t="shared" si="31"/>
        <v>0</v>
      </c>
      <c r="N74" s="61">
        <v>0</v>
      </c>
      <c r="O74" s="3">
        <f t="shared" si="42"/>
        <v>1.3888888888888889E-3</v>
      </c>
      <c r="R74" s="56"/>
      <c r="S74" s="56"/>
      <c r="AF74" s="3">
        <f t="shared" si="36"/>
        <v>1.3888888888888889E-3</v>
      </c>
      <c r="AG74" s="5">
        <f t="shared" si="37"/>
        <v>120000</v>
      </c>
      <c r="AH74" s="56">
        <f t="shared" si="47"/>
        <v>1.2080858000000001</v>
      </c>
      <c r="AI74" s="84">
        <f t="shared" si="30"/>
        <v>1.2080858000000001</v>
      </c>
      <c r="AJ74" s="84">
        <v>592</v>
      </c>
      <c r="AK74" t="str">
        <f t="shared" si="43"/>
        <v>1.2080858, 592</v>
      </c>
      <c r="AL74" s="60">
        <f t="shared" si="30"/>
        <v>1.2080858000000001</v>
      </c>
      <c r="AM74" s="5">
        <f t="shared" si="44"/>
        <v>120</v>
      </c>
      <c r="AN74" s="56"/>
      <c r="AT74" s="56"/>
      <c r="BA74" s="56"/>
      <c r="BB74" s="56"/>
    </row>
    <row r="75" spans="1:54" x14ac:dyDescent="0.35">
      <c r="A75">
        <v>121000</v>
      </c>
      <c r="B75" s="59">
        <v>0.100380726</v>
      </c>
      <c r="C75" s="3">
        <f t="shared" si="35"/>
        <v>1.4004629629629629E-3</v>
      </c>
      <c r="D75" s="59">
        <v>1.0038072600000001</v>
      </c>
      <c r="E75" s="56" t="e">
        <f t="shared" si="38"/>
        <v>#N/A</v>
      </c>
      <c r="F75" s="58" t="e">
        <f t="shared" si="39"/>
        <v>#N/A</v>
      </c>
      <c r="G75" s="58" t="e">
        <f t="shared" si="34"/>
        <v>#N/A</v>
      </c>
      <c r="H75" s="58" t="e">
        <f t="shared" si="45"/>
        <v>#N/A</v>
      </c>
      <c r="I75" s="61" t="e">
        <v>#N/A</v>
      </c>
      <c r="J75" s="58" t="str">
        <f t="shared" si="40"/>
        <v>0</v>
      </c>
      <c r="K75" s="58" t="str">
        <f t="shared" si="41"/>
        <v>0</v>
      </c>
      <c r="L75" s="58" t="str">
        <f t="shared" si="46"/>
        <v>0</v>
      </c>
      <c r="M75" s="58" t="str">
        <f t="shared" si="31"/>
        <v>0</v>
      </c>
      <c r="N75" s="61">
        <v>0</v>
      </c>
      <c r="O75" s="3">
        <f t="shared" si="42"/>
        <v>1.4004629629629629E-3</v>
      </c>
      <c r="R75" s="56"/>
      <c r="S75" s="56"/>
      <c r="AF75" s="3">
        <f t="shared" si="36"/>
        <v>1.4004629629629629E-3</v>
      </c>
      <c r="AG75" s="5">
        <f t="shared" si="37"/>
        <v>121000</v>
      </c>
      <c r="AH75" s="56">
        <f t="shared" si="47"/>
        <v>1.0038072600000001</v>
      </c>
      <c r="AI75" s="84">
        <f t="shared" si="30"/>
        <v>1.0038072600000001</v>
      </c>
      <c r="AJ75" s="84">
        <v>593</v>
      </c>
      <c r="AK75" t="str">
        <f t="shared" si="43"/>
        <v>1.00380726, 593</v>
      </c>
      <c r="AL75" s="60">
        <f t="shared" si="30"/>
        <v>1.0038072600000001</v>
      </c>
      <c r="AM75" s="5">
        <f t="shared" si="44"/>
        <v>121</v>
      </c>
      <c r="AN75" s="56"/>
      <c r="AT75" s="56"/>
      <c r="BA75" s="56"/>
      <c r="BB75" s="56"/>
    </row>
    <row r="76" spans="1:54" x14ac:dyDescent="0.35">
      <c r="A76">
        <v>122000</v>
      </c>
      <c r="B76" s="59">
        <v>6.8605949999999999E-2</v>
      </c>
      <c r="C76" s="3">
        <f t="shared" si="35"/>
        <v>1.4120370370370369E-3</v>
      </c>
      <c r="D76" s="59">
        <v>0.68605950000000004</v>
      </c>
      <c r="E76" s="56" t="e">
        <f t="shared" si="38"/>
        <v>#N/A</v>
      </c>
      <c r="F76" s="58" t="e">
        <f t="shared" si="39"/>
        <v>#N/A</v>
      </c>
      <c r="G76" s="58">
        <f t="shared" si="34"/>
        <v>0.68605950000000004</v>
      </c>
      <c r="H76" s="58" t="e">
        <f t="shared" si="45"/>
        <v>#N/A</v>
      </c>
      <c r="I76" s="61" t="e">
        <v>#N/A</v>
      </c>
      <c r="J76" s="58" t="str">
        <f t="shared" si="40"/>
        <v>0</v>
      </c>
      <c r="K76" s="58" t="str">
        <f t="shared" si="41"/>
        <v>0</v>
      </c>
      <c r="L76" s="58">
        <f t="shared" si="46"/>
        <v>0.68605950000000004</v>
      </c>
      <c r="M76" s="58" t="str">
        <f t="shared" si="31"/>
        <v>0</v>
      </c>
      <c r="N76" s="61">
        <v>0</v>
      </c>
      <c r="O76" s="3">
        <f t="shared" si="42"/>
        <v>1.4120370370370369E-3</v>
      </c>
      <c r="R76" s="56"/>
      <c r="S76" s="56"/>
      <c r="AF76" s="3">
        <f t="shared" si="36"/>
        <v>1.4120370370370369E-3</v>
      </c>
      <c r="AG76" s="5">
        <f t="shared" si="37"/>
        <v>122000</v>
      </c>
      <c r="AH76" s="56">
        <f t="shared" si="47"/>
        <v>0.68605950000000004</v>
      </c>
      <c r="AI76" s="84">
        <f t="shared" si="30"/>
        <v>0.68605950000000004</v>
      </c>
      <c r="AJ76" s="84">
        <v>594</v>
      </c>
      <c r="AK76" t="str">
        <f t="shared" si="43"/>
        <v>0.6860595, 594</v>
      </c>
      <c r="AL76" s="60">
        <f t="shared" si="30"/>
        <v>0.68605950000000004</v>
      </c>
      <c r="AM76" s="5">
        <f t="shared" si="44"/>
        <v>122</v>
      </c>
      <c r="AN76" s="56"/>
      <c r="AT76" s="56"/>
      <c r="BA76" s="56"/>
      <c r="BB76" s="56"/>
    </row>
    <row r="77" spans="1:54" x14ac:dyDescent="0.35">
      <c r="A77">
        <v>123000</v>
      </c>
      <c r="B77" s="59">
        <v>7.7684459999999997E-2</v>
      </c>
      <c r="C77" s="3">
        <f t="shared" si="35"/>
        <v>1.423611111111111E-3</v>
      </c>
      <c r="D77" s="59">
        <v>0.7768446</v>
      </c>
      <c r="E77" s="56" t="e">
        <f t="shared" si="38"/>
        <v>#N/A</v>
      </c>
      <c r="F77" s="58" t="e">
        <f t="shared" si="39"/>
        <v>#N/A</v>
      </c>
      <c r="G77" s="58" t="e">
        <f t="shared" si="34"/>
        <v>#N/A</v>
      </c>
      <c r="H77" s="58" t="e">
        <f t="shared" si="45"/>
        <v>#N/A</v>
      </c>
      <c r="I77" s="61" t="e">
        <v>#N/A</v>
      </c>
      <c r="J77" s="58" t="str">
        <f t="shared" si="40"/>
        <v>0</v>
      </c>
      <c r="K77" s="58" t="str">
        <f t="shared" si="41"/>
        <v>0</v>
      </c>
      <c r="L77" s="58" t="str">
        <f t="shared" si="46"/>
        <v>0</v>
      </c>
      <c r="M77" s="58" t="str">
        <f t="shared" si="31"/>
        <v>0</v>
      </c>
      <c r="N77" s="61">
        <v>0</v>
      </c>
      <c r="O77" s="3">
        <f t="shared" si="42"/>
        <v>1.423611111111111E-3</v>
      </c>
      <c r="R77" s="56"/>
      <c r="S77" s="56"/>
      <c r="AF77" s="3">
        <f t="shared" si="36"/>
        <v>1.423611111111111E-3</v>
      </c>
      <c r="AG77" s="5">
        <f t="shared" si="37"/>
        <v>123000</v>
      </c>
      <c r="AH77" s="56">
        <f t="shared" si="47"/>
        <v>0.7768446</v>
      </c>
      <c r="AI77" s="84">
        <f t="shared" si="30"/>
        <v>0.7768446</v>
      </c>
      <c r="AJ77" s="84">
        <v>595</v>
      </c>
      <c r="AK77" t="str">
        <f t="shared" si="43"/>
        <v>0.7768446, 595</v>
      </c>
      <c r="AL77" s="60">
        <f t="shared" si="30"/>
        <v>0.7768446</v>
      </c>
      <c r="AM77" s="5">
        <f t="shared" si="44"/>
        <v>123</v>
      </c>
      <c r="AN77" s="56"/>
      <c r="AT77" s="56"/>
      <c r="BA77" s="56"/>
      <c r="BB77" s="56"/>
    </row>
    <row r="78" spans="1:54" x14ac:dyDescent="0.35">
      <c r="A78">
        <v>124000</v>
      </c>
      <c r="B78" s="59">
        <v>9.6599229999999994E-2</v>
      </c>
      <c r="C78" s="3">
        <f t="shared" si="35"/>
        <v>1.4351851851851854E-3</v>
      </c>
      <c r="D78" s="59">
        <v>0.96599229999999991</v>
      </c>
      <c r="E78" s="56" t="e">
        <f t="shared" si="38"/>
        <v>#N/A</v>
      </c>
      <c r="F78" s="58" t="e">
        <f t="shared" si="39"/>
        <v>#N/A</v>
      </c>
      <c r="G78" s="58" t="e">
        <f t="shared" si="34"/>
        <v>#N/A</v>
      </c>
      <c r="H78" s="58" t="e">
        <f t="shared" si="45"/>
        <v>#N/A</v>
      </c>
      <c r="I78" s="61" t="e">
        <v>#N/A</v>
      </c>
      <c r="J78" s="58" t="str">
        <f t="shared" si="40"/>
        <v>0</v>
      </c>
      <c r="K78" s="58" t="str">
        <f t="shared" si="41"/>
        <v>0</v>
      </c>
      <c r="L78" s="58" t="str">
        <f t="shared" si="46"/>
        <v>0</v>
      </c>
      <c r="M78" s="58" t="str">
        <f t="shared" si="31"/>
        <v>0</v>
      </c>
      <c r="N78" s="61">
        <v>0</v>
      </c>
      <c r="O78" s="3">
        <f t="shared" si="42"/>
        <v>1.4351851851851854E-3</v>
      </c>
      <c r="R78" s="56"/>
      <c r="S78" s="56"/>
      <c r="AF78" s="3">
        <f t="shared" si="36"/>
        <v>1.4351851851851854E-3</v>
      </c>
      <c r="AG78" s="5">
        <f t="shared" si="37"/>
        <v>124000</v>
      </c>
      <c r="AH78" s="56">
        <f t="shared" si="47"/>
        <v>0.96599229999999991</v>
      </c>
      <c r="AI78" s="84">
        <f t="shared" si="30"/>
        <v>0.96599229999999991</v>
      </c>
      <c r="AJ78" s="84">
        <v>596</v>
      </c>
      <c r="AK78" t="str">
        <f t="shared" si="43"/>
        <v>0.9659923, 596</v>
      </c>
      <c r="AL78" s="60">
        <f t="shared" si="30"/>
        <v>0.96599229999999991</v>
      </c>
      <c r="AM78" s="5">
        <f t="shared" si="44"/>
        <v>124</v>
      </c>
      <c r="AN78" s="56"/>
      <c r="AT78" s="56"/>
      <c r="BA78" s="56"/>
      <c r="BB78" s="56"/>
    </row>
    <row r="79" spans="1:54" x14ac:dyDescent="0.35">
      <c r="A79">
        <v>125000</v>
      </c>
      <c r="B79" s="59">
        <v>8.6762964999999997E-2</v>
      </c>
      <c r="C79" s="3">
        <f t="shared" si="35"/>
        <v>1.4467592592592594E-3</v>
      </c>
      <c r="D79" s="59">
        <v>0.86762965000000003</v>
      </c>
      <c r="E79" s="56" t="e">
        <f t="shared" si="38"/>
        <v>#N/A</v>
      </c>
      <c r="F79" s="58" t="e">
        <f t="shared" si="39"/>
        <v>#N/A</v>
      </c>
      <c r="G79" s="58" t="e">
        <f t="shared" si="34"/>
        <v>#N/A</v>
      </c>
      <c r="H79" s="58" t="e">
        <f t="shared" si="45"/>
        <v>#N/A</v>
      </c>
      <c r="I79" s="61" t="e">
        <v>#N/A</v>
      </c>
      <c r="J79" s="58" t="str">
        <f t="shared" si="40"/>
        <v>0</v>
      </c>
      <c r="K79" s="58" t="str">
        <f t="shared" si="41"/>
        <v>0</v>
      </c>
      <c r="L79" s="58" t="str">
        <f t="shared" si="46"/>
        <v>0</v>
      </c>
      <c r="M79" s="58" t="str">
        <f t="shared" si="31"/>
        <v>0</v>
      </c>
      <c r="N79" s="61">
        <v>0</v>
      </c>
      <c r="O79" s="3">
        <f t="shared" si="42"/>
        <v>1.4467592592592594E-3</v>
      </c>
      <c r="R79" s="56"/>
      <c r="S79" s="56"/>
      <c r="AF79" s="3">
        <f t="shared" si="36"/>
        <v>1.4467592592592594E-3</v>
      </c>
      <c r="AG79" s="5">
        <f t="shared" si="37"/>
        <v>125000</v>
      </c>
      <c r="AH79" s="56">
        <f t="shared" si="47"/>
        <v>0.86762965000000003</v>
      </c>
      <c r="AI79" s="84">
        <f t="shared" si="30"/>
        <v>0.86762965000000003</v>
      </c>
      <c r="AJ79" s="84">
        <v>597</v>
      </c>
      <c r="AK79" t="str">
        <f t="shared" si="43"/>
        <v>0.86762965, 597</v>
      </c>
      <c r="AL79" s="60">
        <f t="shared" si="30"/>
        <v>0.86762965000000003</v>
      </c>
      <c r="AM79" s="5">
        <f t="shared" si="44"/>
        <v>125</v>
      </c>
      <c r="AN79" s="56"/>
      <c r="AT79" s="56"/>
      <c r="BA79" s="56"/>
      <c r="BB79" s="56"/>
    </row>
    <row r="80" spans="1:54" x14ac:dyDescent="0.35">
      <c r="A80">
        <v>126000</v>
      </c>
      <c r="B80" s="59">
        <v>8.6005209999999999E-2</v>
      </c>
      <c r="C80" s="3">
        <f t="shared" si="35"/>
        <v>1.4583333333333334E-3</v>
      </c>
      <c r="D80" s="59">
        <v>0.86005209999999999</v>
      </c>
      <c r="E80" s="56" t="e">
        <f t="shared" si="38"/>
        <v>#N/A</v>
      </c>
      <c r="F80" s="58" t="e">
        <f t="shared" si="39"/>
        <v>#N/A</v>
      </c>
      <c r="G80" s="58" t="e">
        <f t="shared" si="34"/>
        <v>#N/A</v>
      </c>
      <c r="H80" s="58">
        <v>0.86005209999999999</v>
      </c>
      <c r="I80" s="61" t="e">
        <v>#N/A</v>
      </c>
      <c r="J80" s="58" t="str">
        <f t="shared" si="40"/>
        <v>0</v>
      </c>
      <c r="K80" s="58" t="str">
        <f t="shared" si="41"/>
        <v>0</v>
      </c>
      <c r="L80" s="58" t="str">
        <f t="shared" si="46"/>
        <v>0</v>
      </c>
      <c r="M80" s="58" t="str">
        <f t="shared" si="31"/>
        <v>0</v>
      </c>
      <c r="N80" s="61">
        <v>0</v>
      </c>
      <c r="O80" s="3">
        <f t="shared" si="42"/>
        <v>1.4583333333333334E-3</v>
      </c>
      <c r="R80" s="56"/>
      <c r="S80" s="56"/>
      <c r="AF80" s="3">
        <f t="shared" si="36"/>
        <v>1.4583333333333334E-3</v>
      </c>
      <c r="AG80" s="5">
        <f t="shared" si="37"/>
        <v>126000</v>
      </c>
      <c r="AH80" s="56">
        <f t="shared" si="47"/>
        <v>0.86005209999999999</v>
      </c>
      <c r="AI80" s="84">
        <f t="shared" si="30"/>
        <v>0.86005209999999999</v>
      </c>
      <c r="AJ80" s="84">
        <v>598</v>
      </c>
      <c r="AK80" t="str">
        <f t="shared" si="43"/>
        <v>0.8600521, 598</v>
      </c>
      <c r="AL80" s="60">
        <f t="shared" si="30"/>
        <v>0.86005209999999999</v>
      </c>
      <c r="AM80" s="5">
        <f t="shared" si="44"/>
        <v>126</v>
      </c>
      <c r="AN80" s="56"/>
      <c r="AT80" s="56"/>
      <c r="BA80" s="56"/>
      <c r="BB80" s="56"/>
    </row>
    <row r="81" spans="1:54" x14ac:dyDescent="0.35">
      <c r="A81">
        <v>127000</v>
      </c>
      <c r="B81" s="59">
        <v>9.2815300000000003E-2</v>
      </c>
      <c r="C81" s="3">
        <f t="shared" si="35"/>
        <v>1.4699074074074074E-3</v>
      </c>
      <c r="D81" s="59">
        <v>0.92815300000000001</v>
      </c>
      <c r="E81" s="56" t="e">
        <f t="shared" si="38"/>
        <v>#N/A</v>
      </c>
      <c r="F81" s="58" t="e">
        <f t="shared" si="39"/>
        <v>#N/A</v>
      </c>
      <c r="G81" s="58" t="e">
        <f t="shared" si="34"/>
        <v>#N/A</v>
      </c>
      <c r="H81" s="58" t="e">
        <f t="shared" si="45"/>
        <v>#N/A</v>
      </c>
      <c r="I81" s="61" t="e">
        <v>#N/A</v>
      </c>
      <c r="J81" s="58" t="str">
        <f t="shared" si="40"/>
        <v>0</v>
      </c>
      <c r="K81" s="58" t="str">
        <f t="shared" si="41"/>
        <v>0</v>
      </c>
      <c r="L81" s="58" t="str">
        <f t="shared" si="46"/>
        <v>0</v>
      </c>
      <c r="M81" s="58" t="str">
        <f t="shared" si="31"/>
        <v>0</v>
      </c>
      <c r="N81" s="61">
        <v>0</v>
      </c>
      <c r="O81" s="3">
        <f t="shared" si="42"/>
        <v>1.4699074074074074E-3</v>
      </c>
      <c r="R81" s="56"/>
      <c r="S81" s="56"/>
      <c r="AF81" s="3">
        <f t="shared" si="36"/>
        <v>1.4699074074074074E-3</v>
      </c>
      <c r="AG81" s="5">
        <f t="shared" si="37"/>
        <v>127000</v>
      </c>
      <c r="AH81" s="56">
        <f t="shared" si="47"/>
        <v>0.92815300000000001</v>
      </c>
      <c r="AI81" s="84">
        <f t="shared" si="30"/>
        <v>0.92815300000000001</v>
      </c>
      <c r="AJ81" s="84">
        <v>599</v>
      </c>
      <c r="AK81" t="str">
        <f t="shared" si="43"/>
        <v>0.928153, 599</v>
      </c>
      <c r="AL81" s="60">
        <f t="shared" si="30"/>
        <v>0.92815300000000001</v>
      </c>
      <c r="AM81" s="5">
        <f t="shared" si="44"/>
        <v>127</v>
      </c>
      <c r="AN81" s="56"/>
      <c r="AT81" s="56"/>
      <c r="BA81" s="56"/>
      <c r="BB81" s="56"/>
    </row>
    <row r="82" spans="1:54" x14ac:dyDescent="0.35">
      <c r="A82">
        <v>128000</v>
      </c>
      <c r="B82" s="59">
        <v>6.1040535999999999E-2</v>
      </c>
      <c r="C82" s="3">
        <f t="shared" si="35"/>
        <v>1.4814814814814814E-3</v>
      </c>
      <c r="D82" s="59">
        <v>0.61040536000000001</v>
      </c>
      <c r="E82" s="56" t="e">
        <f t="shared" si="38"/>
        <v>#N/A</v>
      </c>
      <c r="F82" s="58" t="e">
        <f t="shared" si="39"/>
        <v>#N/A</v>
      </c>
      <c r="G82" s="58" t="e">
        <f t="shared" si="34"/>
        <v>#N/A</v>
      </c>
      <c r="H82" s="58" t="e">
        <f t="shared" si="45"/>
        <v>#N/A</v>
      </c>
      <c r="I82" s="61" t="e">
        <v>#N/A</v>
      </c>
      <c r="J82" s="58" t="str">
        <f t="shared" si="40"/>
        <v>0</v>
      </c>
      <c r="K82" s="58" t="str">
        <f t="shared" si="41"/>
        <v>0</v>
      </c>
      <c r="L82" s="58" t="str">
        <f t="shared" si="46"/>
        <v>0</v>
      </c>
      <c r="M82" s="58" t="str">
        <f t="shared" si="31"/>
        <v>0</v>
      </c>
      <c r="N82" s="61">
        <v>0</v>
      </c>
      <c r="O82" s="3">
        <f t="shared" si="42"/>
        <v>1.4814814814814814E-3</v>
      </c>
      <c r="R82" s="56"/>
      <c r="S82" s="56"/>
      <c r="AF82" s="3">
        <f t="shared" si="36"/>
        <v>1.4814814814814814E-3</v>
      </c>
      <c r="AG82" s="5">
        <f t="shared" si="37"/>
        <v>128000</v>
      </c>
      <c r="AH82" s="56">
        <f t="shared" si="47"/>
        <v>0.61040536000000001</v>
      </c>
      <c r="AI82" s="84">
        <f t="shared" si="30"/>
        <v>0.61040536000000001</v>
      </c>
      <c r="AJ82" s="84">
        <v>600</v>
      </c>
      <c r="AK82" t="str">
        <f t="shared" si="43"/>
        <v>0.61040536, 600</v>
      </c>
      <c r="AL82" s="60">
        <f t="shared" si="30"/>
        <v>0.61040536000000001</v>
      </c>
      <c r="AM82" s="5">
        <f t="shared" si="44"/>
        <v>128</v>
      </c>
      <c r="AN82" s="56"/>
      <c r="AT82" s="56"/>
      <c r="BA82" s="56"/>
      <c r="BB82" s="56"/>
    </row>
    <row r="83" spans="1:54" x14ac:dyDescent="0.35">
      <c r="A83">
        <v>129000</v>
      </c>
      <c r="B83" s="59">
        <v>3.8341843E-2</v>
      </c>
      <c r="C83" s="3">
        <f t="shared" si="35"/>
        <v>1.4930555555555554E-3</v>
      </c>
      <c r="D83" s="59">
        <v>0.38341842999999998</v>
      </c>
      <c r="E83" s="56" t="e">
        <f t="shared" si="38"/>
        <v>#N/A</v>
      </c>
      <c r="F83" s="58" t="e">
        <f t="shared" si="39"/>
        <v>#N/A</v>
      </c>
      <c r="G83" s="58" t="e">
        <f>IF(AND(D83&lt;=D80, D83&lt;=D81, D83&lt;=D82, D83&lt;=D84, D83&lt;=D85, D83&lt;=D86),D83,NA())</f>
        <v>#N/A</v>
      </c>
      <c r="H83" s="58" t="e">
        <f t="shared" si="45"/>
        <v>#N/A</v>
      </c>
      <c r="I83" s="61" t="e">
        <v>#N/A</v>
      </c>
      <c r="J83" s="58" t="str">
        <f t="shared" si="40"/>
        <v>0</v>
      </c>
      <c r="K83" s="58" t="str">
        <f t="shared" si="41"/>
        <v>0</v>
      </c>
      <c r="L83" s="58" t="str">
        <f t="shared" si="46"/>
        <v>0</v>
      </c>
      <c r="M83" s="58" t="str">
        <f t="shared" si="31"/>
        <v>0</v>
      </c>
      <c r="N83" s="61">
        <v>0</v>
      </c>
      <c r="O83" s="3">
        <f t="shared" si="42"/>
        <v>1.4930555555555554E-3</v>
      </c>
      <c r="R83" s="56"/>
      <c r="S83" s="56"/>
      <c r="AF83" s="3">
        <f t="shared" si="36"/>
        <v>1.4930555555555554E-3</v>
      </c>
      <c r="AG83" s="5">
        <f t="shared" si="37"/>
        <v>129000</v>
      </c>
      <c r="AH83" s="56">
        <f t="shared" si="47"/>
        <v>0.38341842999999998</v>
      </c>
      <c r="AI83" s="84">
        <f t="shared" ref="AI83:AL146" si="48">$B83*10</f>
        <v>0.38341842999999998</v>
      </c>
      <c r="AJ83" s="84">
        <v>601</v>
      </c>
      <c r="AK83" t="str">
        <f t="shared" si="43"/>
        <v>0.38341843, 601</v>
      </c>
      <c r="AL83" s="60">
        <f t="shared" si="48"/>
        <v>0.38341842999999998</v>
      </c>
      <c r="AM83" s="5">
        <f t="shared" si="44"/>
        <v>129</v>
      </c>
      <c r="AN83" s="56"/>
      <c r="AT83" s="56"/>
      <c r="BA83" s="56"/>
      <c r="BB83" s="56"/>
    </row>
    <row r="84" spans="1:54" x14ac:dyDescent="0.35">
      <c r="A84">
        <v>130000</v>
      </c>
      <c r="B84" s="59">
        <v>3.5315678000000003E-2</v>
      </c>
      <c r="C84" s="3">
        <f t="shared" si="35"/>
        <v>1.5046296296296296E-3</v>
      </c>
      <c r="D84" s="59">
        <v>0.35315678000000006</v>
      </c>
      <c r="E84" s="56" t="e">
        <f t="shared" si="38"/>
        <v>#N/A</v>
      </c>
      <c r="F84" s="58" t="e">
        <f t="shared" si="39"/>
        <v>#N/A</v>
      </c>
      <c r="G84" s="58">
        <f t="shared" ref="G84:G96" si="49">IF(AND(D84&lt;=D81, D84&lt;=D82, D84&lt;=D83, D84&lt;=D85, D84&lt;=D86, D84&lt;=D87),D84,NA())</f>
        <v>0.35315678000000006</v>
      </c>
      <c r="H84" s="58" t="e">
        <f t="shared" si="45"/>
        <v>#N/A</v>
      </c>
      <c r="I84" s="61" t="e">
        <v>#N/A</v>
      </c>
      <c r="J84" s="58" t="str">
        <f t="shared" si="40"/>
        <v>0</v>
      </c>
      <c r="K84" s="58" t="str">
        <f t="shared" si="41"/>
        <v>0</v>
      </c>
      <c r="L84" s="58">
        <f t="shared" si="46"/>
        <v>0.35315678000000006</v>
      </c>
      <c r="M84" s="58" t="str">
        <f t="shared" si="31"/>
        <v>0</v>
      </c>
      <c r="N84" s="61">
        <v>0</v>
      </c>
      <c r="O84" s="3">
        <f t="shared" si="42"/>
        <v>1.5046296296296296E-3</v>
      </c>
      <c r="R84" s="56"/>
      <c r="S84" s="56"/>
      <c r="AF84" s="3">
        <f t="shared" si="36"/>
        <v>1.5046296296296296E-3</v>
      </c>
      <c r="AG84" s="5">
        <f t="shared" si="37"/>
        <v>130000</v>
      </c>
      <c r="AH84" s="56">
        <f t="shared" si="47"/>
        <v>0.35315678000000006</v>
      </c>
      <c r="AI84" s="84">
        <f t="shared" si="48"/>
        <v>0.35315678000000006</v>
      </c>
      <c r="AJ84" s="84">
        <v>602</v>
      </c>
      <c r="AK84" t="str">
        <f t="shared" si="43"/>
        <v>0.35315678, 602</v>
      </c>
      <c r="AL84" s="60">
        <f t="shared" si="48"/>
        <v>0.35315678000000006</v>
      </c>
      <c r="AM84" s="5">
        <f t="shared" si="44"/>
        <v>130</v>
      </c>
      <c r="AN84" s="56"/>
      <c r="AT84" s="56"/>
      <c r="BA84" s="56"/>
      <c r="BB84" s="56"/>
    </row>
    <row r="85" spans="1:54" x14ac:dyDescent="0.35">
      <c r="A85">
        <v>131000</v>
      </c>
      <c r="B85" s="59">
        <v>4.5907266000000002E-2</v>
      </c>
      <c r="C85" s="3">
        <f t="shared" si="35"/>
        <v>1.5162037037037036E-3</v>
      </c>
      <c r="D85" s="59">
        <v>0.45907266000000002</v>
      </c>
      <c r="E85" s="56" t="e">
        <f t="shared" si="38"/>
        <v>#N/A</v>
      </c>
      <c r="F85" s="58" t="e">
        <f t="shared" si="39"/>
        <v>#N/A</v>
      </c>
      <c r="G85" s="58" t="e">
        <f t="shared" si="49"/>
        <v>#N/A</v>
      </c>
      <c r="H85" s="58" t="e">
        <f t="shared" si="45"/>
        <v>#N/A</v>
      </c>
      <c r="I85" s="61" t="e">
        <v>#N/A</v>
      </c>
      <c r="J85" s="58" t="str">
        <f t="shared" si="40"/>
        <v>0</v>
      </c>
      <c r="K85" s="58" t="str">
        <f t="shared" si="41"/>
        <v>0</v>
      </c>
      <c r="L85" s="58" t="str">
        <f t="shared" si="46"/>
        <v>0</v>
      </c>
      <c r="M85" s="58" t="str">
        <f t="shared" si="31"/>
        <v>0</v>
      </c>
      <c r="N85" s="61">
        <v>0</v>
      </c>
      <c r="O85" s="3">
        <f t="shared" si="42"/>
        <v>1.5162037037037036E-3</v>
      </c>
      <c r="R85" s="56"/>
      <c r="S85" s="56"/>
      <c r="AF85" s="3">
        <f t="shared" si="36"/>
        <v>1.5162037037037036E-3</v>
      </c>
      <c r="AG85" s="5">
        <f t="shared" si="37"/>
        <v>131000</v>
      </c>
      <c r="AH85" s="56">
        <f t="shared" si="47"/>
        <v>0.45907266000000002</v>
      </c>
      <c r="AI85" s="84">
        <f t="shared" si="48"/>
        <v>0.45907266000000002</v>
      </c>
      <c r="AJ85" s="84">
        <v>603</v>
      </c>
      <c r="AK85" t="str">
        <f t="shared" si="43"/>
        <v>0.45907266, 603</v>
      </c>
      <c r="AL85" s="60">
        <f t="shared" si="48"/>
        <v>0.45907266000000002</v>
      </c>
      <c r="AM85" s="5">
        <f t="shared" si="44"/>
        <v>131</v>
      </c>
      <c r="AN85" s="56"/>
      <c r="AT85" s="56"/>
      <c r="BA85" s="56"/>
      <c r="BB85" s="56"/>
    </row>
    <row r="86" spans="1:54" x14ac:dyDescent="0.35">
      <c r="A86">
        <v>132000</v>
      </c>
      <c r="B86" s="59">
        <v>5.6501277000000003E-2</v>
      </c>
      <c r="C86" s="3">
        <f t="shared" si="35"/>
        <v>1.5277777777777779E-3</v>
      </c>
      <c r="D86" s="59">
        <v>0.56501277000000005</v>
      </c>
      <c r="E86" s="56" t="e">
        <f t="shared" si="38"/>
        <v>#N/A</v>
      </c>
      <c r="F86" s="58" t="e">
        <f t="shared" si="39"/>
        <v>#N/A</v>
      </c>
      <c r="G86" s="58" t="e">
        <f t="shared" si="49"/>
        <v>#N/A</v>
      </c>
      <c r="H86" s="58" t="e">
        <f t="shared" si="45"/>
        <v>#N/A</v>
      </c>
      <c r="I86" s="61" t="s">
        <v>61</v>
      </c>
      <c r="J86" s="58" t="str">
        <f t="shared" si="40"/>
        <v>0</v>
      </c>
      <c r="K86" s="58" t="str">
        <f t="shared" si="41"/>
        <v>0</v>
      </c>
      <c r="L86" s="58" t="str">
        <f t="shared" si="46"/>
        <v>0</v>
      </c>
      <c r="M86" s="58" t="str">
        <f t="shared" si="31"/>
        <v>0</v>
      </c>
      <c r="N86" s="61" t="str">
        <v>5 Turn</v>
      </c>
      <c r="O86" s="3">
        <f t="shared" si="42"/>
        <v>1.5277777777777779E-3</v>
      </c>
      <c r="R86" s="56"/>
      <c r="S86" s="56"/>
      <c r="AF86" s="3">
        <f t="shared" si="36"/>
        <v>1.5277777777777779E-3</v>
      </c>
      <c r="AG86" s="5">
        <f t="shared" si="37"/>
        <v>132000</v>
      </c>
      <c r="AH86" s="56">
        <f t="shared" si="47"/>
        <v>0.56501277000000005</v>
      </c>
      <c r="AI86" s="84">
        <f t="shared" si="48"/>
        <v>0.56501277000000005</v>
      </c>
      <c r="AJ86" s="84">
        <v>604</v>
      </c>
      <c r="AK86" t="str">
        <f t="shared" si="43"/>
        <v>0.56501277, 604</v>
      </c>
      <c r="AL86" s="60">
        <f t="shared" si="48"/>
        <v>0.56501277000000005</v>
      </c>
      <c r="AM86" s="5">
        <f t="shared" si="44"/>
        <v>132</v>
      </c>
      <c r="AN86" s="56"/>
      <c r="AT86" s="56"/>
      <c r="BA86" s="56"/>
      <c r="BB86" s="56"/>
    </row>
    <row r="87" spans="1:54" x14ac:dyDescent="0.35">
      <c r="A87">
        <v>133000</v>
      </c>
      <c r="B87" s="59">
        <v>5.3475109999999999E-2</v>
      </c>
      <c r="C87" s="3">
        <f t="shared" si="35"/>
        <v>1.5393518518518519E-3</v>
      </c>
      <c r="D87" s="59">
        <v>0.53475110000000003</v>
      </c>
      <c r="E87" s="56" t="e">
        <f t="shared" si="38"/>
        <v>#N/A</v>
      </c>
      <c r="F87" s="58" t="e">
        <f t="shared" si="39"/>
        <v>#N/A</v>
      </c>
      <c r="G87" s="58" t="e">
        <f t="shared" si="49"/>
        <v>#N/A</v>
      </c>
      <c r="H87" s="58" t="e">
        <f t="shared" si="45"/>
        <v>#N/A</v>
      </c>
      <c r="I87" s="61" t="e">
        <v>#N/A</v>
      </c>
      <c r="J87" s="58" t="str">
        <f t="shared" si="40"/>
        <v>0</v>
      </c>
      <c r="K87" s="58" t="str">
        <f t="shared" si="41"/>
        <v>0</v>
      </c>
      <c r="L87" s="58" t="str">
        <f t="shared" si="46"/>
        <v>0</v>
      </c>
      <c r="M87" s="58" t="str">
        <f t="shared" si="31"/>
        <v>0</v>
      </c>
      <c r="N87" s="61">
        <v>0</v>
      </c>
      <c r="O87" s="3">
        <f t="shared" si="42"/>
        <v>1.5393518518518519E-3</v>
      </c>
      <c r="R87" s="56"/>
      <c r="S87" s="56"/>
      <c r="AF87" s="3">
        <f t="shared" si="36"/>
        <v>1.5393518518518519E-3</v>
      </c>
      <c r="AG87" s="5">
        <f t="shared" si="37"/>
        <v>133000</v>
      </c>
      <c r="AH87" s="56">
        <f t="shared" si="47"/>
        <v>0.53475110000000003</v>
      </c>
      <c r="AI87" s="84">
        <f t="shared" si="48"/>
        <v>0.53475110000000003</v>
      </c>
      <c r="AJ87" s="84">
        <v>605</v>
      </c>
      <c r="AK87" t="str">
        <f t="shared" si="43"/>
        <v>0.5347511, 605</v>
      </c>
      <c r="AL87" s="60">
        <f t="shared" si="48"/>
        <v>0.53475110000000003</v>
      </c>
      <c r="AM87" s="5">
        <f t="shared" si="44"/>
        <v>133</v>
      </c>
      <c r="AN87" s="56"/>
      <c r="AT87" s="56"/>
      <c r="BA87" s="56"/>
      <c r="BB87" s="56"/>
    </row>
    <row r="88" spans="1:54" x14ac:dyDescent="0.35">
      <c r="A88">
        <v>134000</v>
      </c>
      <c r="B88" s="59">
        <v>6.9363705999999997E-2</v>
      </c>
      <c r="C88" s="3">
        <f t="shared" si="35"/>
        <v>1.5509259259259259E-3</v>
      </c>
      <c r="D88" s="59">
        <v>0.69363705999999992</v>
      </c>
      <c r="E88" s="56" t="e">
        <f t="shared" si="38"/>
        <v>#N/A</v>
      </c>
      <c r="F88" s="58" t="e">
        <f t="shared" si="39"/>
        <v>#N/A</v>
      </c>
      <c r="G88" s="58" t="e">
        <f t="shared" si="49"/>
        <v>#N/A</v>
      </c>
      <c r="H88" s="58" t="e">
        <f t="shared" si="45"/>
        <v>#N/A</v>
      </c>
      <c r="I88" s="61" t="e">
        <v>#N/A</v>
      </c>
      <c r="J88" s="58" t="str">
        <f t="shared" si="40"/>
        <v>0</v>
      </c>
      <c r="K88" s="58" t="str">
        <f t="shared" si="41"/>
        <v>0</v>
      </c>
      <c r="L88" s="58" t="str">
        <f t="shared" si="46"/>
        <v>0</v>
      </c>
      <c r="M88" s="58" t="str">
        <f t="shared" si="31"/>
        <v>0</v>
      </c>
      <c r="N88" s="61">
        <v>0</v>
      </c>
      <c r="O88" s="3">
        <f t="shared" si="42"/>
        <v>1.5509259259259259E-3</v>
      </c>
      <c r="R88" s="56"/>
      <c r="S88" s="56"/>
      <c r="AF88" s="3">
        <f t="shared" si="36"/>
        <v>1.5509259259259259E-3</v>
      </c>
      <c r="AG88" s="5">
        <f t="shared" si="37"/>
        <v>134000</v>
      </c>
      <c r="AH88" s="56">
        <f t="shared" si="47"/>
        <v>0.69363705999999992</v>
      </c>
      <c r="AI88" s="84">
        <f t="shared" si="48"/>
        <v>0.69363705999999992</v>
      </c>
      <c r="AJ88" s="84">
        <v>606</v>
      </c>
      <c r="AK88" t="str">
        <f t="shared" si="43"/>
        <v>0.69363706, 606</v>
      </c>
      <c r="AL88" s="60">
        <f t="shared" si="48"/>
        <v>0.69363705999999992</v>
      </c>
      <c r="AM88" s="5">
        <f t="shared" si="44"/>
        <v>134</v>
      </c>
      <c r="AN88" s="56"/>
      <c r="AT88" s="56"/>
      <c r="BA88" s="56"/>
      <c r="BB88" s="56"/>
    </row>
    <row r="89" spans="1:54" x14ac:dyDescent="0.35">
      <c r="A89">
        <v>135000</v>
      </c>
      <c r="B89" s="59">
        <v>9.4328389999999998E-2</v>
      </c>
      <c r="C89" s="3">
        <f t="shared" si="35"/>
        <v>1.5625000000000001E-3</v>
      </c>
      <c r="D89" s="59">
        <v>0.94328389999999995</v>
      </c>
      <c r="E89" s="56" t="e">
        <f t="shared" si="38"/>
        <v>#N/A</v>
      </c>
      <c r="F89" s="58" t="e">
        <f t="shared" si="39"/>
        <v>#N/A</v>
      </c>
      <c r="G89" s="58" t="e">
        <f t="shared" si="49"/>
        <v>#N/A</v>
      </c>
      <c r="H89" s="58" t="e">
        <f t="shared" si="45"/>
        <v>#N/A</v>
      </c>
      <c r="I89" s="61" t="e">
        <v>#N/A</v>
      </c>
      <c r="J89" s="58" t="str">
        <f t="shared" si="40"/>
        <v>0</v>
      </c>
      <c r="K89" s="58" t="str">
        <f t="shared" si="41"/>
        <v>0</v>
      </c>
      <c r="L89" s="58" t="str">
        <f t="shared" si="46"/>
        <v>0</v>
      </c>
      <c r="M89" s="58" t="str">
        <f t="shared" si="31"/>
        <v>0</v>
      </c>
      <c r="N89" s="61">
        <v>0</v>
      </c>
      <c r="O89" s="3">
        <f t="shared" si="42"/>
        <v>1.5625000000000001E-3</v>
      </c>
      <c r="R89" s="56"/>
      <c r="S89" s="56"/>
      <c r="AF89" s="3">
        <f t="shared" si="36"/>
        <v>1.5625000000000001E-3</v>
      </c>
      <c r="AG89" s="5">
        <f t="shared" si="37"/>
        <v>135000</v>
      </c>
      <c r="AH89" s="56">
        <f t="shared" si="47"/>
        <v>0.94328389999999995</v>
      </c>
      <c r="AI89" s="84">
        <f t="shared" si="48"/>
        <v>0.94328389999999995</v>
      </c>
      <c r="AJ89" s="84">
        <v>607</v>
      </c>
      <c r="AK89" t="str">
        <f t="shared" si="43"/>
        <v>0.9432839, 607</v>
      </c>
      <c r="AL89" s="60">
        <f t="shared" si="48"/>
        <v>0.94328389999999995</v>
      </c>
      <c r="AM89" s="5">
        <f t="shared" si="44"/>
        <v>135</v>
      </c>
      <c r="AN89" s="56"/>
      <c r="AT89" s="56"/>
      <c r="BA89" s="56"/>
      <c r="BB89" s="56"/>
    </row>
    <row r="90" spans="1:54" x14ac:dyDescent="0.35">
      <c r="A90">
        <v>136000</v>
      </c>
      <c r="B90" s="59">
        <v>0.10567773</v>
      </c>
      <c r="C90" s="3">
        <f t="shared" si="35"/>
        <v>1.5740740740740741E-3</v>
      </c>
      <c r="D90" s="59">
        <v>1.0567773</v>
      </c>
      <c r="E90" s="56" t="e">
        <f t="shared" si="38"/>
        <v>#N/A</v>
      </c>
      <c r="F90" s="58" t="e">
        <f t="shared" si="39"/>
        <v>#N/A</v>
      </c>
      <c r="G90" s="58" t="e">
        <f t="shared" si="49"/>
        <v>#N/A</v>
      </c>
      <c r="H90" s="58" t="e">
        <f t="shared" si="45"/>
        <v>#N/A</v>
      </c>
      <c r="I90" s="61" t="e">
        <v>#N/A</v>
      </c>
      <c r="J90" s="58" t="str">
        <f t="shared" si="40"/>
        <v>0</v>
      </c>
      <c r="K90" s="58" t="str">
        <f t="shared" si="41"/>
        <v>0</v>
      </c>
      <c r="L90" s="58" t="str">
        <f t="shared" si="46"/>
        <v>0</v>
      </c>
      <c r="M90" s="58" t="str">
        <f t="shared" si="31"/>
        <v>0</v>
      </c>
      <c r="N90" s="61">
        <v>0</v>
      </c>
      <c r="O90" s="3">
        <f t="shared" si="42"/>
        <v>1.5740740740740741E-3</v>
      </c>
      <c r="R90" s="56"/>
      <c r="S90" s="56"/>
      <c r="AF90" s="3">
        <f t="shared" si="36"/>
        <v>1.5740740740740741E-3</v>
      </c>
      <c r="AG90" s="5">
        <f t="shared" si="37"/>
        <v>136000</v>
      </c>
      <c r="AH90" s="56">
        <f t="shared" si="47"/>
        <v>1.0567773</v>
      </c>
      <c r="AI90" s="84">
        <f t="shared" si="48"/>
        <v>1.0567773</v>
      </c>
      <c r="AJ90" s="84">
        <v>608</v>
      </c>
      <c r="AK90" t="str">
        <f t="shared" si="43"/>
        <v>1.0567773, 608</v>
      </c>
      <c r="AL90" s="60">
        <f t="shared" si="48"/>
        <v>1.0567773</v>
      </c>
      <c r="AM90" s="5">
        <f t="shared" si="44"/>
        <v>136</v>
      </c>
      <c r="AN90" s="56"/>
      <c r="AT90" s="56"/>
      <c r="BA90" s="56"/>
      <c r="BB90" s="56"/>
    </row>
    <row r="91" spans="1:54" x14ac:dyDescent="0.35">
      <c r="A91">
        <v>137000</v>
      </c>
      <c r="B91" s="59">
        <v>0.102651566</v>
      </c>
      <c r="C91" s="3">
        <f t="shared" si="35"/>
        <v>1.5856481481481481E-3</v>
      </c>
      <c r="D91" s="59">
        <v>1.0265156600000001</v>
      </c>
      <c r="E91" s="56" t="e">
        <f t="shared" si="38"/>
        <v>#N/A</v>
      </c>
      <c r="F91" s="58" t="e">
        <f t="shared" si="39"/>
        <v>#N/A</v>
      </c>
      <c r="G91" s="58" t="e">
        <f t="shared" si="49"/>
        <v>#N/A</v>
      </c>
      <c r="H91" s="58" t="e">
        <f t="shared" si="45"/>
        <v>#N/A</v>
      </c>
      <c r="I91" s="61" t="e">
        <v>#N/A</v>
      </c>
      <c r="J91" s="58" t="str">
        <f t="shared" si="40"/>
        <v>0</v>
      </c>
      <c r="K91" s="58" t="str">
        <f t="shared" si="41"/>
        <v>0</v>
      </c>
      <c r="L91" s="58" t="str">
        <f t="shared" si="46"/>
        <v>0</v>
      </c>
      <c r="M91" s="58" t="str">
        <f t="shared" si="31"/>
        <v>0</v>
      </c>
      <c r="N91" s="61">
        <v>0</v>
      </c>
      <c r="O91" s="3">
        <f t="shared" si="42"/>
        <v>1.5856481481481481E-3</v>
      </c>
      <c r="R91" s="56"/>
      <c r="S91" s="56"/>
      <c r="AF91" s="3">
        <f t="shared" si="36"/>
        <v>1.5856481481481481E-3</v>
      </c>
      <c r="AG91" s="5">
        <f t="shared" si="37"/>
        <v>137000</v>
      </c>
      <c r="AH91" s="56">
        <f t="shared" si="47"/>
        <v>1.0265156600000001</v>
      </c>
      <c r="AI91" s="84">
        <f t="shared" si="48"/>
        <v>1.0265156600000001</v>
      </c>
      <c r="AJ91" s="84">
        <v>609</v>
      </c>
      <c r="AK91" t="str">
        <f t="shared" si="43"/>
        <v>1.02651566, 609</v>
      </c>
      <c r="AL91" s="60">
        <f t="shared" si="48"/>
        <v>1.0265156600000001</v>
      </c>
      <c r="AM91" s="5">
        <f t="shared" si="44"/>
        <v>137</v>
      </c>
      <c r="AN91" s="56"/>
      <c r="AT91" s="56"/>
      <c r="BA91" s="56"/>
      <c r="BB91" s="56"/>
    </row>
    <row r="92" spans="1:54" x14ac:dyDescent="0.35">
      <c r="A92">
        <v>138000</v>
      </c>
      <c r="B92" s="59">
        <v>0.10643306399999999</v>
      </c>
      <c r="C92" s="3">
        <f t="shared" si="35"/>
        <v>1.5972222222222221E-3</v>
      </c>
      <c r="D92" s="59">
        <v>1.0643306399999999</v>
      </c>
      <c r="E92" s="56" t="e">
        <f t="shared" si="38"/>
        <v>#N/A</v>
      </c>
      <c r="F92" s="58" t="e">
        <f t="shared" si="39"/>
        <v>#N/A</v>
      </c>
      <c r="G92" s="58" t="e">
        <f t="shared" si="49"/>
        <v>#N/A</v>
      </c>
      <c r="H92" s="58" t="e">
        <f t="shared" si="45"/>
        <v>#N/A</v>
      </c>
      <c r="I92" s="61" t="e">
        <v>#N/A</v>
      </c>
      <c r="J92" s="58" t="str">
        <f t="shared" si="40"/>
        <v>0</v>
      </c>
      <c r="K92" s="58" t="str">
        <f t="shared" si="41"/>
        <v>0</v>
      </c>
      <c r="L92" s="58" t="str">
        <f t="shared" si="46"/>
        <v>0</v>
      </c>
      <c r="M92" s="58" t="str">
        <f t="shared" si="31"/>
        <v>0</v>
      </c>
      <c r="N92" s="61">
        <v>0</v>
      </c>
      <c r="O92" s="3">
        <f t="shared" si="42"/>
        <v>1.5972222222222221E-3</v>
      </c>
      <c r="R92" s="56"/>
      <c r="S92" s="56"/>
      <c r="AF92" s="3">
        <f t="shared" si="36"/>
        <v>1.5972222222222221E-3</v>
      </c>
      <c r="AG92" s="5">
        <f t="shared" si="37"/>
        <v>138000</v>
      </c>
      <c r="AH92" s="56">
        <f t="shared" si="47"/>
        <v>1.0643306399999999</v>
      </c>
      <c r="AI92" s="84">
        <f t="shared" si="48"/>
        <v>1.0643306399999999</v>
      </c>
      <c r="AJ92" s="84">
        <v>610</v>
      </c>
      <c r="AK92" t="str">
        <f t="shared" si="43"/>
        <v>1.06433064, 610</v>
      </c>
      <c r="AL92" s="60">
        <f t="shared" si="48"/>
        <v>1.0643306399999999</v>
      </c>
      <c r="AM92" s="5">
        <f t="shared" si="44"/>
        <v>138</v>
      </c>
      <c r="AN92" s="56"/>
      <c r="AT92" s="56"/>
      <c r="BA92" s="56"/>
      <c r="BB92" s="56"/>
    </row>
    <row r="93" spans="1:54" x14ac:dyDescent="0.35">
      <c r="A93">
        <v>139000</v>
      </c>
      <c r="B93" s="59">
        <v>0.10340689</v>
      </c>
      <c r="C93" s="3">
        <f t="shared" si="35"/>
        <v>1.6087962962962965E-3</v>
      </c>
      <c r="D93" s="59">
        <v>1.0340689000000001</v>
      </c>
      <c r="E93" s="56" t="e">
        <f t="shared" si="38"/>
        <v>#N/A</v>
      </c>
      <c r="F93" s="58" t="e">
        <f t="shared" si="39"/>
        <v>#N/A</v>
      </c>
      <c r="G93" s="58" t="e">
        <f t="shared" si="49"/>
        <v>#N/A</v>
      </c>
      <c r="H93" s="58" t="e">
        <f t="shared" si="45"/>
        <v>#N/A</v>
      </c>
      <c r="I93" s="61" t="e">
        <v>#N/A</v>
      </c>
      <c r="J93" s="58" t="str">
        <f t="shared" si="40"/>
        <v>0</v>
      </c>
      <c r="K93" s="58" t="str">
        <f t="shared" si="41"/>
        <v>0</v>
      </c>
      <c r="L93" s="58" t="str">
        <f t="shared" si="46"/>
        <v>0</v>
      </c>
      <c r="M93" s="58" t="str">
        <f t="shared" si="31"/>
        <v>0</v>
      </c>
      <c r="N93" s="61">
        <v>0</v>
      </c>
      <c r="O93" s="3">
        <f t="shared" si="42"/>
        <v>1.6087962962962965E-3</v>
      </c>
      <c r="R93" s="56"/>
      <c r="S93" s="56"/>
      <c r="AF93" s="3">
        <f t="shared" si="36"/>
        <v>1.6087962962962965E-3</v>
      </c>
      <c r="AG93" s="5">
        <f t="shared" si="37"/>
        <v>139000</v>
      </c>
      <c r="AH93" s="56">
        <f t="shared" si="47"/>
        <v>1.0340689000000001</v>
      </c>
      <c r="AI93" s="84">
        <f t="shared" si="48"/>
        <v>1.0340689000000001</v>
      </c>
      <c r="AJ93" s="84">
        <v>611</v>
      </c>
      <c r="AK93" t="str">
        <f t="shared" si="43"/>
        <v>1.0340689, 611</v>
      </c>
      <c r="AL93" s="60">
        <f t="shared" si="48"/>
        <v>1.0340689000000001</v>
      </c>
      <c r="AM93" s="5">
        <f t="shared" si="44"/>
        <v>139</v>
      </c>
      <c r="AN93" s="56"/>
      <c r="AT93" s="56"/>
      <c r="BA93" s="56"/>
      <c r="BB93" s="56"/>
    </row>
    <row r="94" spans="1:54" x14ac:dyDescent="0.35">
      <c r="A94">
        <v>140000</v>
      </c>
      <c r="B94" s="59">
        <v>0.10491998</v>
      </c>
      <c r="C94" s="3">
        <f t="shared" si="35"/>
        <v>1.6203703703703705E-3</v>
      </c>
      <c r="D94" s="59">
        <v>1.0491998</v>
      </c>
      <c r="E94" s="56" t="e">
        <f t="shared" si="38"/>
        <v>#N/A</v>
      </c>
      <c r="F94" s="58" t="e">
        <f t="shared" si="39"/>
        <v>#N/A</v>
      </c>
      <c r="G94" s="58" t="e">
        <f t="shared" si="49"/>
        <v>#N/A</v>
      </c>
      <c r="H94" s="58" t="e">
        <f t="shared" si="45"/>
        <v>#N/A</v>
      </c>
      <c r="I94" s="61" t="e">
        <v>#N/A</v>
      </c>
      <c r="J94" s="58" t="str">
        <f t="shared" si="40"/>
        <v>0</v>
      </c>
      <c r="K94" s="58" t="str">
        <f t="shared" si="41"/>
        <v>0</v>
      </c>
      <c r="L94" s="58" t="str">
        <f t="shared" si="46"/>
        <v>0</v>
      </c>
      <c r="M94" s="58" t="str">
        <f t="shared" si="31"/>
        <v>0</v>
      </c>
      <c r="N94" s="61">
        <v>0</v>
      </c>
      <c r="O94" s="3">
        <f t="shared" si="42"/>
        <v>1.6203703703703705E-3</v>
      </c>
      <c r="P94" t="s">
        <v>98</v>
      </c>
      <c r="R94" s="56"/>
      <c r="S94" s="56"/>
      <c r="AF94" s="3">
        <f t="shared" si="36"/>
        <v>1.6203703703703705E-3</v>
      </c>
      <c r="AG94" s="5">
        <f t="shared" si="37"/>
        <v>140000</v>
      </c>
      <c r="AH94" s="56">
        <f t="shared" si="47"/>
        <v>1.0491998</v>
      </c>
      <c r="AI94" s="84">
        <f t="shared" si="48"/>
        <v>1.0491998</v>
      </c>
      <c r="AJ94" s="84">
        <v>612</v>
      </c>
      <c r="AK94" t="str">
        <f t="shared" si="43"/>
        <v>1.0491998, 612</v>
      </c>
      <c r="AL94" s="60">
        <f t="shared" si="48"/>
        <v>1.0491998</v>
      </c>
      <c r="AM94" s="5">
        <f t="shared" si="44"/>
        <v>140</v>
      </c>
      <c r="AN94" s="56"/>
      <c r="AT94" s="56"/>
      <c r="BA94" s="56"/>
      <c r="BB94" s="56"/>
    </row>
    <row r="95" spans="1:54" x14ac:dyDescent="0.35">
      <c r="A95">
        <v>141000</v>
      </c>
      <c r="B95" s="59">
        <v>0.12686091999999999</v>
      </c>
      <c r="C95" s="3">
        <f t="shared" si="35"/>
        <v>1.6319444444444445E-3</v>
      </c>
      <c r="D95" s="59">
        <v>1.2686091999999998</v>
      </c>
      <c r="E95" s="56" t="e">
        <f t="shared" si="38"/>
        <v>#N/A</v>
      </c>
      <c r="F95" s="58" t="e">
        <f t="shared" si="39"/>
        <v>#N/A</v>
      </c>
      <c r="G95" s="58" t="e">
        <f t="shared" si="49"/>
        <v>#N/A</v>
      </c>
      <c r="H95" s="58" t="e">
        <f t="shared" si="45"/>
        <v>#N/A</v>
      </c>
      <c r="I95" s="61" t="e">
        <v>#N/A</v>
      </c>
      <c r="J95" s="58" t="str">
        <f t="shared" si="40"/>
        <v>0</v>
      </c>
      <c r="K95" s="58" t="str">
        <f t="shared" si="41"/>
        <v>0</v>
      </c>
      <c r="L95" s="58" t="str">
        <f t="shared" si="46"/>
        <v>0</v>
      </c>
      <c r="M95" s="58" t="str">
        <f t="shared" si="31"/>
        <v>0</v>
      </c>
      <c r="N95" s="61">
        <v>0</v>
      </c>
      <c r="O95" s="3">
        <f t="shared" si="42"/>
        <v>1.6319444444444445E-3</v>
      </c>
      <c r="R95" s="56"/>
      <c r="S95" s="56"/>
      <c r="AF95" s="3">
        <f t="shared" si="36"/>
        <v>1.6319444444444445E-3</v>
      </c>
      <c r="AG95" s="5">
        <f t="shared" si="37"/>
        <v>141000</v>
      </c>
      <c r="AH95" s="56">
        <f t="shared" si="47"/>
        <v>1.2686091999999998</v>
      </c>
      <c r="AI95" s="84">
        <f t="shared" si="48"/>
        <v>1.2686091999999998</v>
      </c>
      <c r="AJ95" s="84">
        <v>613</v>
      </c>
      <c r="AK95" t="str">
        <f t="shared" si="43"/>
        <v>1.2686092, 613</v>
      </c>
      <c r="AL95" s="60">
        <f t="shared" si="48"/>
        <v>1.2686091999999998</v>
      </c>
      <c r="AM95" s="5">
        <f t="shared" si="44"/>
        <v>141</v>
      </c>
      <c r="AN95" s="56"/>
      <c r="AT95" s="56"/>
      <c r="BA95" s="56"/>
      <c r="BB95" s="56"/>
    </row>
    <row r="96" spans="1:54" x14ac:dyDescent="0.35">
      <c r="A96">
        <v>142000</v>
      </c>
      <c r="B96" s="59">
        <v>0.13291325000000001</v>
      </c>
      <c r="C96" s="3">
        <f t="shared" si="35"/>
        <v>1.6435185185185185E-3</v>
      </c>
      <c r="D96" s="59">
        <v>1.3291325000000001</v>
      </c>
      <c r="E96" s="56" t="e">
        <f t="shared" si="38"/>
        <v>#N/A</v>
      </c>
      <c r="F96" s="58" t="e">
        <f t="shared" si="39"/>
        <v>#N/A</v>
      </c>
      <c r="G96" s="58" t="e">
        <f t="shared" si="49"/>
        <v>#N/A</v>
      </c>
      <c r="H96" s="58" t="e">
        <f t="shared" si="45"/>
        <v>#N/A</v>
      </c>
      <c r="I96" s="61" t="e">
        <v>#N/A</v>
      </c>
      <c r="J96" s="58" t="str">
        <f t="shared" si="40"/>
        <v>0</v>
      </c>
      <c r="K96" s="58" t="str">
        <f t="shared" si="41"/>
        <v>0</v>
      </c>
      <c r="L96" s="58" t="str">
        <f t="shared" si="46"/>
        <v>0</v>
      </c>
      <c r="M96" s="58" t="str">
        <f t="shared" si="31"/>
        <v>0</v>
      </c>
      <c r="N96" s="61">
        <v>0</v>
      </c>
      <c r="O96" s="3">
        <f t="shared" si="42"/>
        <v>1.6435185185185185E-3</v>
      </c>
      <c r="R96" s="56"/>
      <c r="S96" s="56"/>
      <c r="AF96" s="3">
        <f t="shared" si="36"/>
        <v>1.6435185185185185E-3</v>
      </c>
      <c r="AG96" s="5">
        <f t="shared" si="37"/>
        <v>142000</v>
      </c>
      <c r="AH96" s="56">
        <f t="shared" si="47"/>
        <v>1.3291325000000001</v>
      </c>
      <c r="AI96" s="84">
        <f t="shared" si="48"/>
        <v>1.3291325000000001</v>
      </c>
      <c r="AJ96" s="84">
        <v>614</v>
      </c>
      <c r="AK96" t="str">
        <f t="shared" si="43"/>
        <v>1.3291325, 614</v>
      </c>
      <c r="AL96" s="60">
        <f t="shared" si="48"/>
        <v>1.3291325000000001</v>
      </c>
      <c r="AM96" s="5">
        <f t="shared" si="44"/>
        <v>142</v>
      </c>
      <c r="AN96" s="56"/>
      <c r="AT96" s="56"/>
      <c r="BA96" s="56"/>
      <c r="BB96" s="56"/>
    </row>
    <row r="97" spans="1:54" x14ac:dyDescent="0.35">
      <c r="A97">
        <v>143000</v>
      </c>
      <c r="B97" s="59">
        <v>0.14350241</v>
      </c>
      <c r="C97" s="3">
        <f t="shared" si="35"/>
        <v>1.6550925925925926E-3</v>
      </c>
      <c r="D97" s="59">
        <v>1.4350240999999999</v>
      </c>
      <c r="E97" s="56" t="e">
        <f t="shared" si="38"/>
        <v>#N/A</v>
      </c>
      <c r="F97" s="58" t="e">
        <f t="shared" si="39"/>
        <v>#N/A</v>
      </c>
      <c r="G97" s="58" t="e">
        <f>IF(AND(D97&lt;=D94, D97&lt;=D95, D97&lt;=D96, D97&lt;=D98, D97&lt;=D99, D97&lt;=D100),D97,NA())</f>
        <v>#N/A</v>
      </c>
      <c r="H97" s="58">
        <f t="shared" si="45"/>
        <v>1.4350240999999999</v>
      </c>
      <c r="I97" s="61" t="e">
        <v>#N/A</v>
      </c>
      <c r="J97" s="58" t="str">
        <f t="shared" si="40"/>
        <v>0</v>
      </c>
      <c r="K97" s="58" t="str">
        <f t="shared" si="41"/>
        <v>0</v>
      </c>
      <c r="L97" s="58" t="str">
        <f t="shared" si="46"/>
        <v>0</v>
      </c>
      <c r="M97" s="58">
        <f t="shared" si="31"/>
        <v>1.4350240999999999</v>
      </c>
      <c r="N97" s="61">
        <v>0</v>
      </c>
      <c r="O97" s="3">
        <f t="shared" si="42"/>
        <v>1.6550925925925926E-3</v>
      </c>
      <c r="R97" s="56"/>
      <c r="S97" s="56"/>
      <c r="AF97" s="3">
        <f t="shared" si="36"/>
        <v>1.6550925925925926E-3</v>
      </c>
      <c r="AG97" s="5">
        <f t="shared" si="37"/>
        <v>143000</v>
      </c>
      <c r="AH97" s="56">
        <f t="shared" si="47"/>
        <v>1.4350240999999999</v>
      </c>
      <c r="AI97" s="84">
        <f t="shared" si="48"/>
        <v>1.4350240999999999</v>
      </c>
      <c r="AJ97" s="84">
        <v>615</v>
      </c>
      <c r="AK97" t="str">
        <f t="shared" si="43"/>
        <v>1.4350241, 615</v>
      </c>
      <c r="AL97" s="60">
        <f t="shared" si="48"/>
        <v>1.4350240999999999</v>
      </c>
      <c r="AM97" s="5">
        <f t="shared" si="44"/>
        <v>143</v>
      </c>
      <c r="AN97" s="56"/>
      <c r="AT97" s="56"/>
      <c r="BA97" s="56"/>
      <c r="BB97" s="56"/>
    </row>
    <row r="98" spans="1:54" x14ac:dyDescent="0.35">
      <c r="A98">
        <v>144000</v>
      </c>
      <c r="B98" s="59">
        <v>0.11475624</v>
      </c>
      <c r="C98" s="3">
        <f t="shared" si="35"/>
        <v>1.6666666666666666E-3</v>
      </c>
      <c r="D98" s="59">
        <v>1.1475624</v>
      </c>
      <c r="E98" s="56" t="e">
        <f t="shared" si="38"/>
        <v>#N/A</v>
      </c>
      <c r="F98" s="58" t="e">
        <f t="shared" si="39"/>
        <v>#N/A</v>
      </c>
      <c r="G98" s="58" t="e">
        <f t="shared" ref="G98:G110" si="50">IF(AND(D98&lt;=D95, D98&lt;=D96, D98&lt;=D97, D98&lt;=D99, D98&lt;=D100, D98&lt;=D101),D98,NA())</f>
        <v>#N/A</v>
      </c>
      <c r="H98" s="58" t="e">
        <f t="shared" si="45"/>
        <v>#N/A</v>
      </c>
      <c r="I98" s="61" t="e">
        <v>#N/A</v>
      </c>
      <c r="J98" s="58" t="str">
        <f t="shared" si="40"/>
        <v>0</v>
      </c>
      <c r="K98" s="58" t="str">
        <f t="shared" si="41"/>
        <v>0</v>
      </c>
      <c r="L98" s="58" t="str">
        <f t="shared" si="46"/>
        <v>0</v>
      </c>
      <c r="M98" s="58" t="str">
        <f t="shared" si="31"/>
        <v>0</v>
      </c>
      <c r="N98" s="61">
        <v>0</v>
      </c>
      <c r="O98" s="3">
        <f t="shared" si="42"/>
        <v>1.6666666666666666E-3</v>
      </c>
      <c r="R98" s="56"/>
      <c r="S98" s="56"/>
      <c r="AF98" s="3">
        <f t="shared" si="36"/>
        <v>1.6666666666666666E-3</v>
      </c>
      <c r="AG98" s="5">
        <f t="shared" si="37"/>
        <v>144000</v>
      </c>
      <c r="AH98" s="56">
        <f t="shared" si="47"/>
        <v>1.1475624</v>
      </c>
      <c r="AI98" s="84">
        <f t="shared" si="48"/>
        <v>1.1475624</v>
      </c>
      <c r="AJ98" s="84">
        <v>616</v>
      </c>
      <c r="AK98" t="str">
        <f t="shared" si="43"/>
        <v>1.1475624, 616</v>
      </c>
      <c r="AL98" s="60">
        <f t="shared" si="48"/>
        <v>1.1475624</v>
      </c>
      <c r="AM98" s="5">
        <f t="shared" si="44"/>
        <v>144</v>
      </c>
      <c r="AN98" s="56"/>
      <c r="AT98" s="56"/>
      <c r="BA98" s="56"/>
      <c r="BB98" s="56"/>
    </row>
    <row r="99" spans="1:54" x14ac:dyDescent="0.35">
      <c r="A99">
        <v>145000</v>
      </c>
      <c r="B99" s="59">
        <v>8.2223710000000005E-2</v>
      </c>
      <c r="C99" s="3">
        <f t="shared" si="35"/>
        <v>1.6782407407407406E-3</v>
      </c>
      <c r="D99" s="59">
        <v>0.82223710000000005</v>
      </c>
      <c r="E99" s="56" t="e">
        <f t="shared" si="38"/>
        <v>#N/A</v>
      </c>
      <c r="F99" s="58" t="e">
        <f t="shared" si="39"/>
        <v>#N/A</v>
      </c>
      <c r="G99" s="58">
        <f t="shared" si="50"/>
        <v>0.82223710000000005</v>
      </c>
      <c r="H99" s="58" t="e">
        <f t="shared" si="45"/>
        <v>#N/A</v>
      </c>
      <c r="I99" s="61" t="e">
        <v>#N/A</v>
      </c>
      <c r="J99" s="58" t="str">
        <f t="shared" si="40"/>
        <v>0</v>
      </c>
      <c r="K99" s="58" t="str">
        <f t="shared" si="41"/>
        <v>0</v>
      </c>
      <c r="L99" s="61">
        <v>0</v>
      </c>
      <c r="M99" s="58" t="str">
        <f t="shared" si="31"/>
        <v>0</v>
      </c>
      <c r="N99" s="61">
        <v>0</v>
      </c>
      <c r="O99" s="3">
        <f t="shared" si="42"/>
        <v>1.6782407407407406E-3</v>
      </c>
      <c r="R99" s="56"/>
      <c r="S99" s="56"/>
      <c r="AF99" s="3">
        <f t="shared" si="36"/>
        <v>1.6782407407407406E-3</v>
      </c>
      <c r="AG99" s="5">
        <f t="shared" si="37"/>
        <v>145000</v>
      </c>
      <c r="AH99" s="56">
        <f t="shared" si="47"/>
        <v>0.82223710000000005</v>
      </c>
      <c r="AI99" s="84">
        <f t="shared" si="48"/>
        <v>0.82223710000000005</v>
      </c>
      <c r="AJ99" s="84">
        <v>617</v>
      </c>
      <c r="AK99" t="str">
        <f t="shared" si="43"/>
        <v>0.8222371, 617</v>
      </c>
      <c r="AL99" s="60">
        <f t="shared" si="48"/>
        <v>0.82223710000000005</v>
      </c>
      <c r="AM99" s="5">
        <f t="shared" si="44"/>
        <v>145</v>
      </c>
      <c r="AN99" s="56"/>
      <c r="AT99" s="56"/>
      <c r="BA99" s="56"/>
      <c r="BB99" s="56"/>
    </row>
    <row r="100" spans="1:54" x14ac:dyDescent="0.35">
      <c r="A100">
        <v>146000</v>
      </c>
      <c r="B100" s="59">
        <v>8.2223710000000005E-2</v>
      </c>
      <c r="C100" s="3">
        <f t="shared" si="35"/>
        <v>1.6898148148148146E-3</v>
      </c>
      <c r="D100" s="59">
        <v>0.82223710000000005</v>
      </c>
      <c r="E100" s="56" t="e">
        <f t="shared" si="38"/>
        <v>#N/A</v>
      </c>
      <c r="F100" s="58" t="e">
        <f t="shared" si="39"/>
        <v>#N/A</v>
      </c>
      <c r="G100" s="58">
        <f t="shared" si="50"/>
        <v>0.82223710000000005</v>
      </c>
      <c r="H100" s="58" t="e">
        <f t="shared" si="45"/>
        <v>#N/A</v>
      </c>
      <c r="I100" s="61" t="e">
        <v>#N/A</v>
      </c>
      <c r="J100" s="58" t="str">
        <f t="shared" si="40"/>
        <v>0</v>
      </c>
      <c r="K100" s="58" t="str">
        <f t="shared" si="41"/>
        <v>0</v>
      </c>
      <c r="L100" s="58">
        <f t="shared" si="46"/>
        <v>0.82223710000000005</v>
      </c>
      <c r="M100" s="58" t="str">
        <f t="shared" ref="M100:M163" si="51">IF(AND(D100&gt;=D97, D100&gt;=D98, D100&gt;=D99, D100&gt;=D101, D100&gt;=D102, D100&gt;=D103),D100,"0")</f>
        <v>0</v>
      </c>
      <c r="N100" s="61">
        <v>0</v>
      </c>
      <c r="O100" s="3">
        <f t="shared" si="42"/>
        <v>1.6898148148148146E-3</v>
      </c>
      <c r="R100" s="56"/>
      <c r="S100" s="56"/>
      <c r="AF100" s="3">
        <f t="shared" si="36"/>
        <v>1.6898148148148146E-3</v>
      </c>
      <c r="AG100" s="5">
        <f t="shared" si="37"/>
        <v>146000</v>
      </c>
      <c r="AH100" s="56">
        <f t="shared" si="47"/>
        <v>0.82223710000000005</v>
      </c>
      <c r="AI100" s="84">
        <f t="shared" si="48"/>
        <v>0.82223710000000005</v>
      </c>
      <c r="AJ100" s="84">
        <v>618</v>
      </c>
      <c r="AK100" t="str">
        <f t="shared" si="43"/>
        <v>0.8222371, 618</v>
      </c>
      <c r="AL100" s="60">
        <f t="shared" si="48"/>
        <v>0.82223710000000005</v>
      </c>
      <c r="AM100" s="5">
        <f t="shared" si="44"/>
        <v>146</v>
      </c>
      <c r="AN100" s="56"/>
      <c r="AT100" s="56"/>
      <c r="BA100" s="56"/>
      <c r="BB100" s="56"/>
    </row>
    <row r="101" spans="1:54" x14ac:dyDescent="0.35">
      <c r="A101">
        <v>147000</v>
      </c>
      <c r="B101" s="59">
        <v>0.10794615</v>
      </c>
      <c r="C101" s="3">
        <f t="shared" si="35"/>
        <v>1.701388888888889E-3</v>
      </c>
      <c r="D101" s="59">
        <v>1.0794615000000001</v>
      </c>
      <c r="E101" s="56" t="e">
        <f t="shared" si="38"/>
        <v>#N/A</v>
      </c>
      <c r="F101" s="58" t="e">
        <f t="shared" si="39"/>
        <v>#N/A</v>
      </c>
      <c r="G101" s="58" t="e">
        <f t="shared" si="50"/>
        <v>#N/A</v>
      </c>
      <c r="H101" s="58" t="e">
        <f t="shared" si="45"/>
        <v>#N/A</v>
      </c>
      <c r="I101" s="61" t="e">
        <v>#N/A</v>
      </c>
      <c r="J101" s="58" t="str">
        <f t="shared" si="40"/>
        <v>0</v>
      </c>
      <c r="K101" s="58" t="str">
        <f t="shared" si="41"/>
        <v>0</v>
      </c>
      <c r="L101" s="58" t="str">
        <f t="shared" si="46"/>
        <v>0</v>
      </c>
      <c r="M101" s="58" t="str">
        <f t="shared" si="51"/>
        <v>0</v>
      </c>
      <c r="N101" s="61">
        <v>0</v>
      </c>
      <c r="O101" s="3">
        <f t="shared" si="42"/>
        <v>1.701388888888889E-3</v>
      </c>
      <c r="R101" s="56"/>
      <c r="S101" s="56"/>
      <c r="AF101" s="3">
        <f t="shared" si="36"/>
        <v>1.701388888888889E-3</v>
      </c>
      <c r="AG101" s="5">
        <f t="shared" si="37"/>
        <v>147000</v>
      </c>
      <c r="AH101" s="56">
        <f t="shared" si="47"/>
        <v>1.0794615000000001</v>
      </c>
      <c r="AI101" s="84">
        <f t="shared" si="48"/>
        <v>1.0794615000000001</v>
      </c>
      <c r="AJ101" s="84">
        <v>619</v>
      </c>
      <c r="AK101" t="str">
        <f t="shared" si="43"/>
        <v>1.0794615, 619</v>
      </c>
      <c r="AL101" s="60">
        <f t="shared" si="48"/>
        <v>1.0794615000000001</v>
      </c>
      <c r="AM101" s="5">
        <f t="shared" si="44"/>
        <v>147</v>
      </c>
      <c r="AN101" s="56"/>
      <c r="AT101" s="56"/>
      <c r="BA101" s="56"/>
      <c r="BB101" s="56"/>
    </row>
    <row r="102" spans="1:54" x14ac:dyDescent="0.35">
      <c r="A102">
        <v>148000</v>
      </c>
      <c r="B102" s="59">
        <v>0.13972092</v>
      </c>
      <c r="C102" s="3">
        <f t="shared" si="35"/>
        <v>1.712962962962963E-3</v>
      </c>
      <c r="D102" s="59">
        <v>1.3972092</v>
      </c>
      <c r="E102" s="56" t="e">
        <f t="shared" si="38"/>
        <v>#N/A</v>
      </c>
      <c r="F102" s="58" t="e">
        <f t="shared" si="39"/>
        <v>#N/A</v>
      </c>
      <c r="G102" s="58" t="e">
        <f t="shared" si="50"/>
        <v>#N/A</v>
      </c>
      <c r="H102" s="58" t="e">
        <f t="shared" si="45"/>
        <v>#N/A</v>
      </c>
      <c r="I102" s="61" t="e">
        <v>#N/A</v>
      </c>
      <c r="J102" s="58" t="str">
        <f t="shared" si="40"/>
        <v>0</v>
      </c>
      <c r="K102" s="58" t="str">
        <f t="shared" si="41"/>
        <v>0</v>
      </c>
      <c r="L102" s="58" t="str">
        <f t="shared" si="46"/>
        <v>0</v>
      </c>
      <c r="M102" s="58" t="str">
        <f t="shared" si="51"/>
        <v>0</v>
      </c>
      <c r="N102" s="61">
        <v>0</v>
      </c>
      <c r="O102" s="3">
        <f t="shared" si="42"/>
        <v>1.712962962962963E-3</v>
      </c>
      <c r="R102" s="56"/>
      <c r="S102" s="56"/>
      <c r="AF102" s="3">
        <f t="shared" si="36"/>
        <v>1.712962962962963E-3</v>
      </c>
      <c r="AG102" s="5">
        <f t="shared" si="37"/>
        <v>148000</v>
      </c>
      <c r="AH102" s="56">
        <f t="shared" si="47"/>
        <v>1.3972092</v>
      </c>
      <c r="AI102" s="84">
        <f t="shared" si="48"/>
        <v>1.3972092</v>
      </c>
      <c r="AJ102" s="84">
        <v>620</v>
      </c>
      <c r="AK102" t="str">
        <f t="shared" si="43"/>
        <v>1.3972092, 620</v>
      </c>
      <c r="AL102" s="60">
        <f t="shared" si="48"/>
        <v>1.3972092</v>
      </c>
      <c r="AM102" s="5">
        <f t="shared" si="44"/>
        <v>148</v>
      </c>
      <c r="AN102" s="56"/>
      <c r="AT102" s="56"/>
      <c r="BA102" s="56"/>
      <c r="BB102" s="56"/>
    </row>
    <row r="103" spans="1:54" x14ac:dyDescent="0.35">
      <c r="A103">
        <v>149000</v>
      </c>
      <c r="B103" s="59">
        <v>0.16014877</v>
      </c>
      <c r="C103" s="3">
        <f t="shared" si="35"/>
        <v>1.724537037037037E-3</v>
      </c>
      <c r="D103" s="59">
        <v>1.6014876999999998</v>
      </c>
      <c r="E103" s="56" t="e">
        <f t="shared" si="38"/>
        <v>#N/A</v>
      </c>
      <c r="F103" s="58" t="e">
        <f t="shared" si="39"/>
        <v>#N/A</v>
      </c>
      <c r="G103" s="58" t="e">
        <f t="shared" si="50"/>
        <v>#N/A</v>
      </c>
      <c r="H103" s="58" t="e">
        <f t="shared" si="45"/>
        <v>#N/A</v>
      </c>
      <c r="I103" s="61" t="e">
        <v>#N/A</v>
      </c>
      <c r="J103" s="58" t="str">
        <f t="shared" si="40"/>
        <v>0</v>
      </c>
      <c r="K103" s="58" t="str">
        <f t="shared" si="41"/>
        <v>0</v>
      </c>
      <c r="L103" s="58" t="str">
        <f t="shared" si="46"/>
        <v>0</v>
      </c>
      <c r="M103" s="58" t="str">
        <f t="shared" si="51"/>
        <v>0</v>
      </c>
      <c r="N103" s="61">
        <v>0</v>
      </c>
      <c r="O103" s="3">
        <f t="shared" si="42"/>
        <v>1.724537037037037E-3</v>
      </c>
      <c r="R103" s="56"/>
      <c r="S103" s="56"/>
      <c r="AF103" s="3">
        <f t="shared" si="36"/>
        <v>1.724537037037037E-3</v>
      </c>
      <c r="AG103" s="5">
        <f t="shared" si="37"/>
        <v>149000</v>
      </c>
      <c r="AH103" s="56">
        <f t="shared" si="47"/>
        <v>1.6014876999999998</v>
      </c>
      <c r="AI103" s="84">
        <f t="shared" si="48"/>
        <v>1.6014876999999998</v>
      </c>
      <c r="AJ103" s="84">
        <v>621</v>
      </c>
      <c r="AK103" t="str">
        <f t="shared" si="43"/>
        <v>1.6014877, 621</v>
      </c>
      <c r="AL103" s="60">
        <f t="shared" si="48"/>
        <v>1.6014876999999998</v>
      </c>
      <c r="AM103" s="5">
        <f t="shared" si="44"/>
        <v>149</v>
      </c>
      <c r="AN103" s="56"/>
      <c r="AT103" s="56"/>
      <c r="BA103" s="56"/>
      <c r="BB103" s="56"/>
    </row>
    <row r="104" spans="1:54" x14ac:dyDescent="0.35">
      <c r="A104">
        <v>150000</v>
      </c>
      <c r="B104" s="59">
        <v>0.16846952000000001</v>
      </c>
      <c r="C104" s="3">
        <f t="shared" si="35"/>
        <v>1.736111111111111E-3</v>
      </c>
      <c r="D104" s="59">
        <v>1.6846952000000002</v>
      </c>
      <c r="E104" s="56" t="e">
        <f t="shared" si="38"/>
        <v>#N/A</v>
      </c>
      <c r="F104" s="58" t="e">
        <f t="shared" si="39"/>
        <v>#N/A</v>
      </c>
      <c r="G104" s="58" t="e">
        <f t="shared" si="50"/>
        <v>#N/A</v>
      </c>
      <c r="H104" s="58" t="e">
        <f t="shared" si="45"/>
        <v>#N/A</v>
      </c>
      <c r="I104" s="61" t="e">
        <v>#N/A</v>
      </c>
      <c r="J104" s="58" t="str">
        <f t="shared" si="40"/>
        <v>0</v>
      </c>
      <c r="K104" s="58" t="str">
        <f t="shared" si="41"/>
        <v>0</v>
      </c>
      <c r="L104" s="58" t="str">
        <f t="shared" si="46"/>
        <v>0</v>
      </c>
      <c r="M104" s="58" t="str">
        <f t="shared" si="51"/>
        <v>0</v>
      </c>
      <c r="N104" s="61">
        <v>0</v>
      </c>
      <c r="O104" s="3">
        <f t="shared" si="42"/>
        <v>1.736111111111111E-3</v>
      </c>
      <c r="R104" s="56"/>
      <c r="S104" s="56"/>
      <c r="AF104" s="3">
        <f t="shared" si="36"/>
        <v>1.736111111111111E-3</v>
      </c>
      <c r="AG104" s="5">
        <f t="shared" si="37"/>
        <v>150000</v>
      </c>
      <c r="AH104" s="56">
        <f t="shared" si="47"/>
        <v>1.6846952000000002</v>
      </c>
      <c r="AI104" s="84">
        <f t="shared" si="48"/>
        <v>1.6846952000000002</v>
      </c>
      <c r="AJ104" s="84">
        <v>622</v>
      </c>
      <c r="AK104" t="str">
        <f t="shared" si="43"/>
        <v>1.6846952, 622</v>
      </c>
      <c r="AL104" s="60">
        <f t="shared" si="48"/>
        <v>1.6846952000000002</v>
      </c>
      <c r="AM104" s="5">
        <f t="shared" si="44"/>
        <v>150</v>
      </c>
      <c r="AN104" s="56"/>
      <c r="AT104" s="56"/>
      <c r="BA104" s="56"/>
      <c r="BB104" s="56"/>
    </row>
    <row r="105" spans="1:54" x14ac:dyDescent="0.35">
      <c r="A105">
        <v>151000</v>
      </c>
      <c r="B105" s="59">
        <v>0.18057419999999999</v>
      </c>
      <c r="C105" s="3">
        <f t="shared" si="35"/>
        <v>1.7476851851851852E-3</v>
      </c>
      <c r="D105" s="59">
        <v>1.805742</v>
      </c>
      <c r="E105" s="56" t="e">
        <f t="shared" si="38"/>
        <v>#N/A</v>
      </c>
      <c r="F105" s="58" t="e">
        <f t="shared" si="39"/>
        <v>#N/A</v>
      </c>
      <c r="G105" s="58" t="e">
        <f t="shared" si="50"/>
        <v>#N/A</v>
      </c>
      <c r="H105" s="58" t="e">
        <f t="shared" si="45"/>
        <v>#N/A</v>
      </c>
      <c r="I105" s="61" t="e">
        <v>#N/A</v>
      </c>
      <c r="J105" s="58" t="str">
        <f t="shared" si="40"/>
        <v>0</v>
      </c>
      <c r="K105" s="58" t="str">
        <f t="shared" si="41"/>
        <v>0</v>
      </c>
      <c r="L105" s="58" t="str">
        <f t="shared" si="46"/>
        <v>0</v>
      </c>
      <c r="M105" s="58" t="str">
        <f t="shared" si="51"/>
        <v>0</v>
      </c>
      <c r="N105" s="61">
        <v>0</v>
      </c>
      <c r="O105" s="3">
        <f t="shared" si="42"/>
        <v>1.7476851851851852E-3</v>
      </c>
      <c r="R105" s="56"/>
      <c r="S105" s="56"/>
      <c r="AF105" s="3">
        <f t="shared" si="36"/>
        <v>1.7476851851851852E-3</v>
      </c>
      <c r="AG105" s="5">
        <f t="shared" si="37"/>
        <v>151000</v>
      </c>
      <c r="AH105" s="56">
        <f t="shared" si="47"/>
        <v>1.805742</v>
      </c>
      <c r="AI105" s="84">
        <f t="shared" si="48"/>
        <v>1.805742</v>
      </c>
      <c r="AJ105" s="84">
        <v>623</v>
      </c>
      <c r="AK105" t="str">
        <f t="shared" si="43"/>
        <v>1.805742, 623</v>
      </c>
      <c r="AL105" s="60">
        <f t="shared" si="48"/>
        <v>1.805742</v>
      </c>
      <c r="AM105" s="5">
        <f t="shared" si="44"/>
        <v>151</v>
      </c>
      <c r="AN105" s="56"/>
      <c r="AT105" s="56"/>
      <c r="BA105" s="56"/>
      <c r="BB105" s="56"/>
    </row>
    <row r="106" spans="1:54" x14ac:dyDescent="0.35">
      <c r="A106">
        <v>152000</v>
      </c>
      <c r="B106" s="59">
        <v>0.19192111000000001</v>
      </c>
      <c r="C106" s="3">
        <f t="shared" si="35"/>
        <v>1.7592592592592592E-3</v>
      </c>
      <c r="D106" s="59">
        <v>1.9192111000000001</v>
      </c>
      <c r="E106" s="56" t="e">
        <f t="shared" si="38"/>
        <v>#N/A</v>
      </c>
      <c r="F106" s="58" t="e">
        <f t="shared" si="39"/>
        <v>#N/A</v>
      </c>
      <c r="G106" s="58" t="e">
        <f t="shared" si="50"/>
        <v>#N/A</v>
      </c>
      <c r="H106" s="58" t="e">
        <f t="shared" si="45"/>
        <v>#N/A</v>
      </c>
      <c r="I106" s="61" t="e">
        <v>#N/A</v>
      </c>
      <c r="J106" s="58" t="str">
        <f t="shared" si="40"/>
        <v>0</v>
      </c>
      <c r="K106" s="58" t="str">
        <f t="shared" si="41"/>
        <v>0</v>
      </c>
      <c r="L106" s="58" t="str">
        <f t="shared" si="46"/>
        <v>0</v>
      </c>
      <c r="M106" s="58" t="str">
        <f t="shared" si="51"/>
        <v>0</v>
      </c>
      <c r="N106" s="61">
        <v>0</v>
      </c>
      <c r="O106" s="3">
        <f t="shared" si="42"/>
        <v>1.7592592592592592E-3</v>
      </c>
      <c r="R106" s="56"/>
      <c r="S106" s="56"/>
      <c r="AF106" s="3">
        <f t="shared" si="36"/>
        <v>1.7592592592592592E-3</v>
      </c>
      <c r="AG106" s="5">
        <f t="shared" si="37"/>
        <v>152000</v>
      </c>
      <c r="AH106" s="56">
        <f t="shared" si="47"/>
        <v>1.9192111000000001</v>
      </c>
      <c r="AI106" s="84">
        <f t="shared" si="48"/>
        <v>1.9192111000000001</v>
      </c>
      <c r="AJ106" s="84">
        <v>624</v>
      </c>
      <c r="AK106" t="str">
        <f t="shared" si="43"/>
        <v>1.9192111, 624</v>
      </c>
      <c r="AL106" s="60">
        <f t="shared" si="48"/>
        <v>1.9192111000000001</v>
      </c>
      <c r="AM106" s="5">
        <f t="shared" si="44"/>
        <v>152</v>
      </c>
      <c r="AN106" s="56"/>
      <c r="AT106" s="56"/>
      <c r="BA106" s="56"/>
      <c r="BB106" s="56"/>
    </row>
    <row r="107" spans="1:54" x14ac:dyDescent="0.35">
      <c r="A107">
        <v>153000</v>
      </c>
      <c r="B107" s="59">
        <v>0.20478353999999999</v>
      </c>
      <c r="C107" s="3">
        <f t="shared" si="35"/>
        <v>1.7708333333333332E-3</v>
      </c>
      <c r="D107" s="59">
        <v>2.0478353999999999</v>
      </c>
      <c r="E107" s="56" t="e">
        <f t="shared" si="38"/>
        <v>#N/A</v>
      </c>
      <c r="F107" s="58" t="e">
        <f t="shared" si="39"/>
        <v>#N/A</v>
      </c>
      <c r="G107" s="58" t="e">
        <f t="shared" si="50"/>
        <v>#N/A</v>
      </c>
      <c r="H107" s="58" t="e">
        <f t="shared" si="45"/>
        <v>#N/A</v>
      </c>
      <c r="I107" s="61" t="e">
        <v>#N/A</v>
      </c>
      <c r="J107" s="58" t="str">
        <f t="shared" si="40"/>
        <v>0</v>
      </c>
      <c r="K107" s="58" t="str">
        <f t="shared" si="41"/>
        <v>0</v>
      </c>
      <c r="L107" s="58" t="str">
        <f t="shared" si="46"/>
        <v>0</v>
      </c>
      <c r="M107" s="58" t="str">
        <f t="shared" si="51"/>
        <v>0</v>
      </c>
      <c r="N107" s="61">
        <v>0</v>
      </c>
      <c r="O107" s="3">
        <f t="shared" si="42"/>
        <v>1.7708333333333332E-3</v>
      </c>
      <c r="R107" s="56"/>
      <c r="S107" s="56"/>
      <c r="AF107" s="3">
        <f t="shared" si="36"/>
        <v>1.7708333333333332E-3</v>
      </c>
      <c r="AG107" s="5">
        <f t="shared" si="37"/>
        <v>153000</v>
      </c>
      <c r="AH107" s="56">
        <f t="shared" si="47"/>
        <v>2.0478353999999999</v>
      </c>
      <c r="AI107" s="84">
        <f t="shared" si="48"/>
        <v>2.0478353999999999</v>
      </c>
      <c r="AJ107" s="84">
        <v>625</v>
      </c>
      <c r="AK107" t="str">
        <f t="shared" si="43"/>
        <v>2.0478354, 625</v>
      </c>
      <c r="AL107" s="60">
        <f t="shared" si="48"/>
        <v>2.0478353999999999</v>
      </c>
      <c r="AM107" s="5">
        <f t="shared" si="44"/>
        <v>153</v>
      </c>
      <c r="AN107" s="56"/>
      <c r="AT107" s="56"/>
      <c r="BA107" s="56"/>
      <c r="BB107" s="56"/>
    </row>
    <row r="108" spans="1:54" x14ac:dyDescent="0.35">
      <c r="A108">
        <v>154000</v>
      </c>
      <c r="B108" s="59">
        <v>0.21386448</v>
      </c>
      <c r="C108" s="3">
        <f t="shared" si="35"/>
        <v>1.7824074074074075E-3</v>
      </c>
      <c r="D108" s="59">
        <v>2.1386447999999998</v>
      </c>
      <c r="E108" s="56" t="e">
        <f t="shared" si="38"/>
        <v>#N/A</v>
      </c>
      <c r="F108" s="58" t="e">
        <f t="shared" si="39"/>
        <v>#N/A</v>
      </c>
      <c r="G108" s="58" t="e">
        <f t="shared" si="50"/>
        <v>#N/A</v>
      </c>
      <c r="H108" s="58" t="e">
        <f t="shared" si="45"/>
        <v>#N/A</v>
      </c>
      <c r="I108" s="61" t="e">
        <v>#N/A</v>
      </c>
      <c r="J108" s="58" t="str">
        <f t="shared" si="40"/>
        <v>0</v>
      </c>
      <c r="K108" s="58" t="str">
        <f t="shared" si="41"/>
        <v>0</v>
      </c>
      <c r="L108" s="58" t="str">
        <f t="shared" si="46"/>
        <v>0</v>
      </c>
      <c r="M108" s="58" t="str">
        <f t="shared" si="51"/>
        <v>0</v>
      </c>
      <c r="N108" s="61">
        <v>0</v>
      </c>
      <c r="O108" s="3">
        <f t="shared" si="42"/>
        <v>1.7824074074074075E-3</v>
      </c>
      <c r="AF108" s="3">
        <f t="shared" si="36"/>
        <v>1.7824074074074075E-3</v>
      </c>
      <c r="AG108" s="5">
        <f t="shared" si="37"/>
        <v>154000</v>
      </c>
      <c r="AH108" s="56">
        <f t="shared" si="47"/>
        <v>2.1386447999999998</v>
      </c>
      <c r="AI108" s="84">
        <f t="shared" si="48"/>
        <v>2.1386447999999998</v>
      </c>
      <c r="AJ108" s="84">
        <v>626</v>
      </c>
      <c r="AK108" t="str">
        <f t="shared" si="43"/>
        <v>2.1386448, 626</v>
      </c>
      <c r="AL108" s="60">
        <f t="shared" si="48"/>
        <v>2.1386447999999998</v>
      </c>
      <c r="AM108" s="5">
        <f t="shared" si="44"/>
        <v>154</v>
      </c>
      <c r="AN108" s="56"/>
      <c r="AT108" s="56"/>
    </row>
    <row r="109" spans="1:54" x14ac:dyDescent="0.35">
      <c r="A109">
        <v>155000</v>
      </c>
      <c r="B109" s="59">
        <v>0.22370072999999999</v>
      </c>
      <c r="C109" s="3">
        <f t="shared" si="35"/>
        <v>1.7939814814814817E-3</v>
      </c>
      <c r="D109" s="59">
        <v>2.2370072999999997</v>
      </c>
      <c r="E109" s="56" t="e">
        <f t="shared" si="38"/>
        <v>#N/A</v>
      </c>
      <c r="F109" s="58" t="e">
        <f t="shared" si="39"/>
        <v>#N/A</v>
      </c>
      <c r="G109" s="58" t="e">
        <f t="shared" si="50"/>
        <v>#N/A</v>
      </c>
      <c r="H109" s="58" t="e">
        <f t="shared" si="45"/>
        <v>#N/A</v>
      </c>
      <c r="I109" s="61" t="e">
        <v>#N/A</v>
      </c>
      <c r="J109" s="58" t="str">
        <f t="shared" si="40"/>
        <v>0</v>
      </c>
      <c r="K109" s="58" t="str">
        <f t="shared" si="41"/>
        <v>0</v>
      </c>
      <c r="L109" s="58" t="str">
        <f t="shared" si="46"/>
        <v>0</v>
      </c>
      <c r="M109" s="58" t="str">
        <f t="shared" si="51"/>
        <v>0</v>
      </c>
      <c r="N109" s="61">
        <v>0</v>
      </c>
      <c r="O109" s="3">
        <f t="shared" si="42"/>
        <v>1.7939814814814817E-3</v>
      </c>
      <c r="AF109" s="3">
        <f t="shared" si="36"/>
        <v>1.7939814814814817E-3</v>
      </c>
      <c r="AG109" s="5">
        <f t="shared" si="37"/>
        <v>155000</v>
      </c>
      <c r="AH109" s="56">
        <f t="shared" si="47"/>
        <v>2.2370072999999997</v>
      </c>
      <c r="AI109" s="84">
        <f t="shared" si="48"/>
        <v>2.2370072999999997</v>
      </c>
      <c r="AJ109" s="84">
        <v>627</v>
      </c>
      <c r="AK109" t="str">
        <f t="shared" si="43"/>
        <v>2.2370073, 627</v>
      </c>
      <c r="AL109" s="60">
        <f t="shared" si="48"/>
        <v>2.2370072999999997</v>
      </c>
      <c r="AM109" s="5">
        <f t="shared" si="44"/>
        <v>155</v>
      </c>
      <c r="AN109" s="56"/>
      <c r="AT109" s="56"/>
    </row>
    <row r="110" spans="1:54" x14ac:dyDescent="0.35">
      <c r="A110">
        <v>156000</v>
      </c>
      <c r="B110" s="59">
        <v>0.22067455999999999</v>
      </c>
      <c r="C110" s="3">
        <f t="shared" si="35"/>
        <v>1.8055555555555557E-3</v>
      </c>
      <c r="D110" s="59">
        <v>2.2067456000000001</v>
      </c>
      <c r="E110" s="56" t="e">
        <f t="shared" si="38"/>
        <v>#N/A</v>
      </c>
      <c r="F110" s="58" t="e">
        <f t="shared" si="39"/>
        <v>#N/A</v>
      </c>
      <c r="G110" s="58" t="e">
        <f t="shared" si="50"/>
        <v>#N/A</v>
      </c>
      <c r="H110" s="58" t="e">
        <f t="shared" si="45"/>
        <v>#N/A</v>
      </c>
      <c r="I110" s="61" t="e">
        <v>#N/A</v>
      </c>
      <c r="J110" s="58" t="str">
        <f t="shared" si="40"/>
        <v>0</v>
      </c>
      <c r="K110" s="58" t="str">
        <f t="shared" si="41"/>
        <v>0</v>
      </c>
      <c r="L110" s="58" t="str">
        <f t="shared" si="46"/>
        <v>0</v>
      </c>
      <c r="M110" s="58" t="str">
        <f t="shared" si="51"/>
        <v>0</v>
      </c>
      <c r="N110" s="61">
        <v>0</v>
      </c>
      <c r="O110" s="3">
        <f t="shared" si="42"/>
        <v>1.8055555555555557E-3</v>
      </c>
      <c r="AF110" s="3">
        <f t="shared" si="36"/>
        <v>1.8055555555555557E-3</v>
      </c>
      <c r="AG110" s="5">
        <f t="shared" si="37"/>
        <v>156000</v>
      </c>
      <c r="AH110" s="56">
        <f t="shared" si="47"/>
        <v>2.2067456000000001</v>
      </c>
      <c r="AI110" s="84">
        <f t="shared" si="48"/>
        <v>2.2067456000000001</v>
      </c>
      <c r="AJ110" s="84">
        <v>628</v>
      </c>
      <c r="AK110" t="str">
        <f t="shared" si="43"/>
        <v>2.2067456, 628</v>
      </c>
      <c r="AL110" s="60">
        <f t="shared" si="48"/>
        <v>2.2067456000000001</v>
      </c>
      <c r="AM110" s="5">
        <f t="shared" si="44"/>
        <v>156</v>
      </c>
      <c r="AN110" s="56"/>
      <c r="AT110" s="56"/>
    </row>
    <row r="111" spans="1:54" x14ac:dyDescent="0.35">
      <c r="A111">
        <v>157000</v>
      </c>
      <c r="B111" s="59">
        <v>0.21840372999999999</v>
      </c>
      <c r="C111" s="3">
        <f t="shared" si="35"/>
        <v>1.8171296296296297E-3</v>
      </c>
      <c r="D111" s="59">
        <v>2.1840373</v>
      </c>
      <c r="E111" s="56" t="e">
        <f t="shared" si="38"/>
        <v>#N/A</v>
      </c>
      <c r="F111" s="58" t="e">
        <f t="shared" si="39"/>
        <v>#N/A</v>
      </c>
      <c r="G111" s="58" t="e">
        <f>IF(AND(D111&lt;=D108, D111&lt;=D109, D111&lt;=D110, D111&lt;=D112, D111&lt;=D113, D111&lt;=D114),D111,NA())</f>
        <v>#N/A</v>
      </c>
      <c r="H111" s="58" t="e">
        <f t="shared" si="45"/>
        <v>#N/A</v>
      </c>
      <c r="I111" s="61" t="e">
        <v>#N/A</v>
      </c>
      <c r="J111" s="58" t="str">
        <f t="shared" si="40"/>
        <v>0</v>
      </c>
      <c r="K111" s="58" t="str">
        <f t="shared" si="41"/>
        <v>0</v>
      </c>
      <c r="L111" s="58" t="str">
        <f t="shared" si="46"/>
        <v>0</v>
      </c>
      <c r="M111" s="58" t="str">
        <f t="shared" si="51"/>
        <v>0</v>
      </c>
      <c r="N111" s="61">
        <v>0</v>
      </c>
      <c r="O111" s="3">
        <f t="shared" si="42"/>
        <v>1.8171296296296297E-3</v>
      </c>
      <c r="AF111" s="3">
        <f t="shared" si="36"/>
        <v>1.8171296296296297E-3</v>
      </c>
      <c r="AG111" s="5">
        <f t="shared" si="37"/>
        <v>157000</v>
      </c>
      <c r="AH111" s="56">
        <f t="shared" si="47"/>
        <v>2.1840373</v>
      </c>
      <c r="AI111" s="84">
        <f t="shared" si="48"/>
        <v>2.1840373</v>
      </c>
      <c r="AJ111" s="84">
        <v>629</v>
      </c>
      <c r="AK111" t="str">
        <f t="shared" si="43"/>
        <v>2.1840373, 629</v>
      </c>
      <c r="AL111" s="60">
        <f t="shared" si="48"/>
        <v>2.1840373</v>
      </c>
      <c r="AM111" s="5">
        <f t="shared" si="44"/>
        <v>157</v>
      </c>
      <c r="AN111" s="56"/>
      <c r="AT111" s="56"/>
    </row>
    <row r="112" spans="1:54" x14ac:dyDescent="0.35">
      <c r="A112">
        <v>158000</v>
      </c>
      <c r="B112" s="59">
        <v>0.22975308</v>
      </c>
      <c r="C112" s="3">
        <f t="shared" si="35"/>
        <v>1.8287037037037037E-3</v>
      </c>
      <c r="D112" s="59">
        <v>2.2975308000000001</v>
      </c>
      <c r="E112" s="56" t="e">
        <f t="shared" si="38"/>
        <v>#N/A</v>
      </c>
      <c r="F112" s="58" t="e">
        <f t="shared" si="39"/>
        <v>#N/A</v>
      </c>
      <c r="G112" s="58" t="e">
        <f t="shared" ref="G112:G126" si="52">IF(AND(D112&lt;=D109, D112&lt;=D110, D112&lt;=D111, D112&lt;=D113, D112&lt;=D114, D112&lt;=D115),D112,NA())</f>
        <v>#N/A</v>
      </c>
      <c r="H112" s="58" t="e">
        <f t="shared" si="45"/>
        <v>#N/A</v>
      </c>
      <c r="I112" s="61" t="e">
        <v>#N/A</v>
      </c>
      <c r="J112" s="58" t="str">
        <f t="shared" si="40"/>
        <v>0</v>
      </c>
      <c r="K112" s="58" t="str">
        <f t="shared" si="41"/>
        <v>0</v>
      </c>
      <c r="L112" s="58" t="str">
        <f t="shared" si="46"/>
        <v>0</v>
      </c>
      <c r="M112" s="58" t="str">
        <f t="shared" si="51"/>
        <v>0</v>
      </c>
      <c r="N112" s="61">
        <v>0</v>
      </c>
      <c r="O112" s="3">
        <f t="shared" si="42"/>
        <v>1.8287037037037037E-3</v>
      </c>
      <c r="AF112" s="3">
        <f t="shared" si="36"/>
        <v>1.8287037037037037E-3</v>
      </c>
      <c r="AG112" s="5">
        <f t="shared" si="37"/>
        <v>158000</v>
      </c>
      <c r="AH112" s="56">
        <f t="shared" si="47"/>
        <v>2.2975308000000001</v>
      </c>
      <c r="AI112" s="84">
        <f t="shared" si="48"/>
        <v>2.2975308000000001</v>
      </c>
      <c r="AJ112" s="84">
        <v>630</v>
      </c>
      <c r="AK112" t="str">
        <f t="shared" si="43"/>
        <v>2.2975308, 630</v>
      </c>
      <c r="AL112" s="60">
        <f t="shared" si="48"/>
        <v>2.2975308000000001</v>
      </c>
      <c r="AM112" s="5">
        <f t="shared" si="44"/>
        <v>158</v>
      </c>
      <c r="AN112" s="56"/>
      <c r="AT112" s="56"/>
    </row>
    <row r="113" spans="1:46" x14ac:dyDescent="0.35">
      <c r="A113">
        <v>159000</v>
      </c>
      <c r="B113" s="59">
        <v>0.23883157999999999</v>
      </c>
      <c r="C113" s="3">
        <f t="shared" si="35"/>
        <v>1.8402777777777777E-3</v>
      </c>
      <c r="D113" s="59">
        <v>2.3883158</v>
      </c>
      <c r="E113" s="56" t="e">
        <f t="shared" si="38"/>
        <v>#N/A</v>
      </c>
      <c r="F113" s="58" t="e">
        <f t="shared" si="39"/>
        <v>#N/A</v>
      </c>
      <c r="G113" s="58" t="e">
        <f t="shared" si="52"/>
        <v>#N/A</v>
      </c>
      <c r="H113" s="58" t="e">
        <f t="shared" si="45"/>
        <v>#N/A</v>
      </c>
      <c r="I113" s="61" t="e">
        <v>#N/A</v>
      </c>
      <c r="J113" s="58" t="str">
        <f t="shared" si="40"/>
        <v>0</v>
      </c>
      <c r="K113" s="58" t="str">
        <f t="shared" si="41"/>
        <v>0</v>
      </c>
      <c r="L113" s="58" t="str">
        <f t="shared" si="46"/>
        <v>0</v>
      </c>
      <c r="M113" s="58" t="str">
        <f t="shared" si="51"/>
        <v>0</v>
      </c>
      <c r="N113" s="61">
        <v>0</v>
      </c>
      <c r="O113" s="3">
        <f t="shared" si="42"/>
        <v>1.8402777777777777E-3</v>
      </c>
      <c r="AF113" s="3">
        <f t="shared" si="36"/>
        <v>1.8402777777777777E-3</v>
      </c>
      <c r="AG113" s="5">
        <f t="shared" si="37"/>
        <v>159000</v>
      </c>
      <c r="AH113" s="56">
        <f t="shared" si="47"/>
        <v>2.3883158</v>
      </c>
      <c r="AI113" s="84">
        <f t="shared" si="48"/>
        <v>2.3883158</v>
      </c>
      <c r="AJ113" s="84">
        <v>631</v>
      </c>
      <c r="AK113" t="str">
        <f t="shared" si="43"/>
        <v>2.3883158, 631</v>
      </c>
      <c r="AL113" s="60">
        <f t="shared" si="48"/>
        <v>2.3883158</v>
      </c>
      <c r="AM113" s="5">
        <f t="shared" si="44"/>
        <v>159</v>
      </c>
      <c r="AN113" s="56"/>
      <c r="AT113" s="56"/>
    </row>
    <row r="114" spans="1:46" x14ac:dyDescent="0.35">
      <c r="A114">
        <v>160000</v>
      </c>
      <c r="B114" s="59">
        <v>0.23656073</v>
      </c>
      <c r="C114" s="3">
        <f t="shared" si="35"/>
        <v>1.8518518518518517E-3</v>
      </c>
      <c r="D114" s="59">
        <v>2.3656072999999997</v>
      </c>
      <c r="E114" s="56" t="e">
        <f t="shared" si="38"/>
        <v>#N/A</v>
      </c>
      <c r="F114" s="58" t="e">
        <f t="shared" si="39"/>
        <v>#N/A</v>
      </c>
      <c r="G114" s="58" t="e">
        <f t="shared" si="52"/>
        <v>#N/A</v>
      </c>
      <c r="H114" s="58" t="e">
        <f t="shared" si="45"/>
        <v>#N/A</v>
      </c>
      <c r="I114" s="61" t="e">
        <v>#N/A</v>
      </c>
      <c r="J114" s="58" t="str">
        <f t="shared" si="40"/>
        <v>0</v>
      </c>
      <c r="K114" s="58" t="str">
        <f t="shared" si="41"/>
        <v>0</v>
      </c>
      <c r="L114" s="58" t="str">
        <f t="shared" si="46"/>
        <v>0</v>
      </c>
      <c r="M114" s="58" t="str">
        <f t="shared" si="51"/>
        <v>0</v>
      </c>
      <c r="N114" s="61">
        <v>0</v>
      </c>
      <c r="O114" s="3">
        <f t="shared" si="42"/>
        <v>1.8518518518518517E-3</v>
      </c>
      <c r="AF114" s="3">
        <f t="shared" si="36"/>
        <v>1.8518518518518517E-3</v>
      </c>
      <c r="AG114" s="5">
        <f t="shared" si="37"/>
        <v>160000</v>
      </c>
      <c r="AH114" s="56">
        <f t="shared" si="47"/>
        <v>2.3656072999999997</v>
      </c>
      <c r="AI114" s="84">
        <f t="shared" si="48"/>
        <v>2.3656072999999997</v>
      </c>
      <c r="AJ114" s="84">
        <v>632</v>
      </c>
      <c r="AK114" t="str">
        <f t="shared" si="43"/>
        <v>2.3656073, 632</v>
      </c>
      <c r="AL114" s="60">
        <f t="shared" si="48"/>
        <v>2.3656072999999997</v>
      </c>
      <c r="AM114" s="5">
        <f t="shared" si="44"/>
        <v>160</v>
      </c>
      <c r="AN114" s="56"/>
      <c r="AT114" s="56"/>
    </row>
    <row r="115" spans="1:46" x14ac:dyDescent="0.35">
      <c r="A115">
        <v>161000</v>
      </c>
      <c r="B115" s="59">
        <v>0.24261308000000001</v>
      </c>
      <c r="C115" s="3">
        <f t="shared" si="35"/>
        <v>1.8634259259259257E-3</v>
      </c>
      <c r="D115" s="59">
        <v>2.4261308000000001</v>
      </c>
      <c r="E115" s="56" t="e">
        <f t="shared" si="38"/>
        <v>#N/A</v>
      </c>
      <c r="F115" s="58" t="e">
        <f t="shared" si="39"/>
        <v>#N/A</v>
      </c>
      <c r="G115" s="58" t="e">
        <f t="shared" si="52"/>
        <v>#N/A</v>
      </c>
      <c r="H115" s="58">
        <f t="shared" si="45"/>
        <v>2.4261308000000001</v>
      </c>
      <c r="I115" s="61" t="e">
        <v>#N/A</v>
      </c>
      <c r="J115" s="58" t="str">
        <f t="shared" si="40"/>
        <v>0</v>
      </c>
      <c r="K115" s="58" t="str">
        <f t="shared" si="41"/>
        <v>0</v>
      </c>
      <c r="L115" s="58" t="str">
        <f t="shared" si="46"/>
        <v>0</v>
      </c>
      <c r="M115" s="58">
        <f t="shared" si="51"/>
        <v>2.4261308000000001</v>
      </c>
      <c r="N115" s="61">
        <v>0</v>
      </c>
      <c r="O115" s="3">
        <f t="shared" si="42"/>
        <v>1.8634259259259257E-3</v>
      </c>
      <c r="AF115" s="3">
        <f t="shared" si="36"/>
        <v>1.8634259259259257E-3</v>
      </c>
      <c r="AG115" s="5">
        <f t="shared" si="37"/>
        <v>161000</v>
      </c>
      <c r="AH115" s="56">
        <f t="shared" si="47"/>
        <v>2.4261308000000001</v>
      </c>
      <c r="AI115" s="84">
        <f t="shared" si="48"/>
        <v>2.4261308000000001</v>
      </c>
      <c r="AJ115" s="84">
        <v>633</v>
      </c>
      <c r="AK115" t="str">
        <f t="shared" si="43"/>
        <v>2.4261308, 633</v>
      </c>
      <c r="AL115" s="60">
        <f t="shared" si="48"/>
        <v>2.4261308000000001</v>
      </c>
      <c r="AM115" s="5">
        <f t="shared" si="44"/>
        <v>161</v>
      </c>
      <c r="AN115" s="56"/>
      <c r="AT115" s="56"/>
    </row>
    <row r="116" spans="1:46" x14ac:dyDescent="0.35">
      <c r="A116">
        <v>162000</v>
      </c>
      <c r="B116" s="59">
        <v>0.24109997999999999</v>
      </c>
      <c r="C116" s="3">
        <f t="shared" si="35"/>
        <v>1.8750000000000001E-3</v>
      </c>
      <c r="D116" s="59">
        <v>2.4109997999999999</v>
      </c>
      <c r="E116" s="56" t="e">
        <f t="shared" si="38"/>
        <v>#N/A</v>
      </c>
      <c r="F116" s="58" t="e">
        <f t="shared" si="39"/>
        <v>#N/A</v>
      </c>
      <c r="G116" s="58" t="e">
        <f t="shared" si="52"/>
        <v>#N/A</v>
      </c>
      <c r="H116" s="58" t="e">
        <f t="shared" si="45"/>
        <v>#N/A</v>
      </c>
      <c r="I116" s="61" t="e">
        <v>#N/A</v>
      </c>
      <c r="J116" s="58" t="str">
        <f t="shared" si="40"/>
        <v>0</v>
      </c>
      <c r="K116" s="58" t="str">
        <f t="shared" si="41"/>
        <v>0</v>
      </c>
      <c r="L116" s="58" t="str">
        <f t="shared" si="46"/>
        <v>0</v>
      </c>
      <c r="M116" s="58" t="str">
        <f t="shared" si="51"/>
        <v>0</v>
      </c>
      <c r="N116" s="61">
        <v>0</v>
      </c>
      <c r="O116" s="3">
        <f t="shared" si="42"/>
        <v>1.8750000000000001E-3</v>
      </c>
      <c r="AF116" s="3">
        <f t="shared" si="36"/>
        <v>1.8750000000000001E-3</v>
      </c>
      <c r="AG116" s="5">
        <f t="shared" si="37"/>
        <v>162000</v>
      </c>
      <c r="AH116" s="56">
        <f t="shared" si="47"/>
        <v>2.4109997999999999</v>
      </c>
      <c r="AI116" s="84">
        <f t="shared" si="48"/>
        <v>2.4109997999999999</v>
      </c>
      <c r="AJ116" s="84">
        <v>634</v>
      </c>
      <c r="AK116" t="str">
        <f t="shared" si="43"/>
        <v>2.4109998, 634</v>
      </c>
      <c r="AL116" s="60">
        <f t="shared" si="48"/>
        <v>2.4109997999999999</v>
      </c>
      <c r="AM116" s="5">
        <f t="shared" si="44"/>
        <v>162</v>
      </c>
      <c r="AN116" s="56"/>
      <c r="AT116" s="56"/>
    </row>
    <row r="117" spans="1:46" x14ac:dyDescent="0.35">
      <c r="A117">
        <v>163000</v>
      </c>
      <c r="B117" s="59">
        <v>0.23731606999999999</v>
      </c>
      <c r="C117" s="3">
        <f t="shared" si="35"/>
        <v>1.8865740740740742E-3</v>
      </c>
      <c r="D117" s="59">
        <v>2.3731606999999997</v>
      </c>
      <c r="E117" s="56" t="e">
        <f t="shared" si="38"/>
        <v>#N/A</v>
      </c>
      <c r="F117" s="58" t="e">
        <f t="shared" si="39"/>
        <v>#N/A</v>
      </c>
      <c r="G117" s="58" t="e">
        <f t="shared" si="52"/>
        <v>#N/A</v>
      </c>
      <c r="H117" s="58" t="e">
        <f t="shared" si="45"/>
        <v>#N/A</v>
      </c>
      <c r="I117" s="61" t="e">
        <v>#N/A</v>
      </c>
      <c r="J117" s="58" t="str">
        <f t="shared" si="40"/>
        <v>0</v>
      </c>
      <c r="K117" s="58" t="str">
        <f t="shared" si="41"/>
        <v>0</v>
      </c>
      <c r="L117" s="58" t="str">
        <f t="shared" si="46"/>
        <v>0</v>
      </c>
      <c r="M117" s="58" t="str">
        <f t="shared" si="51"/>
        <v>0</v>
      </c>
      <c r="N117" s="61">
        <v>0</v>
      </c>
      <c r="O117" s="3">
        <f t="shared" si="42"/>
        <v>1.8865740740740742E-3</v>
      </c>
      <c r="P117" t="s">
        <v>99</v>
      </c>
      <c r="AF117" s="3">
        <f t="shared" si="36"/>
        <v>1.8865740740740742E-3</v>
      </c>
      <c r="AG117" s="5">
        <f t="shared" si="37"/>
        <v>163000</v>
      </c>
      <c r="AH117" s="56">
        <f t="shared" si="47"/>
        <v>2.3731606999999997</v>
      </c>
      <c r="AI117" s="84">
        <f t="shared" si="48"/>
        <v>2.3731606999999997</v>
      </c>
      <c r="AJ117" s="84">
        <v>635</v>
      </c>
      <c r="AK117" t="str">
        <f t="shared" si="43"/>
        <v>2.3731607, 635</v>
      </c>
      <c r="AL117" s="60">
        <f t="shared" si="48"/>
        <v>2.3731606999999997</v>
      </c>
      <c r="AM117" s="5">
        <f t="shared" si="44"/>
        <v>163</v>
      </c>
      <c r="AN117" s="56"/>
      <c r="AT117" s="56"/>
    </row>
    <row r="118" spans="1:46" x14ac:dyDescent="0.35">
      <c r="A118">
        <v>164000</v>
      </c>
      <c r="B118" s="59">
        <v>0.21386448</v>
      </c>
      <c r="C118" s="3">
        <f t="shared" si="35"/>
        <v>1.8981481481481482E-3</v>
      </c>
      <c r="D118" s="59">
        <v>2.1386447999999998</v>
      </c>
      <c r="E118" s="56" t="e">
        <f t="shared" si="38"/>
        <v>#N/A</v>
      </c>
      <c r="F118" s="58" t="e">
        <f t="shared" si="39"/>
        <v>#N/A</v>
      </c>
      <c r="G118" s="58" t="e">
        <f t="shared" si="52"/>
        <v>#N/A</v>
      </c>
      <c r="H118" s="58" t="e">
        <f t="shared" si="45"/>
        <v>#N/A</v>
      </c>
      <c r="I118" s="61" t="e">
        <v>#N/A</v>
      </c>
      <c r="J118" s="58" t="str">
        <f t="shared" si="40"/>
        <v>0</v>
      </c>
      <c r="K118" s="58" t="str">
        <f t="shared" si="41"/>
        <v>0</v>
      </c>
      <c r="L118" s="58" t="str">
        <f t="shared" si="46"/>
        <v>0</v>
      </c>
      <c r="M118" s="58" t="str">
        <f t="shared" si="51"/>
        <v>0</v>
      </c>
      <c r="N118" s="61">
        <v>0</v>
      </c>
      <c r="O118" s="3">
        <f t="shared" si="42"/>
        <v>1.8981481481481482E-3</v>
      </c>
      <c r="AF118" s="3">
        <f t="shared" si="36"/>
        <v>1.8981481481481482E-3</v>
      </c>
      <c r="AG118" s="5">
        <f t="shared" si="37"/>
        <v>164000</v>
      </c>
      <c r="AH118" s="56">
        <f t="shared" si="47"/>
        <v>2.1386447999999998</v>
      </c>
      <c r="AI118" s="84">
        <f t="shared" si="48"/>
        <v>2.1386447999999998</v>
      </c>
      <c r="AJ118" s="84">
        <v>636</v>
      </c>
      <c r="AK118" t="str">
        <f t="shared" si="43"/>
        <v>2.1386448, 636</v>
      </c>
      <c r="AL118" s="60">
        <f t="shared" si="48"/>
        <v>2.1386447999999998</v>
      </c>
      <c r="AM118" s="5">
        <f t="shared" si="44"/>
        <v>164</v>
      </c>
      <c r="AN118" s="56"/>
      <c r="AT118" s="56"/>
    </row>
    <row r="119" spans="1:46" x14ac:dyDescent="0.35">
      <c r="A119">
        <v>165000</v>
      </c>
      <c r="B119" s="59">
        <v>0.17527962</v>
      </c>
      <c r="C119" s="3">
        <f t="shared" si="35"/>
        <v>1.9097222222222222E-3</v>
      </c>
      <c r="D119" s="59">
        <v>1.7527961999999999</v>
      </c>
      <c r="E119" s="56" t="e">
        <f t="shared" si="38"/>
        <v>#N/A</v>
      </c>
      <c r="F119" s="58" t="e">
        <f t="shared" si="39"/>
        <v>#N/A</v>
      </c>
      <c r="G119" s="58" t="e">
        <f t="shared" si="52"/>
        <v>#N/A</v>
      </c>
      <c r="H119" s="58" t="e">
        <f t="shared" si="45"/>
        <v>#N/A</v>
      </c>
      <c r="I119" s="61" t="e">
        <v>#N/A</v>
      </c>
      <c r="J119" s="58" t="str">
        <f t="shared" si="40"/>
        <v>0</v>
      </c>
      <c r="K119" s="58" t="str">
        <f t="shared" si="41"/>
        <v>0</v>
      </c>
      <c r="L119" s="58" t="str">
        <f t="shared" si="46"/>
        <v>0</v>
      </c>
      <c r="M119" s="58" t="str">
        <f t="shared" si="51"/>
        <v>0</v>
      </c>
      <c r="N119" s="61">
        <v>0</v>
      </c>
      <c r="O119" s="3">
        <f t="shared" si="42"/>
        <v>1.9097222222222222E-3</v>
      </c>
      <c r="AF119" s="3">
        <f t="shared" si="36"/>
        <v>1.9097222222222222E-3</v>
      </c>
      <c r="AG119" s="5">
        <f t="shared" si="37"/>
        <v>165000</v>
      </c>
      <c r="AH119" s="56">
        <f t="shared" si="47"/>
        <v>1.7527961999999999</v>
      </c>
      <c r="AI119" s="84">
        <f t="shared" si="48"/>
        <v>1.7527961999999999</v>
      </c>
      <c r="AJ119" s="84">
        <v>637</v>
      </c>
      <c r="AK119" t="str">
        <f t="shared" si="43"/>
        <v>1.7527962, 637</v>
      </c>
      <c r="AL119" s="60">
        <f t="shared" si="48"/>
        <v>1.7527961999999999</v>
      </c>
      <c r="AM119" s="5">
        <f t="shared" si="44"/>
        <v>165</v>
      </c>
      <c r="AN119" s="56"/>
      <c r="AT119" s="56"/>
    </row>
    <row r="120" spans="1:46" x14ac:dyDescent="0.35">
      <c r="A120">
        <v>166000</v>
      </c>
      <c r="B120" s="59">
        <v>0.14652858999999999</v>
      </c>
      <c r="C120" s="3">
        <f t="shared" si="35"/>
        <v>1.9212962962962962E-3</v>
      </c>
      <c r="D120" s="59">
        <v>1.4652858999999998</v>
      </c>
      <c r="E120" s="56" t="e">
        <f t="shared" si="38"/>
        <v>#N/A</v>
      </c>
      <c r="F120" s="58" t="e">
        <f t="shared" si="39"/>
        <v>#N/A</v>
      </c>
      <c r="G120" s="58" t="e">
        <f t="shared" si="52"/>
        <v>#N/A</v>
      </c>
      <c r="H120" s="58" t="e">
        <f t="shared" si="45"/>
        <v>#N/A</v>
      </c>
      <c r="I120" s="61" t="e">
        <v>#N/A</v>
      </c>
      <c r="J120" s="58" t="str">
        <f t="shared" si="40"/>
        <v>0</v>
      </c>
      <c r="K120" s="58" t="str">
        <f t="shared" si="41"/>
        <v>0</v>
      </c>
      <c r="L120" s="58" t="str">
        <f t="shared" si="46"/>
        <v>0</v>
      </c>
      <c r="M120" s="58" t="str">
        <f t="shared" si="51"/>
        <v>0</v>
      </c>
      <c r="N120" s="61">
        <v>0</v>
      </c>
      <c r="O120" s="3">
        <f t="shared" si="42"/>
        <v>1.9212962962962962E-3</v>
      </c>
      <c r="AF120" s="3">
        <f t="shared" si="36"/>
        <v>1.9212962962962962E-3</v>
      </c>
      <c r="AG120" s="5">
        <f t="shared" si="37"/>
        <v>166000</v>
      </c>
      <c r="AH120" s="56">
        <f t="shared" si="47"/>
        <v>1.4652858999999998</v>
      </c>
      <c r="AI120" s="84">
        <f t="shared" si="48"/>
        <v>1.4652858999999998</v>
      </c>
      <c r="AJ120" s="84">
        <v>638</v>
      </c>
      <c r="AK120" t="str">
        <f t="shared" si="43"/>
        <v>1.4652859, 638</v>
      </c>
      <c r="AL120" s="60">
        <f t="shared" si="48"/>
        <v>1.4652858999999998</v>
      </c>
      <c r="AM120" s="5">
        <f t="shared" si="44"/>
        <v>166</v>
      </c>
      <c r="AN120" s="56"/>
      <c r="AT120" s="56"/>
    </row>
    <row r="121" spans="1:46" x14ac:dyDescent="0.35">
      <c r="A121">
        <v>167000</v>
      </c>
      <c r="B121" s="59">
        <v>0.10491998</v>
      </c>
      <c r="C121" s="3">
        <f t="shared" si="35"/>
        <v>1.9328703703703704E-3</v>
      </c>
      <c r="D121" s="59">
        <v>1.0491998</v>
      </c>
      <c r="E121" s="56" t="e">
        <f t="shared" si="38"/>
        <v>#N/A</v>
      </c>
      <c r="F121" s="58" t="e">
        <f t="shared" si="39"/>
        <v>#N/A</v>
      </c>
      <c r="G121" s="58" t="e">
        <f t="shared" si="52"/>
        <v>#N/A</v>
      </c>
      <c r="H121" s="58" t="e">
        <f t="shared" si="45"/>
        <v>#N/A</v>
      </c>
      <c r="I121" s="61" t="e">
        <v>#N/A</v>
      </c>
      <c r="J121" s="58" t="str">
        <f t="shared" si="40"/>
        <v>0</v>
      </c>
      <c r="K121" s="58" t="str">
        <f t="shared" si="41"/>
        <v>0</v>
      </c>
      <c r="L121" s="58" t="str">
        <f t="shared" si="46"/>
        <v>0</v>
      </c>
      <c r="M121" s="58" t="str">
        <f t="shared" si="51"/>
        <v>0</v>
      </c>
      <c r="N121" s="61">
        <v>0</v>
      </c>
      <c r="O121" s="3">
        <f t="shared" si="42"/>
        <v>1.9328703703703704E-3</v>
      </c>
      <c r="AF121" s="3">
        <f t="shared" si="36"/>
        <v>1.9328703703703704E-3</v>
      </c>
      <c r="AG121" s="5">
        <f t="shared" si="37"/>
        <v>167000</v>
      </c>
      <c r="AH121" s="56">
        <f t="shared" si="47"/>
        <v>1.0491998</v>
      </c>
      <c r="AI121" s="84">
        <f t="shared" si="48"/>
        <v>1.0491998</v>
      </c>
      <c r="AJ121" s="84">
        <v>639</v>
      </c>
      <c r="AK121" t="str">
        <f t="shared" si="43"/>
        <v>1.0491998, 639</v>
      </c>
      <c r="AL121" s="60">
        <f t="shared" si="48"/>
        <v>1.0491998</v>
      </c>
      <c r="AM121" s="5">
        <f t="shared" si="44"/>
        <v>167</v>
      </c>
      <c r="AN121" s="56"/>
      <c r="AT121" s="56"/>
    </row>
    <row r="122" spans="1:46" x14ac:dyDescent="0.35">
      <c r="A122">
        <v>168000</v>
      </c>
      <c r="B122" s="59">
        <v>9.9625394000000006E-2</v>
      </c>
      <c r="C122" s="3">
        <f t="shared" si="35"/>
        <v>1.9444444444444444E-3</v>
      </c>
      <c r="D122" s="59">
        <v>0.99625394000000012</v>
      </c>
      <c r="E122" s="56" t="e">
        <f t="shared" si="38"/>
        <v>#N/A</v>
      </c>
      <c r="F122" s="58" t="e">
        <f t="shared" si="39"/>
        <v>#N/A</v>
      </c>
      <c r="G122" s="58">
        <f t="shared" si="52"/>
        <v>0.99625394000000012</v>
      </c>
      <c r="H122" s="58" t="e">
        <f t="shared" si="45"/>
        <v>#N/A</v>
      </c>
      <c r="I122" s="61" t="e">
        <v>#N/A</v>
      </c>
      <c r="J122" s="58" t="str">
        <f t="shared" si="40"/>
        <v>0</v>
      </c>
      <c r="K122" s="58" t="str">
        <f t="shared" si="41"/>
        <v>0</v>
      </c>
      <c r="L122" s="58">
        <f t="shared" si="46"/>
        <v>0.99625394000000012</v>
      </c>
      <c r="M122" s="58" t="str">
        <f t="shared" si="51"/>
        <v>0</v>
      </c>
      <c r="N122" s="61">
        <v>0</v>
      </c>
      <c r="O122" s="3">
        <f t="shared" si="42"/>
        <v>1.9444444444444444E-3</v>
      </c>
      <c r="AF122" s="3">
        <f t="shared" si="36"/>
        <v>1.9444444444444444E-3</v>
      </c>
      <c r="AG122" s="5">
        <f t="shared" si="37"/>
        <v>168000</v>
      </c>
      <c r="AH122" s="56">
        <f t="shared" si="47"/>
        <v>0.99625394000000012</v>
      </c>
      <c r="AI122" s="84">
        <f t="shared" si="48"/>
        <v>0.99625394000000012</v>
      </c>
      <c r="AJ122" s="84">
        <v>640</v>
      </c>
      <c r="AK122" t="str">
        <f t="shared" si="43"/>
        <v>0.99625394, 640</v>
      </c>
      <c r="AL122" s="60">
        <f t="shared" si="48"/>
        <v>0.99625394000000012</v>
      </c>
      <c r="AM122" s="5">
        <f t="shared" si="44"/>
        <v>168</v>
      </c>
      <c r="AN122" s="56"/>
      <c r="AT122" s="56"/>
    </row>
    <row r="123" spans="1:46" x14ac:dyDescent="0.35">
      <c r="A123">
        <v>169000</v>
      </c>
      <c r="B123" s="59">
        <v>0.121563904</v>
      </c>
      <c r="C123" s="3">
        <f t="shared" si="35"/>
        <v>1.9560185185185188E-3</v>
      </c>
      <c r="D123" s="59">
        <v>1.2156390400000001</v>
      </c>
      <c r="E123" s="56" t="e">
        <f t="shared" si="38"/>
        <v>#N/A</v>
      </c>
      <c r="F123" s="58" t="e">
        <f t="shared" si="39"/>
        <v>#N/A</v>
      </c>
      <c r="G123" s="58" t="e">
        <f t="shared" si="52"/>
        <v>#N/A</v>
      </c>
      <c r="H123" s="58" t="e">
        <f t="shared" si="45"/>
        <v>#N/A</v>
      </c>
      <c r="I123" s="61" t="e">
        <v>#N/A</v>
      </c>
      <c r="J123" s="58" t="str">
        <f t="shared" si="40"/>
        <v>0</v>
      </c>
      <c r="K123" s="58" t="str">
        <f t="shared" si="41"/>
        <v>0</v>
      </c>
      <c r="L123" s="58" t="str">
        <f t="shared" si="46"/>
        <v>0</v>
      </c>
      <c r="M123" s="58" t="str">
        <f t="shared" si="51"/>
        <v>0</v>
      </c>
      <c r="N123" s="61">
        <v>0</v>
      </c>
      <c r="O123" s="3">
        <f t="shared" si="42"/>
        <v>1.9560185185185188E-3</v>
      </c>
      <c r="AF123" s="3">
        <f t="shared" si="36"/>
        <v>1.9560185185185188E-3</v>
      </c>
      <c r="AG123" s="5">
        <f t="shared" si="37"/>
        <v>169000</v>
      </c>
      <c r="AH123" s="56">
        <f t="shared" si="47"/>
        <v>1.2156390400000001</v>
      </c>
      <c r="AI123" s="84">
        <f t="shared" si="48"/>
        <v>1.2156390400000001</v>
      </c>
      <c r="AJ123" s="84">
        <v>641</v>
      </c>
      <c r="AK123" t="str">
        <f t="shared" si="43"/>
        <v>1.21563904, 641</v>
      </c>
      <c r="AL123" s="60">
        <f t="shared" si="48"/>
        <v>1.2156390400000001</v>
      </c>
      <c r="AM123" s="5">
        <f t="shared" si="44"/>
        <v>169</v>
      </c>
      <c r="AN123" s="56"/>
      <c r="AT123" s="56"/>
    </row>
    <row r="124" spans="1:46" x14ac:dyDescent="0.35">
      <c r="A124">
        <v>170000</v>
      </c>
      <c r="B124" s="59">
        <v>0.14426016999999999</v>
      </c>
      <c r="C124" s="3">
        <f t="shared" si="35"/>
        <v>1.9675925925925928E-3</v>
      </c>
      <c r="D124" s="59">
        <v>1.4426017</v>
      </c>
      <c r="E124" s="56" t="e">
        <f t="shared" si="38"/>
        <v>#N/A</v>
      </c>
      <c r="F124" s="58" t="e">
        <f t="shared" si="39"/>
        <v>#N/A</v>
      </c>
      <c r="G124" s="58" t="e">
        <f t="shared" si="52"/>
        <v>#N/A</v>
      </c>
      <c r="H124" s="58" t="e">
        <f t="shared" si="45"/>
        <v>#N/A</v>
      </c>
      <c r="I124" s="61" t="e">
        <v>#N/A</v>
      </c>
      <c r="J124" s="58" t="str">
        <f t="shared" si="40"/>
        <v>0</v>
      </c>
      <c r="K124" s="58" t="str">
        <f t="shared" si="41"/>
        <v>0</v>
      </c>
      <c r="L124" s="58" t="str">
        <f t="shared" si="46"/>
        <v>0</v>
      </c>
      <c r="M124" s="58" t="str">
        <f t="shared" si="51"/>
        <v>0</v>
      </c>
      <c r="N124" s="61">
        <v>0</v>
      </c>
      <c r="O124" s="3">
        <f t="shared" si="42"/>
        <v>1.9675925925925928E-3</v>
      </c>
      <c r="AF124" s="3">
        <f t="shared" si="36"/>
        <v>1.9675925925925928E-3</v>
      </c>
      <c r="AG124" s="5">
        <f t="shared" si="37"/>
        <v>170000</v>
      </c>
      <c r="AH124" s="56">
        <f t="shared" si="47"/>
        <v>1.4426017</v>
      </c>
      <c r="AI124" s="84">
        <f t="shared" si="48"/>
        <v>1.4426017</v>
      </c>
      <c r="AJ124" s="84">
        <v>642</v>
      </c>
      <c r="AK124" t="str">
        <f t="shared" si="43"/>
        <v>1.4426017, 642</v>
      </c>
      <c r="AL124" s="60">
        <f t="shared" si="48"/>
        <v>1.4426017</v>
      </c>
      <c r="AM124" s="5">
        <f t="shared" si="44"/>
        <v>170</v>
      </c>
      <c r="AN124" s="56"/>
      <c r="AT124" s="56"/>
    </row>
    <row r="125" spans="1:46" x14ac:dyDescent="0.35">
      <c r="A125">
        <v>171000</v>
      </c>
      <c r="B125" s="59">
        <v>0.16241718999999999</v>
      </c>
      <c r="C125" s="3">
        <f t="shared" si="35"/>
        <v>1.9791666666666668E-3</v>
      </c>
      <c r="D125" s="59">
        <v>1.6241718999999999</v>
      </c>
      <c r="E125" s="56" t="e">
        <f t="shared" si="38"/>
        <v>#N/A</v>
      </c>
      <c r="F125" s="58" t="e">
        <f t="shared" si="39"/>
        <v>#N/A</v>
      </c>
      <c r="G125" s="58" t="e">
        <f t="shared" si="52"/>
        <v>#N/A</v>
      </c>
      <c r="H125" s="58">
        <f t="shared" si="45"/>
        <v>1.6241718999999999</v>
      </c>
      <c r="I125" s="61" t="e">
        <v>#N/A</v>
      </c>
      <c r="J125" s="58" t="str">
        <f t="shared" si="40"/>
        <v>0</v>
      </c>
      <c r="K125" s="58" t="str">
        <f t="shared" si="41"/>
        <v>0</v>
      </c>
      <c r="L125" s="58" t="str">
        <f t="shared" si="46"/>
        <v>0</v>
      </c>
      <c r="M125" s="58">
        <f t="shared" si="51"/>
        <v>1.6241718999999999</v>
      </c>
      <c r="N125" s="61">
        <v>0</v>
      </c>
      <c r="O125" s="3">
        <f t="shared" si="42"/>
        <v>1.9791666666666668E-3</v>
      </c>
      <c r="AF125" s="3">
        <f t="shared" si="36"/>
        <v>1.9791666666666668E-3</v>
      </c>
      <c r="AG125" s="5">
        <f t="shared" si="37"/>
        <v>171000</v>
      </c>
      <c r="AH125" s="56">
        <f t="shared" si="47"/>
        <v>1.6241718999999999</v>
      </c>
      <c r="AI125" s="84">
        <f t="shared" si="48"/>
        <v>1.6241718999999999</v>
      </c>
      <c r="AJ125" s="84">
        <v>643</v>
      </c>
      <c r="AK125" t="str">
        <f t="shared" si="43"/>
        <v>1.6241719, 643</v>
      </c>
      <c r="AL125" s="60">
        <f t="shared" si="48"/>
        <v>1.6241718999999999</v>
      </c>
      <c r="AM125" s="5">
        <f t="shared" si="44"/>
        <v>171</v>
      </c>
      <c r="AN125" s="56"/>
      <c r="AT125" s="56"/>
    </row>
    <row r="126" spans="1:46" x14ac:dyDescent="0.35">
      <c r="A126">
        <v>172000</v>
      </c>
      <c r="B126" s="59">
        <v>0.15333867000000001</v>
      </c>
      <c r="C126" s="3">
        <f t="shared" si="35"/>
        <v>1.9907407407407408E-3</v>
      </c>
      <c r="D126" s="59">
        <v>1.5333867000000001</v>
      </c>
      <c r="E126" s="56" t="e">
        <f t="shared" si="38"/>
        <v>#N/A</v>
      </c>
      <c r="F126" s="58" t="e">
        <f t="shared" si="39"/>
        <v>#N/A</v>
      </c>
      <c r="G126" s="58" t="e">
        <f t="shared" si="52"/>
        <v>#N/A</v>
      </c>
      <c r="H126" s="58" t="e">
        <f t="shared" si="45"/>
        <v>#N/A</v>
      </c>
      <c r="I126" s="61" t="e">
        <v>#N/A</v>
      </c>
      <c r="J126" s="58" t="str">
        <f t="shared" si="40"/>
        <v>0</v>
      </c>
      <c r="K126" s="58" t="str">
        <f t="shared" si="41"/>
        <v>0</v>
      </c>
      <c r="L126" s="58" t="str">
        <f t="shared" si="46"/>
        <v>0</v>
      </c>
      <c r="M126" s="58" t="str">
        <f t="shared" si="51"/>
        <v>0</v>
      </c>
      <c r="N126" s="61">
        <v>0</v>
      </c>
      <c r="O126" s="3">
        <f t="shared" si="42"/>
        <v>1.9907407407407408E-3</v>
      </c>
      <c r="AF126" s="3">
        <f t="shared" si="36"/>
        <v>1.9907407407407408E-3</v>
      </c>
      <c r="AG126" s="5">
        <f t="shared" si="37"/>
        <v>172000</v>
      </c>
      <c r="AH126" s="56">
        <f t="shared" si="47"/>
        <v>1.5333867000000001</v>
      </c>
      <c r="AI126" s="84">
        <f t="shared" si="48"/>
        <v>1.5333867000000001</v>
      </c>
      <c r="AJ126" s="84">
        <v>644</v>
      </c>
      <c r="AK126" t="str">
        <f t="shared" si="43"/>
        <v>1.5333867, 644</v>
      </c>
      <c r="AL126" s="60">
        <f t="shared" si="48"/>
        <v>1.5333867000000001</v>
      </c>
      <c r="AM126" s="5">
        <f t="shared" si="44"/>
        <v>172</v>
      </c>
      <c r="AN126" s="56"/>
      <c r="AT126" s="56"/>
    </row>
    <row r="127" spans="1:46" x14ac:dyDescent="0.35">
      <c r="A127">
        <v>173000</v>
      </c>
      <c r="B127" s="59">
        <v>0.13593942000000001</v>
      </c>
      <c r="C127" s="3">
        <f t="shared" si="35"/>
        <v>2.0023148148148148E-3</v>
      </c>
      <c r="D127" s="59">
        <v>1.3593942000000001</v>
      </c>
      <c r="E127" s="56" t="e">
        <f t="shared" si="38"/>
        <v>#N/A</v>
      </c>
      <c r="F127" s="58" t="e">
        <f t="shared" si="39"/>
        <v>#N/A</v>
      </c>
      <c r="G127" s="58" t="e">
        <f>IF(AND(D127&lt;=D124, D127&lt;=D125, D127&lt;=D126, D127&lt;=D128, D127&lt;=D129, D127&lt;=D130),D127,NA())</f>
        <v>#N/A</v>
      </c>
      <c r="H127" s="58" t="e">
        <f t="shared" si="45"/>
        <v>#N/A</v>
      </c>
      <c r="I127" s="61" t="e">
        <v>#N/A</v>
      </c>
      <c r="J127" s="58" t="str">
        <f t="shared" si="40"/>
        <v>0</v>
      </c>
      <c r="K127" s="58" t="str">
        <f t="shared" si="41"/>
        <v>0</v>
      </c>
      <c r="L127" s="58" t="str">
        <f t="shared" si="46"/>
        <v>0</v>
      </c>
      <c r="M127" s="58" t="str">
        <f t="shared" si="51"/>
        <v>0</v>
      </c>
      <c r="N127" s="61">
        <v>0</v>
      </c>
      <c r="O127" s="3">
        <f t="shared" si="42"/>
        <v>2.0023148148148148E-3</v>
      </c>
      <c r="AF127" s="3">
        <f t="shared" si="36"/>
        <v>2.0023148148148148E-3</v>
      </c>
      <c r="AG127" s="5">
        <f t="shared" si="37"/>
        <v>173000</v>
      </c>
      <c r="AH127" s="56">
        <f t="shared" si="47"/>
        <v>1.3593942000000001</v>
      </c>
      <c r="AI127" s="84">
        <f t="shared" si="48"/>
        <v>1.3593942000000001</v>
      </c>
      <c r="AJ127" s="84">
        <v>645</v>
      </c>
      <c r="AK127" t="str">
        <f t="shared" si="43"/>
        <v>1.3593942, 645</v>
      </c>
      <c r="AL127" s="60">
        <f t="shared" si="48"/>
        <v>1.3593942000000001</v>
      </c>
      <c r="AM127" s="5">
        <f t="shared" si="44"/>
        <v>173</v>
      </c>
      <c r="AN127" s="56"/>
      <c r="AT127" s="56"/>
    </row>
    <row r="128" spans="1:46" x14ac:dyDescent="0.35">
      <c r="A128">
        <v>174000</v>
      </c>
      <c r="B128" s="59">
        <v>0.11853774</v>
      </c>
      <c r="C128" s="3">
        <f t="shared" si="35"/>
        <v>2.0138888888888888E-3</v>
      </c>
      <c r="D128" s="59">
        <v>1.1853774000000001</v>
      </c>
      <c r="E128" s="56" t="e">
        <f t="shared" si="38"/>
        <v>#N/A</v>
      </c>
      <c r="F128" s="58" t="e">
        <f t="shared" si="39"/>
        <v>#N/A</v>
      </c>
      <c r="G128" s="58">
        <f t="shared" ref="G128:G145" si="53">IF(AND(D128&lt;=D125, D128&lt;=D126, D128&lt;=D127, D128&lt;=D129, D128&lt;=D130, D128&lt;=D131),D128,NA())</f>
        <v>1.1853774000000001</v>
      </c>
      <c r="H128" s="58" t="e">
        <f t="shared" si="45"/>
        <v>#N/A</v>
      </c>
      <c r="I128" s="61" t="e">
        <v>#N/A</v>
      </c>
      <c r="J128" s="58" t="str">
        <f t="shared" si="40"/>
        <v>0</v>
      </c>
      <c r="K128" s="58" t="str">
        <f t="shared" si="41"/>
        <v>0</v>
      </c>
      <c r="L128" s="58">
        <f t="shared" si="46"/>
        <v>1.1853774000000001</v>
      </c>
      <c r="M128" s="58" t="str">
        <f t="shared" si="51"/>
        <v>0</v>
      </c>
      <c r="N128" s="61">
        <v>0</v>
      </c>
      <c r="O128" s="3">
        <f t="shared" si="42"/>
        <v>2.0138888888888888E-3</v>
      </c>
      <c r="AF128" s="3">
        <f t="shared" si="36"/>
        <v>2.0138888888888888E-3</v>
      </c>
      <c r="AG128" s="5">
        <f t="shared" si="37"/>
        <v>174000</v>
      </c>
      <c r="AH128" s="56">
        <f t="shared" si="47"/>
        <v>1.1853774000000001</v>
      </c>
      <c r="AI128" s="84">
        <f t="shared" si="48"/>
        <v>1.1853774000000001</v>
      </c>
      <c r="AJ128" s="84">
        <v>646</v>
      </c>
      <c r="AK128" t="str">
        <f t="shared" si="43"/>
        <v>1.1853774, 646</v>
      </c>
      <c r="AL128" s="60">
        <f t="shared" si="48"/>
        <v>1.1853774000000001</v>
      </c>
      <c r="AM128" s="5">
        <f t="shared" si="44"/>
        <v>174</v>
      </c>
      <c r="AN128" s="56"/>
      <c r="AT128" s="56"/>
    </row>
    <row r="129" spans="1:46" x14ac:dyDescent="0.35">
      <c r="A129">
        <v>175000</v>
      </c>
      <c r="B129" s="59">
        <v>0.13745008</v>
      </c>
      <c r="C129" s="3">
        <f t="shared" si="35"/>
        <v>2.0254629629629629E-3</v>
      </c>
      <c r="D129" s="59">
        <v>1.3745008000000001</v>
      </c>
      <c r="E129" s="56" t="e">
        <f t="shared" si="38"/>
        <v>#N/A</v>
      </c>
      <c r="F129" s="58" t="e">
        <f t="shared" si="39"/>
        <v>#N/A</v>
      </c>
      <c r="G129" s="58" t="e">
        <f t="shared" si="53"/>
        <v>#N/A</v>
      </c>
      <c r="H129" s="58" t="e">
        <f t="shared" si="45"/>
        <v>#N/A</v>
      </c>
      <c r="I129" s="61" t="e">
        <v>#N/A</v>
      </c>
      <c r="J129" s="58" t="str">
        <f t="shared" si="40"/>
        <v>0</v>
      </c>
      <c r="K129" s="58" t="str">
        <f t="shared" si="41"/>
        <v>0</v>
      </c>
      <c r="L129" s="58" t="str">
        <f t="shared" si="46"/>
        <v>0</v>
      </c>
      <c r="M129" s="58" t="str">
        <f t="shared" si="51"/>
        <v>0</v>
      </c>
      <c r="N129" s="61">
        <v>0</v>
      </c>
      <c r="O129" s="3">
        <f t="shared" si="42"/>
        <v>2.0254629629629629E-3</v>
      </c>
      <c r="AF129" s="3">
        <f t="shared" si="36"/>
        <v>2.0254629629629629E-3</v>
      </c>
      <c r="AG129" s="5">
        <f t="shared" si="37"/>
        <v>175000</v>
      </c>
      <c r="AH129" s="56">
        <f t="shared" si="47"/>
        <v>1.3745008000000001</v>
      </c>
      <c r="AI129" s="84">
        <f t="shared" si="48"/>
        <v>1.3745008000000001</v>
      </c>
      <c r="AJ129" s="84">
        <v>647</v>
      </c>
      <c r="AK129" t="str">
        <f t="shared" si="43"/>
        <v>1.3745008, 647</v>
      </c>
      <c r="AL129" s="60">
        <f t="shared" si="48"/>
        <v>1.3745008000000001</v>
      </c>
      <c r="AM129" s="5">
        <f t="shared" si="44"/>
        <v>175</v>
      </c>
      <c r="AN129" s="56"/>
      <c r="AT129" s="56"/>
    </row>
    <row r="130" spans="1:46" x14ac:dyDescent="0.35">
      <c r="A130">
        <v>176000</v>
      </c>
      <c r="B130" s="59">
        <v>0.17830577</v>
      </c>
      <c r="C130" s="3">
        <f t="shared" ref="C130:C193" si="54">A130/60000/1440</f>
        <v>2.0370370370370369E-3</v>
      </c>
      <c r="D130" s="59">
        <v>1.7830577000000001</v>
      </c>
      <c r="E130" s="56" t="e">
        <f t="shared" si="38"/>
        <v>#N/A</v>
      </c>
      <c r="F130" s="58" t="e">
        <f t="shared" si="39"/>
        <v>#N/A</v>
      </c>
      <c r="G130" s="58" t="e">
        <f t="shared" si="53"/>
        <v>#N/A</v>
      </c>
      <c r="H130" s="58" t="e">
        <f t="shared" si="45"/>
        <v>#N/A</v>
      </c>
      <c r="I130" s="61" t="e">
        <v>#N/A</v>
      </c>
      <c r="J130" s="58" t="str">
        <f t="shared" si="40"/>
        <v>0</v>
      </c>
      <c r="K130" s="58" t="str">
        <f t="shared" si="41"/>
        <v>0</v>
      </c>
      <c r="L130" s="58" t="str">
        <f t="shared" si="46"/>
        <v>0</v>
      </c>
      <c r="M130" s="58" t="str">
        <f t="shared" si="51"/>
        <v>0</v>
      </c>
      <c r="N130" s="61">
        <v>0</v>
      </c>
      <c r="O130" s="3">
        <f t="shared" si="42"/>
        <v>2.0370370370370369E-3</v>
      </c>
      <c r="AF130" s="3">
        <f t="shared" ref="AF130:AF193" si="55">A130/60000/1440</f>
        <v>2.0370370370370369E-3</v>
      </c>
      <c r="AG130" s="5">
        <f t="shared" ref="AG130:AG193" si="56">A130</f>
        <v>176000</v>
      </c>
      <c r="AH130" s="56">
        <f t="shared" si="47"/>
        <v>1.7830577000000001</v>
      </c>
      <c r="AI130" s="84">
        <f t="shared" si="48"/>
        <v>1.7830577000000001</v>
      </c>
      <c r="AJ130" s="84">
        <v>648</v>
      </c>
      <c r="AK130" t="str">
        <f t="shared" si="43"/>
        <v>1.7830577, 648</v>
      </c>
      <c r="AL130" s="60">
        <f t="shared" si="48"/>
        <v>1.7830577000000001</v>
      </c>
      <c r="AM130" s="5">
        <f t="shared" si="44"/>
        <v>176</v>
      </c>
      <c r="AN130" s="56"/>
      <c r="AT130" s="56"/>
    </row>
    <row r="131" spans="1:46" x14ac:dyDescent="0.35">
      <c r="A131">
        <v>177000</v>
      </c>
      <c r="B131" s="59">
        <v>0.21689064999999999</v>
      </c>
      <c r="C131" s="3">
        <f t="shared" si="54"/>
        <v>2.0486111111111113E-3</v>
      </c>
      <c r="D131" s="59">
        <v>2.1689064999999998</v>
      </c>
      <c r="E131" s="56" t="e">
        <f t="shared" ref="E131:E194" si="57">IF(D131=MIN($D$2:$D$412),D131,NA())</f>
        <v>#N/A</v>
      </c>
      <c r="F131" s="58" t="e">
        <f t="shared" ref="F131:F194" si="58">IF(D131=MAX($D$2:$D$412),D131,NA())</f>
        <v>#N/A</v>
      </c>
      <c r="G131" s="58" t="e">
        <f t="shared" si="53"/>
        <v>#N/A</v>
      </c>
      <c r="H131" s="58" t="e">
        <f t="shared" si="45"/>
        <v>#N/A</v>
      </c>
      <c r="I131" s="61" t="e">
        <v>#N/A</v>
      </c>
      <c r="J131" s="58" t="str">
        <f t="shared" ref="J131:J194" si="59">IF(D131=MIN($D:$D),D131,"0")</f>
        <v>0</v>
      </c>
      <c r="K131" s="58" t="str">
        <f t="shared" ref="K131:K194" si="60">IF(D131=MAX($D:$D),D131,"0")</f>
        <v>0</v>
      </c>
      <c r="L131" s="58" t="str">
        <f t="shared" si="46"/>
        <v>0</v>
      </c>
      <c r="M131" s="58" t="str">
        <f t="shared" si="51"/>
        <v>0</v>
      </c>
      <c r="N131" s="61">
        <v>0</v>
      </c>
      <c r="O131" s="3">
        <f t="shared" ref="O131:O194" si="61">$A131/60000/1440</f>
        <v>2.0486111111111113E-3</v>
      </c>
      <c r="AF131" s="3">
        <f t="shared" si="55"/>
        <v>2.0486111111111113E-3</v>
      </c>
      <c r="AG131" s="5">
        <f t="shared" si="56"/>
        <v>177000</v>
      </c>
      <c r="AH131" s="56">
        <f t="shared" si="47"/>
        <v>2.1689064999999998</v>
      </c>
      <c r="AI131" s="84">
        <f t="shared" si="48"/>
        <v>2.1689064999999998</v>
      </c>
      <c r="AJ131" s="84">
        <v>649</v>
      </c>
      <c r="AK131" t="str">
        <f t="shared" ref="AK131:AK194" si="62">_xlfn.CONCAT(AI131,", ",AJ131)</f>
        <v>2.1689065, 649</v>
      </c>
      <c r="AL131" s="60">
        <f t="shared" si="48"/>
        <v>2.1689064999999998</v>
      </c>
      <c r="AM131" s="5">
        <f t="shared" ref="AM131:AM194" si="63">$AG131/1000</f>
        <v>177</v>
      </c>
      <c r="AN131" s="56"/>
      <c r="AT131" s="56"/>
    </row>
    <row r="132" spans="1:46" x14ac:dyDescent="0.35">
      <c r="A132">
        <v>178000</v>
      </c>
      <c r="B132" s="59">
        <v>0.24336840000000001</v>
      </c>
      <c r="C132" s="3">
        <f t="shared" si="54"/>
        <v>2.0601851851851853E-3</v>
      </c>
      <c r="D132" s="59">
        <v>2.433684</v>
      </c>
      <c r="E132" s="56" t="e">
        <f t="shared" si="57"/>
        <v>#N/A</v>
      </c>
      <c r="F132" s="58" t="e">
        <f t="shared" si="58"/>
        <v>#N/A</v>
      </c>
      <c r="G132" s="58" t="e">
        <f t="shared" si="53"/>
        <v>#N/A</v>
      </c>
      <c r="H132" s="58" t="e">
        <f t="shared" si="45"/>
        <v>#N/A</v>
      </c>
      <c r="I132" s="61" t="e">
        <v>#N/A</v>
      </c>
      <c r="J132" s="58" t="str">
        <f t="shared" si="59"/>
        <v>0</v>
      </c>
      <c r="K132" s="58" t="str">
        <f t="shared" si="60"/>
        <v>0</v>
      </c>
      <c r="L132" s="58" t="str">
        <f t="shared" si="46"/>
        <v>0</v>
      </c>
      <c r="M132" s="58" t="str">
        <f t="shared" si="51"/>
        <v>0</v>
      </c>
      <c r="N132" s="61">
        <v>0</v>
      </c>
      <c r="O132" s="3">
        <f t="shared" si="61"/>
        <v>2.0601851851851853E-3</v>
      </c>
      <c r="AF132" s="3">
        <f t="shared" si="55"/>
        <v>2.0601851851851853E-3</v>
      </c>
      <c r="AG132" s="5">
        <f t="shared" si="56"/>
        <v>178000</v>
      </c>
      <c r="AH132" s="56">
        <f t="shared" si="47"/>
        <v>2.433684</v>
      </c>
      <c r="AI132" s="84">
        <f t="shared" si="48"/>
        <v>2.433684</v>
      </c>
      <c r="AJ132" s="84">
        <v>650</v>
      </c>
      <c r="AK132" t="str">
        <f t="shared" si="62"/>
        <v>2.433684, 650</v>
      </c>
      <c r="AL132" s="60">
        <f t="shared" si="48"/>
        <v>2.433684</v>
      </c>
      <c r="AM132" s="5">
        <f t="shared" si="63"/>
        <v>178</v>
      </c>
      <c r="AN132" s="56"/>
      <c r="AT132" s="56"/>
    </row>
    <row r="133" spans="1:46" x14ac:dyDescent="0.35">
      <c r="A133">
        <v>179000</v>
      </c>
      <c r="B133" s="59">
        <v>0.26001469999999999</v>
      </c>
      <c r="C133" s="3">
        <f t="shared" si="54"/>
        <v>2.0717592592592593E-3</v>
      </c>
      <c r="D133" s="59">
        <v>2.6001469999999998</v>
      </c>
      <c r="E133" s="56" t="e">
        <f t="shared" si="57"/>
        <v>#N/A</v>
      </c>
      <c r="F133" s="58" t="e">
        <f t="shared" si="58"/>
        <v>#N/A</v>
      </c>
      <c r="G133" s="58" t="e">
        <f t="shared" si="53"/>
        <v>#N/A</v>
      </c>
      <c r="H133" s="58">
        <f t="shared" si="45"/>
        <v>2.6001469999999998</v>
      </c>
      <c r="I133" s="61" t="e">
        <v>#N/A</v>
      </c>
      <c r="J133" s="58" t="str">
        <f t="shared" si="59"/>
        <v>0</v>
      </c>
      <c r="K133" s="58" t="str">
        <f t="shared" si="60"/>
        <v>0</v>
      </c>
      <c r="L133" s="58" t="str">
        <f t="shared" si="46"/>
        <v>0</v>
      </c>
      <c r="M133" s="58">
        <f t="shared" si="51"/>
        <v>2.6001469999999998</v>
      </c>
      <c r="N133" s="61">
        <v>0</v>
      </c>
      <c r="O133" s="3">
        <f t="shared" si="61"/>
        <v>2.0717592592592593E-3</v>
      </c>
      <c r="AF133" s="3">
        <f t="shared" si="55"/>
        <v>2.0717592592592593E-3</v>
      </c>
      <c r="AG133" s="5">
        <f t="shared" si="56"/>
        <v>179000</v>
      </c>
      <c r="AH133" s="56">
        <f t="shared" si="47"/>
        <v>2.6001469999999998</v>
      </c>
      <c r="AI133" s="84">
        <f t="shared" si="48"/>
        <v>2.6001469999999998</v>
      </c>
      <c r="AJ133" s="84">
        <v>651</v>
      </c>
      <c r="AK133" t="str">
        <f t="shared" si="62"/>
        <v>2.600147, 651</v>
      </c>
      <c r="AL133" s="60">
        <f t="shared" si="48"/>
        <v>2.6001469999999998</v>
      </c>
      <c r="AM133" s="5">
        <f t="shared" si="63"/>
        <v>179</v>
      </c>
      <c r="AN133" s="56"/>
      <c r="AT133" s="56"/>
    </row>
    <row r="134" spans="1:46" x14ac:dyDescent="0.35">
      <c r="A134">
        <v>180000</v>
      </c>
      <c r="B134" s="59">
        <v>0.25547308000000002</v>
      </c>
      <c r="C134" s="3">
        <f t="shared" si="54"/>
        <v>2.0833333333333333E-3</v>
      </c>
      <c r="D134" s="59">
        <v>2.5547308000000002</v>
      </c>
      <c r="E134" s="56" t="e">
        <f t="shared" si="57"/>
        <v>#N/A</v>
      </c>
      <c r="F134" s="58" t="e">
        <f t="shared" si="58"/>
        <v>#N/A</v>
      </c>
      <c r="G134" s="58" t="e">
        <f t="shared" si="53"/>
        <v>#N/A</v>
      </c>
      <c r="H134" s="58" t="e">
        <f t="shared" ref="H134:H197" si="64">IF(AND(D134&gt;=D131, D134&gt;=D132, D134&gt;=D133, D134&gt;=D135, D134&gt;=D136, D134&gt;=D137),D134,NA())</f>
        <v>#N/A</v>
      </c>
      <c r="I134" s="61" t="e">
        <v>#N/A</v>
      </c>
      <c r="J134" s="58" t="str">
        <f t="shared" si="59"/>
        <v>0</v>
      </c>
      <c r="K134" s="58" t="str">
        <f t="shared" si="60"/>
        <v>0</v>
      </c>
      <c r="L134" s="58" t="str">
        <f t="shared" ref="L134:L197" si="65">IF(AND(D134&lt;=D131, D134&lt;=D132, D134&lt;=D133, D134&lt;=D135, D134&lt;=D136, D134&lt;=D137),D134,"0")</f>
        <v>0</v>
      </c>
      <c r="M134" s="58" t="str">
        <f t="shared" si="51"/>
        <v>0</v>
      </c>
      <c r="N134" s="61">
        <v>0</v>
      </c>
      <c r="O134" s="3">
        <f t="shared" si="61"/>
        <v>2.0833333333333333E-3</v>
      </c>
      <c r="AF134" s="3">
        <f t="shared" si="55"/>
        <v>2.0833333333333333E-3</v>
      </c>
      <c r="AG134" s="5">
        <f t="shared" si="56"/>
        <v>180000</v>
      </c>
      <c r="AH134" s="56">
        <f t="shared" si="47"/>
        <v>2.5547308000000002</v>
      </c>
      <c r="AI134" s="84">
        <f t="shared" si="48"/>
        <v>2.5547308000000002</v>
      </c>
      <c r="AJ134" s="84">
        <v>652</v>
      </c>
      <c r="AK134" t="str">
        <f t="shared" si="62"/>
        <v>2.5547308, 652</v>
      </c>
      <c r="AL134" s="60">
        <f t="shared" si="48"/>
        <v>2.5547308000000002</v>
      </c>
      <c r="AM134" s="5">
        <f t="shared" si="63"/>
        <v>180</v>
      </c>
      <c r="AN134" s="56"/>
      <c r="AT134" s="56"/>
    </row>
    <row r="135" spans="1:46" x14ac:dyDescent="0.35">
      <c r="A135">
        <v>181000</v>
      </c>
      <c r="B135" s="59">
        <v>0.2199168</v>
      </c>
      <c r="C135" s="3">
        <f t="shared" si="54"/>
        <v>2.0949074074074073E-3</v>
      </c>
      <c r="D135" s="59">
        <v>2.1991679999999998</v>
      </c>
      <c r="E135" s="56" t="e">
        <f t="shared" si="57"/>
        <v>#N/A</v>
      </c>
      <c r="F135" s="58" t="e">
        <f t="shared" si="58"/>
        <v>#N/A</v>
      </c>
      <c r="G135" s="58" t="e">
        <f t="shared" si="53"/>
        <v>#N/A</v>
      </c>
      <c r="H135" s="58" t="e">
        <f t="shared" si="64"/>
        <v>#N/A</v>
      </c>
      <c r="I135" s="61" t="e">
        <v>#N/A</v>
      </c>
      <c r="J135" s="58" t="str">
        <f t="shared" si="59"/>
        <v>0</v>
      </c>
      <c r="K135" s="58" t="str">
        <f t="shared" si="60"/>
        <v>0</v>
      </c>
      <c r="L135" s="58" t="str">
        <f t="shared" si="65"/>
        <v>0</v>
      </c>
      <c r="M135" s="58" t="str">
        <f t="shared" si="51"/>
        <v>0</v>
      </c>
      <c r="N135" s="61">
        <v>0</v>
      </c>
      <c r="O135" s="3">
        <f t="shared" si="61"/>
        <v>2.0949074074074073E-3</v>
      </c>
      <c r="AF135" s="3">
        <f t="shared" si="55"/>
        <v>2.0949074074074073E-3</v>
      </c>
      <c r="AG135" s="5">
        <f t="shared" si="56"/>
        <v>181000</v>
      </c>
      <c r="AH135" s="56">
        <f t="shared" ref="AH135:AH198" si="66">B135*10</f>
        <v>2.1991679999999998</v>
      </c>
      <c r="AI135" s="84">
        <f t="shared" si="48"/>
        <v>2.1991679999999998</v>
      </c>
      <c r="AJ135" s="84">
        <v>653</v>
      </c>
      <c r="AK135" t="str">
        <f t="shared" si="62"/>
        <v>2.199168, 653</v>
      </c>
      <c r="AL135" s="60">
        <f t="shared" si="48"/>
        <v>2.1991679999999998</v>
      </c>
      <c r="AM135" s="5">
        <f t="shared" si="63"/>
        <v>181</v>
      </c>
      <c r="AN135" s="56"/>
      <c r="AT135" s="56"/>
    </row>
    <row r="136" spans="1:46" x14ac:dyDescent="0.35">
      <c r="A136">
        <v>182000</v>
      </c>
      <c r="B136" s="59">
        <v>0.17225344000000001</v>
      </c>
      <c r="C136" s="3">
        <f t="shared" si="54"/>
        <v>2.1064814814814813E-3</v>
      </c>
      <c r="D136" s="59">
        <v>1.7225344</v>
      </c>
      <c r="E136" s="56" t="e">
        <f t="shared" si="57"/>
        <v>#N/A</v>
      </c>
      <c r="F136" s="58" t="e">
        <f t="shared" si="58"/>
        <v>#N/A</v>
      </c>
      <c r="G136" s="58" t="e">
        <f t="shared" si="53"/>
        <v>#N/A</v>
      </c>
      <c r="H136" s="58" t="e">
        <f t="shared" si="64"/>
        <v>#N/A</v>
      </c>
      <c r="I136" s="61" t="e">
        <v>#N/A</v>
      </c>
      <c r="J136" s="58" t="str">
        <f t="shared" si="59"/>
        <v>0</v>
      </c>
      <c r="K136" s="58" t="str">
        <f t="shared" si="60"/>
        <v>0</v>
      </c>
      <c r="L136" s="58" t="str">
        <f t="shared" si="65"/>
        <v>0</v>
      </c>
      <c r="M136" s="58" t="str">
        <f t="shared" si="51"/>
        <v>0</v>
      </c>
      <c r="N136" s="61">
        <v>0</v>
      </c>
      <c r="O136" s="3">
        <f t="shared" si="61"/>
        <v>2.1064814814814813E-3</v>
      </c>
      <c r="AF136" s="3">
        <f t="shared" si="55"/>
        <v>2.1064814814814813E-3</v>
      </c>
      <c r="AG136" s="5">
        <f t="shared" si="56"/>
        <v>182000</v>
      </c>
      <c r="AH136" s="56">
        <f t="shared" si="66"/>
        <v>1.7225344</v>
      </c>
      <c r="AI136" s="84">
        <f t="shared" si="48"/>
        <v>1.7225344</v>
      </c>
      <c r="AJ136" s="84">
        <v>654</v>
      </c>
      <c r="AK136" t="str">
        <f t="shared" si="62"/>
        <v>1.7225344, 654</v>
      </c>
      <c r="AL136" s="60">
        <f t="shared" si="48"/>
        <v>1.7225344</v>
      </c>
      <c r="AM136" s="5">
        <f t="shared" si="63"/>
        <v>182</v>
      </c>
      <c r="AN136" s="56"/>
      <c r="AT136" s="56"/>
    </row>
    <row r="137" spans="1:46" x14ac:dyDescent="0.35">
      <c r="A137">
        <v>183000</v>
      </c>
      <c r="B137" s="59">
        <v>0.15182559000000001</v>
      </c>
      <c r="C137" s="3">
        <f t="shared" si="54"/>
        <v>2.1180555555555553E-3</v>
      </c>
      <c r="D137" s="59">
        <v>1.5182559000000002</v>
      </c>
      <c r="E137" s="56" t="e">
        <f t="shared" si="57"/>
        <v>#N/A</v>
      </c>
      <c r="F137" s="58" t="e">
        <f t="shared" si="58"/>
        <v>#N/A</v>
      </c>
      <c r="G137" s="58">
        <f t="shared" si="53"/>
        <v>1.5182559000000002</v>
      </c>
      <c r="H137" s="58" t="e">
        <f t="shared" si="64"/>
        <v>#N/A</v>
      </c>
      <c r="I137" s="61" t="e">
        <v>#N/A</v>
      </c>
      <c r="J137" s="58" t="str">
        <f t="shared" si="59"/>
        <v>0</v>
      </c>
      <c r="K137" s="58" t="str">
        <f t="shared" si="60"/>
        <v>0</v>
      </c>
      <c r="L137" s="58">
        <f t="shared" si="65"/>
        <v>1.5182559000000002</v>
      </c>
      <c r="M137" s="58" t="str">
        <f t="shared" si="51"/>
        <v>0</v>
      </c>
      <c r="N137" s="61">
        <v>0</v>
      </c>
      <c r="O137" s="3">
        <f t="shared" si="61"/>
        <v>2.1180555555555553E-3</v>
      </c>
      <c r="AF137" s="3">
        <f t="shared" si="55"/>
        <v>2.1180555555555553E-3</v>
      </c>
      <c r="AG137" s="5">
        <f t="shared" si="56"/>
        <v>183000</v>
      </c>
      <c r="AH137" s="56">
        <f t="shared" si="66"/>
        <v>1.5182559000000002</v>
      </c>
      <c r="AI137" s="84">
        <f t="shared" si="48"/>
        <v>1.5182559000000002</v>
      </c>
      <c r="AJ137" s="84">
        <v>655</v>
      </c>
      <c r="AK137" t="str">
        <f t="shared" si="62"/>
        <v>1.5182559, 655</v>
      </c>
      <c r="AL137" s="60">
        <f t="shared" si="48"/>
        <v>1.5182559000000002</v>
      </c>
      <c r="AM137" s="5">
        <f t="shared" si="63"/>
        <v>183</v>
      </c>
      <c r="AN137" s="56"/>
      <c r="AT137" s="56"/>
    </row>
    <row r="138" spans="1:46" x14ac:dyDescent="0.35">
      <c r="A138">
        <v>184000</v>
      </c>
      <c r="B138" s="59">
        <v>0.15636484</v>
      </c>
      <c r="C138" s="3">
        <f t="shared" si="54"/>
        <v>2.1296296296296298E-3</v>
      </c>
      <c r="D138" s="59">
        <v>1.5636483999999999</v>
      </c>
      <c r="E138" s="56" t="e">
        <f t="shared" si="57"/>
        <v>#N/A</v>
      </c>
      <c r="F138" s="58" t="e">
        <f t="shared" si="58"/>
        <v>#N/A</v>
      </c>
      <c r="G138" s="58" t="e">
        <f t="shared" si="53"/>
        <v>#N/A</v>
      </c>
      <c r="H138" s="58" t="e">
        <f t="shared" si="64"/>
        <v>#N/A</v>
      </c>
      <c r="I138" s="61" t="e">
        <v>#N/A</v>
      </c>
      <c r="J138" s="58" t="str">
        <f t="shared" si="59"/>
        <v>0</v>
      </c>
      <c r="K138" s="58" t="str">
        <f t="shared" si="60"/>
        <v>0</v>
      </c>
      <c r="L138" s="58" t="str">
        <f t="shared" si="65"/>
        <v>0</v>
      </c>
      <c r="M138" s="58" t="str">
        <f t="shared" si="51"/>
        <v>0</v>
      </c>
      <c r="N138" s="61">
        <v>0</v>
      </c>
      <c r="O138" s="3">
        <f t="shared" si="61"/>
        <v>2.1296296296296298E-3</v>
      </c>
      <c r="AF138" s="3">
        <f t="shared" si="55"/>
        <v>2.1296296296296298E-3</v>
      </c>
      <c r="AG138" s="5">
        <f t="shared" si="56"/>
        <v>184000</v>
      </c>
      <c r="AH138" s="56">
        <f t="shared" si="66"/>
        <v>1.5636483999999999</v>
      </c>
      <c r="AI138" s="84">
        <f t="shared" si="48"/>
        <v>1.5636483999999999</v>
      </c>
      <c r="AJ138" s="84">
        <v>656</v>
      </c>
      <c r="AK138" t="str">
        <f t="shared" si="62"/>
        <v>1.5636484, 656</v>
      </c>
      <c r="AL138" s="60">
        <f t="shared" si="48"/>
        <v>1.5636483999999999</v>
      </c>
      <c r="AM138" s="5">
        <f t="shared" si="63"/>
        <v>184</v>
      </c>
      <c r="AN138" s="56"/>
      <c r="AT138" s="56"/>
    </row>
    <row r="139" spans="1:46" x14ac:dyDescent="0.35">
      <c r="A139">
        <v>185000</v>
      </c>
      <c r="B139" s="59">
        <v>0.16846952000000001</v>
      </c>
      <c r="C139" s="3">
        <f t="shared" si="54"/>
        <v>2.1412037037037038E-3</v>
      </c>
      <c r="D139" s="59">
        <v>1.6846952000000002</v>
      </c>
      <c r="E139" s="56" t="e">
        <f t="shared" si="57"/>
        <v>#N/A</v>
      </c>
      <c r="F139" s="58" t="e">
        <f t="shared" si="58"/>
        <v>#N/A</v>
      </c>
      <c r="G139" s="58" t="e">
        <f t="shared" si="53"/>
        <v>#N/A</v>
      </c>
      <c r="H139" s="58" t="e">
        <f t="shared" si="64"/>
        <v>#N/A</v>
      </c>
      <c r="I139" s="61" t="e">
        <v>#N/A</v>
      </c>
      <c r="J139" s="58" t="str">
        <f t="shared" si="59"/>
        <v>0</v>
      </c>
      <c r="K139" s="58" t="str">
        <f t="shared" si="60"/>
        <v>0</v>
      </c>
      <c r="L139" s="58" t="str">
        <f t="shared" si="65"/>
        <v>0</v>
      </c>
      <c r="M139" s="58" t="str">
        <f t="shared" si="51"/>
        <v>0</v>
      </c>
      <c r="N139" s="61">
        <v>0</v>
      </c>
      <c r="O139" s="3">
        <f t="shared" si="61"/>
        <v>2.1412037037037038E-3</v>
      </c>
      <c r="P139" t="s">
        <v>100</v>
      </c>
      <c r="AF139" s="3">
        <f t="shared" si="55"/>
        <v>2.1412037037037038E-3</v>
      </c>
      <c r="AG139" s="5">
        <f t="shared" si="56"/>
        <v>185000</v>
      </c>
      <c r="AH139" s="56">
        <f t="shared" si="66"/>
        <v>1.6846952000000002</v>
      </c>
      <c r="AI139" s="84">
        <f t="shared" si="48"/>
        <v>1.6846952000000002</v>
      </c>
      <c r="AJ139" s="84">
        <v>657</v>
      </c>
      <c r="AK139" t="str">
        <f t="shared" si="62"/>
        <v>1.6846952, 657</v>
      </c>
      <c r="AL139" s="60">
        <f t="shared" si="48"/>
        <v>1.6846952000000002</v>
      </c>
      <c r="AM139" s="5">
        <f t="shared" si="63"/>
        <v>185</v>
      </c>
      <c r="AN139" s="56"/>
      <c r="AT139" s="56"/>
    </row>
    <row r="140" spans="1:46" x14ac:dyDescent="0.35">
      <c r="A140">
        <v>186000</v>
      </c>
      <c r="B140" s="59">
        <v>0.18889494000000001</v>
      </c>
      <c r="C140" s="3">
        <f t="shared" si="54"/>
        <v>2.1527777777777778E-3</v>
      </c>
      <c r="D140" s="59">
        <v>1.8889494</v>
      </c>
      <c r="E140" s="56" t="e">
        <f t="shared" si="57"/>
        <v>#N/A</v>
      </c>
      <c r="F140" s="58" t="e">
        <f t="shared" si="58"/>
        <v>#N/A</v>
      </c>
      <c r="G140" s="58" t="e">
        <f t="shared" si="53"/>
        <v>#N/A</v>
      </c>
      <c r="H140" s="58">
        <f t="shared" si="64"/>
        <v>1.8889494</v>
      </c>
      <c r="I140" s="61" t="e">
        <v>#N/A</v>
      </c>
      <c r="J140" s="58" t="str">
        <f t="shared" si="59"/>
        <v>0</v>
      </c>
      <c r="K140" s="58" t="str">
        <f t="shared" si="60"/>
        <v>0</v>
      </c>
      <c r="L140" s="58" t="str">
        <f t="shared" si="65"/>
        <v>0</v>
      </c>
      <c r="M140" s="58">
        <f t="shared" si="51"/>
        <v>1.8889494</v>
      </c>
      <c r="N140" s="61">
        <v>0</v>
      </c>
      <c r="O140" s="3">
        <f t="shared" si="61"/>
        <v>2.1527777777777778E-3</v>
      </c>
      <c r="AF140" s="3">
        <f t="shared" si="55"/>
        <v>2.1527777777777778E-3</v>
      </c>
      <c r="AG140" s="5">
        <f t="shared" si="56"/>
        <v>186000</v>
      </c>
      <c r="AH140" s="56">
        <f t="shared" si="66"/>
        <v>1.8889494</v>
      </c>
      <c r="AI140" s="84">
        <f t="shared" si="48"/>
        <v>1.8889494</v>
      </c>
      <c r="AJ140" s="84">
        <v>658</v>
      </c>
      <c r="AK140" t="str">
        <f t="shared" si="62"/>
        <v>1.8889494, 658</v>
      </c>
      <c r="AL140" s="60">
        <f t="shared" si="48"/>
        <v>1.8889494</v>
      </c>
      <c r="AM140" s="5">
        <f t="shared" si="63"/>
        <v>186</v>
      </c>
      <c r="AN140" s="56"/>
      <c r="AT140" s="56"/>
    </row>
    <row r="141" spans="1:46" x14ac:dyDescent="0.35">
      <c r="A141">
        <v>187000</v>
      </c>
      <c r="B141" s="59">
        <v>0.18133194999999999</v>
      </c>
      <c r="C141" s="3">
        <f t="shared" si="54"/>
        <v>2.1643518518518518E-3</v>
      </c>
      <c r="D141" s="59">
        <v>1.8133195</v>
      </c>
      <c r="E141" s="56" t="e">
        <f t="shared" si="57"/>
        <v>#N/A</v>
      </c>
      <c r="F141" s="58" t="e">
        <f t="shared" si="58"/>
        <v>#N/A</v>
      </c>
      <c r="G141" s="58" t="e">
        <f t="shared" si="53"/>
        <v>#N/A</v>
      </c>
      <c r="H141" s="58" t="e">
        <f t="shared" si="64"/>
        <v>#N/A</v>
      </c>
      <c r="I141" s="61" t="s">
        <v>62</v>
      </c>
      <c r="J141" s="58" t="str">
        <f t="shared" si="59"/>
        <v>0</v>
      </c>
      <c r="K141" s="58" t="str">
        <f t="shared" si="60"/>
        <v>0</v>
      </c>
      <c r="L141" s="58" t="str">
        <f t="shared" si="65"/>
        <v>0</v>
      </c>
      <c r="M141" s="58" t="str">
        <f t="shared" si="51"/>
        <v>0</v>
      </c>
      <c r="N141" s="61" t="str">
        <v>6 Back</v>
      </c>
      <c r="O141" s="3">
        <f t="shared" si="61"/>
        <v>2.1643518518518518E-3</v>
      </c>
      <c r="AF141" s="3">
        <f t="shared" si="55"/>
        <v>2.1643518518518518E-3</v>
      </c>
      <c r="AG141" s="5">
        <f t="shared" si="56"/>
        <v>187000</v>
      </c>
      <c r="AH141" s="56">
        <f t="shared" si="66"/>
        <v>1.8133195</v>
      </c>
      <c r="AI141" s="84">
        <f t="shared" si="48"/>
        <v>1.8133195</v>
      </c>
      <c r="AJ141" s="84">
        <v>659</v>
      </c>
      <c r="AK141" t="str">
        <f t="shared" si="62"/>
        <v>1.8133195, 659</v>
      </c>
      <c r="AL141" s="60">
        <f t="shared" si="48"/>
        <v>1.8133195</v>
      </c>
      <c r="AM141" s="5">
        <f t="shared" si="63"/>
        <v>187</v>
      </c>
      <c r="AN141" s="56"/>
      <c r="AT141" s="56"/>
    </row>
    <row r="142" spans="1:46" x14ac:dyDescent="0.35">
      <c r="A142">
        <v>188000</v>
      </c>
      <c r="B142" s="59">
        <v>0.16620109999999999</v>
      </c>
      <c r="C142" s="3">
        <f t="shared" si="54"/>
        <v>2.1759259259259258E-3</v>
      </c>
      <c r="D142" s="59">
        <v>1.6620109999999999</v>
      </c>
      <c r="E142" s="56" t="e">
        <f t="shared" si="57"/>
        <v>#N/A</v>
      </c>
      <c r="F142" s="58" t="e">
        <f t="shared" si="58"/>
        <v>#N/A</v>
      </c>
      <c r="G142" s="58" t="e">
        <f t="shared" si="53"/>
        <v>#N/A</v>
      </c>
      <c r="H142" s="58" t="e">
        <f t="shared" si="64"/>
        <v>#N/A</v>
      </c>
      <c r="I142" s="61" t="e">
        <v>#N/A</v>
      </c>
      <c r="J142" s="58" t="str">
        <f t="shared" si="59"/>
        <v>0</v>
      </c>
      <c r="K142" s="58" t="str">
        <f t="shared" si="60"/>
        <v>0</v>
      </c>
      <c r="L142" s="58" t="str">
        <f t="shared" si="65"/>
        <v>0</v>
      </c>
      <c r="M142" s="58" t="str">
        <f t="shared" si="51"/>
        <v>0</v>
      </c>
      <c r="N142" s="61">
        <v>0</v>
      </c>
      <c r="O142" s="3">
        <f t="shared" si="61"/>
        <v>2.1759259259259258E-3</v>
      </c>
      <c r="AF142" s="3">
        <f t="shared" si="55"/>
        <v>2.1759259259259258E-3</v>
      </c>
      <c r="AG142" s="5">
        <f t="shared" si="56"/>
        <v>188000</v>
      </c>
      <c r="AH142" s="56">
        <f t="shared" si="66"/>
        <v>1.6620109999999999</v>
      </c>
      <c r="AI142" s="84">
        <f t="shared" si="48"/>
        <v>1.6620109999999999</v>
      </c>
      <c r="AJ142" s="84">
        <v>660</v>
      </c>
      <c r="AK142" t="str">
        <f t="shared" si="62"/>
        <v>1.662011, 660</v>
      </c>
      <c r="AL142" s="60">
        <f t="shared" si="48"/>
        <v>1.6620109999999999</v>
      </c>
      <c r="AM142" s="5">
        <f t="shared" si="63"/>
        <v>188</v>
      </c>
      <c r="AN142" s="56"/>
      <c r="AT142" s="56"/>
    </row>
    <row r="143" spans="1:46" x14ac:dyDescent="0.35">
      <c r="A143">
        <v>189000</v>
      </c>
      <c r="B143" s="59">
        <v>0.12761623999999999</v>
      </c>
      <c r="C143" s="3">
        <f t="shared" si="54"/>
        <v>2.1874999999999998E-3</v>
      </c>
      <c r="D143" s="59">
        <v>1.2761624</v>
      </c>
      <c r="E143" s="56" t="e">
        <f t="shared" si="57"/>
        <v>#N/A</v>
      </c>
      <c r="F143" s="58" t="e">
        <f t="shared" si="58"/>
        <v>#N/A</v>
      </c>
      <c r="G143" s="58" t="e">
        <f t="shared" si="53"/>
        <v>#N/A</v>
      </c>
      <c r="H143" s="58" t="e">
        <f t="shared" si="64"/>
        <v>#N/A</v>
      </c>
      <c r="I143" s="61" t="e">
        <v>#N/A</v>
      </c>
      <c r="J143" s="58" t="str">
        <f t="shared" si="59"/>
        <v>0</v>
      </c>
      <c r="K143" s="58" t="str">
        <f t="shared" si="60"/>
        <v>0</v>
      </c>
      <c r="L143" s="58" t="str">
        <f t="shared" si="65"/>
        <v>0</v>
      </c>
      <c r="M143" s="58" t="str">
        <f t="shared" si="51"/>
        <v>0</v>
      </c>
      <c r="N143" s="61">
        <v>0</v>
      </c>
      <c r="O143" s="3">
        <f t="shared" si="61"/>
        <v>2.1874999999999998E-3</v>
      </c>
      <c r="AF143" s="3">
        <f t="shared" si="55"/>
        <v>2.1874999999999998E-3</v>
      </c>
      <c r="AG143" s="5">
        <f t="shared" si="56"/>
        <v>189000</v>
      </c>
      <c r="AH143" s="56">
        <f t="shared" si="66"/>
        <v>1.2761624</v>
      </c>
      <c r="AI143" s="84">
        <f t="shared" si="48"/>
        <v>1.2761624</v>
      </c>
      <c r="AJ143" s="84">
        <v>661</v>
      </c>
      <c r="AK143" t="str">
        <f t="shared" si="62"/>
        <v>1.2761624, 661</v>
      </c>
      <c r="AL143" s="60">
        <f t="shared" si="48"/>
        <v>1.2761624</v>
      </c>
      <c r="AM143" s="5">
        <f t="shared" si="63"/>
        <v>189</v>
      </c>
      <c r="AN143" s="56"/>
      <c r="AT143" s="56"/>
    </row>
    <row r="144" spans="1:46" x14ac:dyDescent="0.35">
      <c r="A144">
        <v>190000</v>
      </c>
      <c r="B144" s="59">
        <v>9.7354549999999998E-2</v>
      </c>
      <c r="C144" s="3">
        <f t="shared" si="54"/>
        <v>2.1990740740740738E-3</v>
      </c>
      <c r="D144" s="59">
        <v>0.97354549999999995</v>
      </c>
      <c r="E144" s="56" t="e">
        <f t="shared" si="57"/>
        <v>#N/A</v>
      </c>
      <c r="F144" s="58" t="e">
        <f t="shared" si="58"/>
        <v>#N/A</v>
      </c>
      <c r="G144" s="58" t="e">
        <f t="shared" si="53"/>
        <v>#N/A</v>
      </c>
      <c r="H144" s="58" t="e">
        <f t="shared" si="64"/>
        <v>#N/A</v>
      </c>
      <c r="I144" s="61" t="e">
        <v>#N/A</v>
      </c>
      <c r="J144" s="58" t="str">
        <f t="shared" si="59"/>
        <v>0</v>
      </c>
      <c r="K144" s="58" t="str">
        <f t="shared" si="60"/>
        <v>0</v>
      </c>
      <c r="L144" s="58" t="str">
        <f t="shared" si="65"/>
        <v>0</v>
      </c>
      <c r="M144" s="58" t="str">
        <f t="shared" si="51"/>
        <v>0</v>
      </c>
      <c r="N144" s="61">
        <v>0</v>
      </c>
      <c r="O144" s="3">
        <f t="shared" si="61"/>
        <v>2.1990740740740738E-3</v>
      </c>
      <c r="AF144" s="3">
        <f t="shared" si="55"/>
        <v>2.1990740740740738E-3</v>
      </c>
      <c r="AG144" s="5">
        <f t="shared" si="56"/>
        <v>190000</v>
      </c>
      <c r="AH144" s="56">
        <f t="shared" si="66"/>
        <v>0.97354549999999995</v>
      </c>
      <c r="AI144" s="84">
        <f t="shared" si="48"/>
        <v>0.97354549999999995</v>
      </c>
      <c r="AJ144" s="84">
        <v>662</v>
      </c>
      <c r="AK144" t="str">
        <f t="shared" si="62"/>
        <v>0.9735455, 662</v>
      </c>
      <c r="AL144" s="60">
        <f t="shared" si="48"/>
        <v>0.97354549999999995</v>
      </c>
      <c r="AM144" s="5">
        <f t="shared" si="63"/>
        <v>190</v>
      </c>
      <c r="AN144" s="56"/>
      <c r="AT144" s="56"/>
    </row>
    <row r="145" spans="1:46" x14ac:dyDescent="0.35">
      <c r="A145">
        <v>191000</v>
      </c>
      <c r="B145" s="59">
        <v>5.2717357999999999E-2</v>
      </c>
      <c r="C145" s="3">
        <f t="shared" si="54"/>
        <v>2.2106481481481482E-3</v>
      </c>
      <c r="D145" s="59">
        <v>0.52717358000000003</v>
      </c>
      <c r="E145" s="56" t="e">
        <f t="shared" si="57"/>
        <v>#N/A</v>
      </c>
      <c r="F145" s="58" t="e">
        <f t="shared" si="58"/>
        <v>#N/A</v>
      </c>
      <c r="G145" s="58" t="e">
        <f t="shared" si="53"/>
        <v>#N/A</v>
      </c>
      <c r="H145" s="58" t="e">
        <f t="shared" si="64"/>
        <v>#N/A</v>
      </c>
      <c r="I145" s="61" t="e">
        <v>#N/A</v>
      </c>
      <c r="J145" s="58" t="str">
        <f t="shared" si="59"/>
        <v>0</v>
      </c>
      <c r="K145" s="58" t="str">
        <f t="shared" si="60"/>
        <v>0</v>
      </c>
      <c r="L145" s="58" t="str">
        <f t="shared" si="65"/>
        <v>0</v>
      </c>
      <c r="M145" s="58" t="str">
        <f t="shared" si="51"/>
        <v>0</v>
      </c>
      <c r="N145" s="61">
        <v>0</v>
      </c>
      <c r="O145" s="3">
        <f t="shared" si="61"/>
        <v>2.2106481481481482E-3</v>
      </c>
      <c r="AF145" s="3">
        <f t="shared" si="55"/>
        <v>2.2106481481481482E-3</v>
      </c>
      <c r="AG145" s="5">
        <f t="shared" si="56"/>
        <v>191000</v>
      </c>
      <c r="AH145" s="56">
        <f t="shared" si="66"/>
        <v>0.52717358000000003</v>
      </c>
      <c r="AI145" s="84">
        <f t="shared" si="48"/>
        <v>0.52717358000000003</v>
      </c>
      <c r="AJ145" s="84">
        <v>663</v>
      </c>
      <c r="AK145" t="str">
        <f t="shared" si="62"/>
        <v>0.52717358, 663</v>
      </c>
      <c r="AL145" s="60">
        <f t="shared" si="48"/>
        <v>0.52717358000000003</v>
      </c>
      <c r="AM145" s="5">
        <f t="shared" si="63"/>
        <v>191</v>
      </c>
      <c r="AN145" s="56"/>
      <c r="AT145" s="56"/>
    </row>
    <row r="146" spans="1:46" x14ac:dyDescent="0.35">
      <c r="A146">
        <v>192000</v>
      </c>
      <c r="B146" s="59">
        <v>5.1962025000000002E-2</v>
      </c>
      <c r="C146" s="3">
        <f t="shared" si="54"/>
        <v>2.2222222222222222E-3</v>
      </c>
      <c r="D146" s="59">
        <v>0.51962025000000001</v>
      </c>
      <c r="E146" s="56" t="e">
        <f t="shared" si="57"/>
        <v>#N/A</v>
      </c>
      <c r="F146" s="58" t="e">
        <f t="shared" si="58"/>
        <v>#N/A</v>
      </c>
      <c r="G146" s="58" t="e">
        <f>IF(AND(D146&lt;=D143, D146&lt;=D144, D146&lt;=D145, D146&lt;=D147, D146&lt;=D148, D146&lt;=D149),D146,NA())</f>
        <v>#N/A</v>
      </c>
      <c r="H146" s="58" t="e">
        <f t="shared" si="64"/>
        <v>#N/A</v>
      </c>
      <c r="I146" s="61" t="e">
        <v>#N/A</v>
      </c>
      <c r="J146" s="58" t="str">
        <f t="shared" si="59"/>
        <v>0</v>
      </c>
      <c r="K146" s="58" t="str">
        <f t="shared" si="60"/>
        <v>0</v>
      </c>
      <c r="L146" s="58" t="str">
        <f t="shared" si="65"/>
        <v>0</v>
      </c>
      <c r="M146" s="58" t="str">
        <f t="shared" si="51"/>
        <v>0</v>
      </c>
      <c r="N146" s="61">
        <v>0</v>
      </c>
      <c r="O146" s="3">
        <f t="shared" si="61"/>
        <v>2.2222222222222222E-3</v>
      </c>
      <c r="AF146" s="3">
        <f t="shared" si="55"/>
        <v>2.2222222222222222E-3</v>
      </c>
      <c r="AG146" s="5">
        <f t="shared" si="56"/>
        <v>192000</v>
      </c>
      <c r="AH146" s="56">
        <f t="shared" si="66"/>
        <v>0.51962025000000001</v>
      </c>
      <c r="AI146" s="84">
        <f t="shared" si="48"/>
        <v>0.51962025000000001</v>
      </c>
      <c r="AJ146" s="84">
        <v>664</v>
      </c>
      <c r="AK146" t="str">
        <f t="shared" si="62"/>
        <v>0.51962025, 664</v>
      </c>
      <c r="AL146" s="60">
        <f t="shared" si="48"/>
        <v>0.51962025000000001</v>
      </c>
      <c r="AM146" s="5">
        <f t="shared" si="63"/>
        <v>192</v>
      </c>
      <c r="AN146" s="56"/>
      <c r="AT146" s="56"/>
    </row>
    <row r="147" spans="1:46" x14ac:dyDescent="0.35">
      <c r="A147">
        <v>193000</v>
      </c>
      <c r="B147" s="59">
        <v>4.5907266000000002E-2</v>
      </c>
      <c r="C147" s="3">
        <f t="shared" si="54"/>
        <v>2.2337962962962962E-3</v>
      </c>
      <c r="D147" s="59">
        <v>0.45907266000000002</v>
      </c>
      <c r="E147" s="56" t="e">
        <f t="shared" si="57"/>
        <v>#N/A</v>
      </c>
      <c r="F147" s="58" t="e">
        <f t="shared" si="58"/>
        <v>#N/A</v>
      </c>
      <c r="G147" s="58" t="e">
        <f t="shared" ref="G147:G159" si="67">IF(AND(D147&lt;=D144, D147&lt;=D145, D147&lt;=D146, D147&lt;=D148, D147&lt;=D149, D147&lt;=D150),D147,NA())</f>
        <v>#N/A</v>
      </c>
      <c r="H147" s="58" t="e">
        <f t="shared" si="64"/>
        <v>#N/A</v>
      </c>
      <c r="I147" s="61" t="e">
        <v>#N/A</v>
      </c>
      <c r="J147" s="58" t="str">
        <f t="shared" si="59"/>
        <v>0</v>
      </c>
      <c r="K147" s="58" t="str">
        <f t="shared" si="60"/>
        <v>0</v>
      </c>
      <c r="L147" s="58" t="str">
        <f t="shared" si="65"/>
        <v>0</v>
      </c>
      <c r="M147" s="58" t="str">
        <f t="shared" si="51"/>
        <v>0</v>
      </c>
      <c r="N147" s="61">
        <v>0</v>
      </c>
      <c r="O147" s="3">
        <f t="shared" si="61"/>
        <v>2.2337962962962962E-3</v>
      </c>
      <c r="AF147" s="3">
        <f t="shared" si="55"/>
        <v>2.2337962962962962E-3</v>
      </c>
      <c r="AG147" s="5">
        <f t="shared" si="56"/>
        <v>193000</v>
      </c>
      <c r="AH147" s="56">
        <f t="shared" si="66"/>
        <v>0.45907266000000002</v>
      </c>
      <c r="AI147" s="84">
        <f t="shared" ref="AI147:AL210" si="68">$B147*10</f>
        <v>0.45907266000000002</v>
      </c>
      <c r="AJ147" s="84">
        <v>665</v>
      </c>
      <c r="AK147" t="str">
        <f t="shared" si="62"/>
        <v>0.45907266, 665</v>
      </c>
      <c r="AL147" s="60">
        <f t="shared" si="68"/>
        <v>0.45907266000000002</v>
      </c>
      <c r="AM147" s="5">
        <f t="shared" si="63"/>
        <v>193</v>
      </c>
      <c r="AN147" s="56"/>
      <c r="AT147" s="56"/>
    </row>
    <row r="148" spans="1:46" x14ac:dyDescent="0.35">
      <c r="A148">
        <v>194000</v>
      </c>
      <c r="B148" s="59">
        <v>5.8117419999999999E-3</v>
      </c>
      <c r="C148" s="3">
        <f t="shared" si="54"/>
        <v>2.2453703703703702E-3</v>
      </c>
      <c r="D148" s="59">
        <v>5.8117420000000003E-2</v>
      </c>
      <c r="E148" s="56" t="e">
        <f t="shared" si="57"/>
        <v>#N/A</v>
      </c>
      <c r="F148" s="58" t="e">
        <f t="shared" si="58"/>
        <v>#N/A</v>
      </c>
      <c r="G148" s="58" t="e">
        <f t="shared" si="67"/>
        <v>#N/A</v>
      </c>
      <c r="H148" s="58" t="e">
        <f t="shared" si="64"/>
        <v>#N/A</v>
      </c>
      <c r="I148" s="61" t="e">
        <v>#N/A</v>
      </c>
      <c r="J148" s="58" t="str">
        <f t="shared" si="59"/>
        <v>0</v>
      </c>
      <c r="K148" s="58" t="str">
        <f t="shared" si="60"/>
        <v>0</v>
      </c>
      <c r="L148" s="58" t="str">
        <f t="shared" si="65"/>
        <v>0</v>
      </c>
      <c r="M148" s="58" t="str">
        <f t="shared" si="51"/>
        <v>0</v>
      </c>
      <c r="N148" s="61">
        <v>0</v>
      </c>
      <c r="O148" s="3">
        <f t="shared" si="61"/>
        <v>2.2453703703703702E-3</v>
      </c>
      <c r="AF148" s="3">
        <f t="shared" si="55"/>
        <v>2.2453703703703702E-3</v>
      </c>
      <c r="AG148" s="5">
        <f t="shared" si="56"/>
        <v>194000</v>
      </c>
      <c r="AH148" s="56">
        <f t="shared" si="66"/>
        <v>5.8117420000000003E-2</v>
      </c>
      <c r="AI148" s="84">
        <f t="shared" si="68"/>
        <v>5.8117420000000003E-2</v>
      </c>
      <c r="AJ148" s="84">
        <v>666</v>
      </c>
      <c r="AK148" t="str">
        <f t="shared" si="62"/>
        <v>0.05811742, 666</v>
      </c>
      <c r="AL148" s="60">
        <f t="shared" si="68"/>
        <v>5.8117420000000003E-2</v>
      </c>
      <c r="AM148" s="5">
        <f t="shared" si="63"/>
        <v>194</v>
      </c>
      <c r="AN148" s="56"/>
      <c r="AT148" s="56"/>
    </row>
    <row r="149" spans="1:46" x14ac:dyDescent="0.35">
      <c r="A149">
        <v>195000</v>
      </c>
      <c r="B149" s="59">
        <v>-1.3103023E-2</v>
      </c>
      <c r="C149" s="3">
        <f t="shared" si="54"/>
        <v>2.2569444444444442E-3</v>
      </c>
      <c r="D149" s="59">
        <v>-0.13103023</v>
      </c>
      <c r="E149" s="56" t="e">
        <f t="shared" si="57"/>
        <v>#N/A</v>
      </c>
      <c r="F149" s="58" t="e">
        <f t="shared" si="58"/>
        <v>#N/A</v>
      </c>
      <c r="G149" s="58" t="e">
        <f t="shared" si="67"/>
        <v>#N/A</v>
      </c>
      <c r="H149" s="58" t="e">
        <f t="shared" si="64"/>
        <v>#N/A</v>
      </c>
      <c r="I149" s="61" t="e">
        <v>#N/A</v>
      </c>
      <c r="J149" s="58" t="str">
        <f t="shared" si="59"/>
        <v>0</v>
      </c>
      <c r="K149" s="58" t="str">
        <f t="shared" si="60"/>
        <v>0</v>
      </c>
      <c r="L149" s="58" t="str">
        <f t="shared" si="65"/>
        <v>0</v>
      </c>
      <c r="M149" s="58" t="str">
        <f t="shared" si="51"/>
        <v>0</v>
      </c>
      <c r="N149" s="61">
        <v>0</v>
      </c>
      <c r="O149" s="3">
        <f t="shared" si="61"/>
        <v>2.2569444444444442E-3</v>
      </c>
      <c r="AF149" s="3">
        <f t="shared" si="55"/>
        <v>2.2569444444444442E-3</v>
      </c>
      <c r="AG149" s="5">
        <f t="shared" si="56"/>
        <v>195000</v>
      </c>
      <c r="AH149" s="56">
        <f t="shared" si="66"/>
        <v>-0.13103023</v>
      </c>
      <c r="AI149" s="84">
        <f t="shared" si="68"/>
        <v>-0.13103023</v>
      </c>
      <c r="AJ149" s="84">
        <v>667</v>
      </c>
      <c r="AK149" t="str">
        <f t="shared" si="62"/>
        <v>-0.13103023, 667</v>
      </c>
      <c r="AL149" s="60">
        <f t="shared" si="68"/>
        <v>-0.13103023</v>
      </c>
      <c r="AM149" s="5">
        <f t="shared" si="63"/>
        <v>195</v>
      </c>
      <c r="AN149" s="56"/>
      <c r="AT149" s="56"/>
    </row>
    <row r="150" spans="1:46" x14ac:dyDescent="0.35">
      <c r="A150">
        <v>196000</v>
      </c>
      <c r="B150" s="59">
        <v>-2.5965450000000001E-2</v>
      </c>
      <c r="C150" s="3">
        <f t="shared" si="54"/>
        <v>2.2685185185185187E-3</v>
      </c>
      <c r="D150" s="59">
        <v>-0.25965450000000001</v>
      </c>
      <c r="E150" s="56" t="e">
        <f t="shared" si="57"/>
        <v>#N/A</v>
      </c>
      <c r="F150" s="58" t="e">
        <f t="shared" si="58"/>
        <v>#N/A</v>
      </c>
      <c r="G150" s="58" t="e">
        <f t="shared" si="67"/>
        <v>#N/A</v>
      </c>
      <c r="H150" s="58" t="e">
        <f t="shared" si="64"/>
        <v>#N/A</v>
      </c>
      <c r="I150" s="61" t="e">
        <v>#N/A</v>
      </c>
      <c r="J150" s="58" t="str">
        <f t="shared" si="59"/>
        <v>0</v>
      </c>
      <c r="K150" s="58" t="str">
        <f t="shared" si="60"/>
        <v>0</v>
      </c>
      <c r="L150" s="58" t="str">
        <f t="shared" si="65"/>
        <v>0</v>
      </c>
      <c r="M150" s="58" t="str">
        <f t="shared" si="51"/>
        <v>0</v>
      </c>
      <c r="N150" s="61">
        <v>0</v>
      </c>
      <c r="O150" s="3">
        <f t="shared" si="61"/>
        <v>2.2685185185185187E-3</v>
      </c>
      <c r="AF150" s="3">
        <f t="shared" si="55"/>
        <v>2.2685185185185187E-3</v>
      </c>
      <c r="AG150" s="5">
        <f t="shared" si="56"/>
        <v>196000</v>
      </c>
      <c r="AH150" s="56">
        <f t="shared" si="66"/>
        <v>-0.25965450000000001</v>
      </c>
      <c r="AI150" s="84">
        <f t="shared" si="68"/>
        <v>-0.25965450000000001</v>
      </c>
      <c r="AJ150" s="84">
        <v>668</v>
      </c>
      <c r="AK150" t="str">
        <f t="shared" si="62"/>
        <v>-0.2596545, 668</v>
      </c>
      <c r="AL150" s="60">
        <f t="shared" si="68"/>
        <v>-0.25965450000000001</v>
      </c>
      <c r="AM150" s="5">
        <f t="shared" si="63"/>
        <v>196</v>
      </c>
      <c r="AN150" s="56"/>
      <c r="AT150" s="56"/>
    </row>
    <row r="151" spans="1:46" x14ac:dyDescent="0.35">
      <c r="A151">
        <v>197000</v>
      </c>
      <c r="B151" s="59">
        <v>-5.6982465000000003E-2</v>
      </c>
      <c r="C151" s="3">
        <f t="shared" si="54"/>
        <v>2.2800925925925927E-3</v>
      </c>
      <c r="D151" s="59">
        <v>-0.56982465000000004</v>
      </c>
      <c r="E151" s="56" t="e">
        <f t="shared" si="57"/>
        <v>#N/A</v>
      </c>
      <c r="F151" s="58" t="e">
        <f t="shared" si="58"/>
        <v>#N/A</v>
      </c>
      <c r="G151" s="58" t="e">
        <f t="shared" si="67"/>
        <v>#N/A</v>
      </c>
      <c r="H151" s="58" t="e">
        <f t="shared" si="64"/>
        <v>#N/A</v>
      </c>
      <c r="I151" s="61" t="e">
        <v>#N/A</v>
      </c>
      <c r="J151" s="58" t="str">
        <f t="shared" si="59"/>
        <v>0</v>
      </c>
      <c r="K151" s="58" t="str">
        <f t="shared" si="60"/>
        <v>0</v>
      </c>
      <c r="L151" s="58" t="str">
        <f t="shared" si="65"/>
        <v>0</v>
      </c>
      <c r="M151" s="58" t="str">
        <f t="shared" si="51"/>
        <v>0</v>
      </c>
      <c r="N151" s="61">
        <v>0</v>
      </c>
      <c r="O151" s="3">
        <f t="shared" si="61"/>
        <v>2.2800925925925927E-3</v>
      </c>
      <c r="AF151" s="3">
        <f t="shared" si="55"/>
        <v>2.2800925925925927E-3</v>
      </c>
      <c r="AG151" s="5">
        <f t="shared" si="56"/>
        <v>197000</v>
      </c>
      <c r="AH151" s="56">
        <f t="shared" si="66"/>
        <v>-0.56982465000000004</v>
      </c>
      <c r="AI151" s="84">
        <f t="shared" si="68"/>
        <v>-0.56982465000000004</v>
      </c>
      <c r="AJ151" s="84">
        <v>669</v>
      </c>
      <c r="AK151" t="str">
        <f t="shared" si="62"/>
        <v>-0.56982465, 669</v>
      </c>
      <c r="AL151" s="60">
        <f t="shared" si="68"/>
        <v>-0.56982465000000004</v>
      </c>
      <c r="AM151" s="5">
        <f t="shared" si="63"/>
        <v>197</v>
      </c>
      <c r="AN151" s="56"/>
      <c r="AT151" s="56"/>
    </row>
    <row r="152" spans="1:46" x14ac:dyDescent="0.35">
      <c r="A152">
        <v>198000</v>
      </c>
      <c r="B152" s="59">
        <v>-6.1521715999999997E-2</v>
      </c>
      <c r="C152" s="3">
        <f t="shared" si="54"/>
        <v>2.2916666666666667E-3</v>
      </c>
      <c r="D152" s="59">
        <v>-0.61521715999999993</v>
      </c>
      <c r="E152" s="56" t="e">
        <f t="shared" si="57"/>
        <v>#N/A</v>
      </c>
      <c r="F152" s="58" t="e">
        <f t="shared" si="58"/>
        <v>#N/A</v>
      </c>
      <c r="G152" s="58">
        <f t="shared" si="67"/>
        <v>-0.61521715999999993</v>
      </c>
      <c r="H152" s="58" t="e">
        <f t="shared" si="64"/>
        <v>#N/A</v>
      </c>
      <c r="I152" s="61" t="e">
        <v>#N/A</v>
      </c>
      <c r="J152" s="58" t="str">
        <f t="shared" si="59"/>
        <v>0</v>
      </c>
      <c r="K152" s="58" t="str">
        <f t="shared" si="60"/>
        <v>0</v>
      </c>
      <c r="L152" s="58">
        <f t="shared" si="65"/>
        <v>-0.61521715999999993</v>
      </c>
      <c r="M152" s="58" t="str">
        <f t="shared" si="51"/>
        <v>0</v>
      </c>
      <c r="N152" s="61">
        <v>0</v>
      </c>
      <c r="O152" s="3">
        <f t="shared" si="61"/>
        <v>2.2916666666666667E-3</v>
      </c>
      <c r="AF152" s="3">
        <f t="shared" si="55"/>
        <v>2.2916666666666667E-3</v>
      </c>
      <c r="AG152" s="5">
        <f t="shared" si="56"/>
        <v>198000</v>
      </c>
      <c r="AH152" s="56">
        <f t="shared" si="66"/>
        <v>-0.61521715999999993</v>
      </c>
      <c r="AI152" s="84">
        <f t="shared" si="68"/>
        <v>-0.61521715999999993</v>
      </c>
      <c r="AJ152" s="84">
        <v>670</v>
      </c>
      <c r="AK152" t="str">
        <f t="shared" si="62"/>
        <v>-0.61521716, 670</v>
      </c>
      <c r="AL152" s="60">
        <f t="shared" si="68"/>
        <v>-0.61521715999999993</v>
      </c>
      <c r="AM152" s="5">
        <f t="shared" si="63"/>
        <v>198</v>
      </c>
      <c r="AN152" s="56"/>
      <c r="AT152" s="56"/>
    </row>
    <row r="153" spans="1:46" x14ac:dyDescent="0.35">
      <c r="A153">
        <v>199000</v>
      </c>
      <c r="B153" s="59">
        <v>-1.7642275999999998E-2</v>
      </c>
      <c r="C153" s="3">
        <f t="shared" si="54"/>
        <v>2.3032407407407407E-3</v>
      </c>
      <c r="D153" s="59">
        <v>-0.17642275999999998</v>
      </c>
      <c r="E153" s="56" t="e">
        <f t="shared" si="57"/>
        <v>#N/A</v>
      </c>
      <c r="F153" s="58" t="e">
        <f t="shared" si="58"/>
        <v>#N/A</v>
      </c>
      <c r="G153" s="58" t="e">
        <f t="shared" si="67"/>
        <v>#N/A</v>
      </c>
      <c r="H153" s="58" t="e">
        <f t="shared" si="64"/>
        <v>#N/A</v>
      </c>
      <c r="I153" s="61" t="e">
        <v>#N/A</v>
      </c>
      <c r="J153" s="58" t="str">
        <f t="shared" si="59"/>
        <v>0</v>
      </c>
      <c r="K153" s="58" t="str">
        <f t="shared" si="60"/>
        <v>0</v>
      </c>
      <c r="L153" s="58" t="str">
        <f t="shared" si="65"/>
        <v>0</v>
      </c>
      <c r="M153" s="58" t="str">
        <f t="shared" si="51"/>
        <v>0</v>
      </c>
      <c r="N153" s="61">
        <v>0</v>
      </c>
      <c r="O153" s="3">
        <f t="shared" si="61"/>
        <v>2.3032407407407407E-3</v>
      </c>
      <c r="AF153" s="3">
        <f t="shared" si="55"/>
        <v>2.3032407407407407E-3</v>
      </c>
      <c r="AG153" s="5">
        <f t="shared" si="56"/>
        <v>199000</v>
      </c>
      <c r="AH153" s="56">
        <f t="shared" si="66"/>
        <v>-0.17642275999999998</v>
      </c>
      <c r="AI153" s="84">
        <f t="shared" si="68"/>
        <v>-0.17642275999999998</v>
      </c>
      <c r="AJ153" s="84">
        <v>671</v>
      </c>
      <c r="AK153" t="str">
        <f t="shared" si="62"/>
        <v>-0.17642276, 671</v>
      </c>
      <c r="AL153" s="60">
        <f t="shared" si="68"/>
        <v>-0.17642275999999998</v>
      </c>
      <c r="AM153" s="5">
        <f t="shared" si="63"/>
        <v>199</v>
      </c>
      <c r="AN153" s="56"/>
      <c r="AT153" s="56"/>
    </row>
    <row r="154" spans="1:46" x14ac:dyDescent="0.35">
      <c r="A154">
        <v>200000</v>
      </c>
      <c r="B154" s="59">
        <v>3.3047260000000002E-2</v>
      </c>
      <c r="C154" s="3">
        <f t="shared" si="54"/>
        <v>2.3148148148148151E-3</v>
      </c>
      <c r="D154" s="59">
        <v>0.33047260000000001</v>
      </c>
      <c r="E154" s="56" t="e">
        <f t="shared" si="57"/>
        <v>#N/A</v>
      </c>
      <c r="F154" s="58" t="e">
        <f t="shared" si="58"/>
        <v>#N/A</v>
      </c>
      <c r="G154" s="58" t="e">
        <f t="shared" si="67"/>
        <v>#N/A</v>
      </c>
      <c r="H154" s="58" t="e">
        <f t="shared" si="64"/>
        <v>#N/A</v>
      </c>
      <c r="I154" s="61" t="e">
        <v>#N/A</v>
      </c>
      <c r="J154" s="58" t="str">
        <f t="shared" si="59"/>
        <v>0</v>
      </c>
      <c r="K154" s="58" t="str">
        <f t="shared" si="60"/>
        <v>0</v>
      </c>
      <c r="L154" s="58" t="str">
        <f t="shared" si="65"/>
        <v>0</v>
      </c>
      <c r="M154" s="58" t="str">
        <f t="shared" si="51"/>
        <v>0</v>
      </c>
      <c r="N154" s="61">
        <v>0</v>
      </c>
      <c r="O154" s="3">
        <f t="shared" si="61"/>
        <v>2.3148148148148151E-3</v>
      </c>
      <c r="AF154" s="3">
        <f t="shared" si="55"/>
        <v>2.3148148148148151E-3</v>
      </c>
      <c r="AG154" s="5">
        <f t="shared" si="56"/>
        <v>200000</v>
      </c>
      <c r="AH154" s="56">
        <f t="shared" si="66"/>
        <v>0.33047260000000001</v>
      </c>
      <c r="AI154" s="84">
        <f t="shared" si="68"/>
        <v>0.33047260000000001</v>
      </c>
      <c r="AJ154" s="84">
        <v>672</v>
      </c>
      <c r="AK154" t="str">
        <f t="shared" si="62"/>
        <v>0.3304726, 672</v>
      </c>
      <c r="AL154" s="60">
        <f t="shared" si="68"/>
        <v>0.33047260000000001</v>
      </c>
      <c r="AM154" s="5">
        <f t="shared" si="63"/>
        <v>200</v>
      </c>
      <c r="AN154" s="56"/>
      <c r="AT154" s="56"/>
    </row>
    <row r="155" spans="1:46" x14ac:dyDescent="0.35">
      <c r="A155">
        <v>201000</v>
      </c>
      <c r="B155" s="59">
        <v>7.0119039999999994E-2</v>
      </c>
      <c r="C155" s="3">
        <f t="shared" si="54"/>
        <v>2.3263888888888891E-3</v>
      </c>
      <c r="D155" s="59">
        <v>0.70119039999999999</v>
      </c>
      <c r="E155" s="56" t="e">
        <f t="shared" si="57"/>
        <v>#N/A</v>
      </c>
      <c r="F155" s="58" t="e">
        <f t="shared" si="58"/>
        <v>#N/A</v>
      </c>
      <c r="G155" s="58" t="e">
        <f t="shared" si="67"/>
        <v>#N/A</v>
      </c>
      <c r="H155" s="58" t="e">
        <f t="shared" si="64"/>
        <v>#N/A</v>
      </c>
      <c r="I155" s="61" t="e">
        <v>#N/A</v>
      </c>
      <c r="J155" s="58" t="str">
        <f t="shared" si="59"/>
        <v>0</v>
      </c>
      <c r="K155" s="58" t="str">
        <f t="shared" si="60"/>
        <v>0</v>
      </c>
      <c r="L155" s="58" t="str">
        <f t="shared" si="65"/>
        <v>0</v>
      </c>
      <c r="M155" s="58" t="str">
        <f t="shared" si="51"/>
        <v>0</v>
      </c>
      <c r="N155" s="61">
        <v>0</v>
      </c>
      <c r="O155" s="3">
        <f t="shared" si="61"/>
        <v>2.3263888888888891E-3</v>
      </c>
      <c r="AF155" s="3">
        <f t="shared" si="55"/>
        <v>2.3263888888888891E-3</v>
      </c>
      <c r="AG155" s="5">
        <f t="shared" si="56"/>
        <v>201000</v>
      </c>
      <c r="AH155" s="56">
        <f t="shared" si="66"/>
        <v>0.70119039999999999</v>
      </c>
      <c r="AI155" s="84">
        <f t="shared" si="68"/>
        <v>0.70119039999999999</v>
      </c>
      <c r="AJ155" s="84">
        <v>673</v>
      </c>
      <c r="AK155" t="str">
        <f t="shared" si="62"/>
        <v>0.7011904, 673</v>
      </c>
      <c r="AL155" s="60">
        <f t="shared" si="68"/>
        <v>0.70119039999999999</v>
      </c>
      <c r="AM155" s="5">
        <f t="shared" si="63"/>
        <v>201</v>
      </c>
      <c r="AN155" s="56"/>
      <c r="AT155" s="56"/>
    </row>
    <row r="156" spans="1:46" x14ac:dyDescent="0.35">
      <c r="A156">
        <v>202000</v>
      </c>
      <c r="B156" s="59">
        <v>0.12534540999999999</v>
      </c>
      <c r="C156" s="3">
        <f t="shared" si="54"/>
        <v>2.3379629629629631E-3</v>
      </c>
      <c r="D156" s="59">
        <v>1.2534540999999999</v>
      </c>
      <c r="E156" s="56" t="e">
        <f t="shared" si="57"/>
        <v>#N/A</v>
      </c>
      <c r="F156" s="58" t="e">
        <f t="shared" si="58"/>
        <v>#N/A</v>
      </c>
      <c r="G156" s="58" t="e">
        <f t="shared" si="67"/>
        <v>#N/A</v>
      </c>
      <c r="H156" s="58" t="e">
        <f t="shared" si="64"/>
        <v>#N/A</v>
      </c>
      <c r="I156" s="61" t="e">
        <v>#N/A</v>
      </c>
      <c r="J156" s="58" t="str">
        <f t="shared" si="59"/>
        <v>0</v>
      </c>
      <c r="K156" s="58" t="str">
        <f t="shared" si="60"/>
        <v>0</v>
      </c>
      <c r="L156" s="58" t="str">
        <f t="shared" si="65"/>
        <v>0</v>
      </c>
      <c r="M156" s="58" t="str">
        <f t="shared" si="51"/>
        <v>0</v>
      </c>
      <c r="N156" s="61">
        <v>0</v>
      </c>
      <c r="O156" s="3">
        <f t="shared" si="61"/>
        <v>2.3379629629629631E-3</v>
      </c>
      <c r="AF156" s="3">
        <f t="shared" si="55"/>
        <v>2.3379629629629631E-3</v>
      </c>
      <c r="AG156" s="5">
        <f t="shared" si="56"/>
        <v>202000</v>
      </c>
      <c r="AH156" s="56">
        <f t="shared" si="66"/>
        <v>1.2534540999999999</v>
      </c>
      <c r="AI156" s="84">
        <f t="shared" si="68"/>
        <v>1.2534540999999999</v>
      </c>
      <c r="AJ156" s="84">
        <v>674</v>
      </c>
      <c r="AK156" t="str">
        <f t="shared" si="62"/>
        <v>1.2534541, 674</v>
      </c>
      <c r="AL156" s="60">
        <f t="shared" si="68"/>
        <v>1.2534540999999999</v>
      </c>
      <c r="AM156" s="5">
        <f t="shared" si="63"/>
        <v>202</v>
      </c>
      <c r="AN156" s="56"/>
      <c r="AT156" s="56"/>
    </row>
    <row r="157" spans="1:46" x14ac:dyDescent="0.35">
      <c r="A157">
        <v>203000</v>
      </c>
      <c r="B157" s="59">
        <v>0.141234</v>
      </c>
      <c r="C157" s="3">
        <f t="shared" si="54"/>
        <v>2.3495370370370371E-3</v>
      </c>
      <c r="D157" s="59">
        <v>1.4123399999999999</v>
      </c>
      <c r="E157" s="56" t="e">
        <f t="shared" si="57"/>
        <v>#N/A</v>
      </c>
      <c r="F157" s="58" t="e">
        <f t="shared" si="58"/>
        <v>#N/A</v>
      </c>
      <c r="G157" s="58" t="e">
        <f t="shared" si="67"/>
        <v>#N/A</v>
      </c>
      <c r="H157" s="58" t="e">
        <f t="shared" si="64"/>
        <v>#N/A</v>
      </c>
      <c r="I157" s="61" t="e">
        <v>#N/A</v>
      </c>
      <c r="J157" s="58" t="str">
        <f t="shared" si="59"/>
        <v>0</v>
      </c>
      <c r="K157" s="58" t="str">
        <f t="shared" si="60"/>
        <v>0</v>
      </c>
      <c r="L157" s="58" t="str">
        <f t="shared" si="65"/>
        <v>0</v>
      </c>
      <c r="M157" s="58" t="str">
        <f t="shared" si="51"/>
        <v>0</v>
      </c>
      <c r="N157" s="61">
        <v>0</v>
      </c>
      <c r="O157" s="3">
        <f t="shared" si="61"/>
        <v>2.3495370370370371E-3</v>
      </c>
      <c r="AF157" s="3">
        <f t="shared" si="55"/>
        <v>2.3495370370370371E-3</v>
      </c>
      <c r="AG157" s="5">
        <f t="shared" si="56"/>
        <v>203000</v>
      </c>
      <c r="AH157" s="56">
        <f t="shared" si="66"/>
        <v>1.4123399999999999</v>
      </c>
      <c r="AI157" s="84">
        <f t="shared" si="68"/>
        <v>1.4123399999999999</v>
      </c>
      <c r="AJ157" s="84">
        <v>675</v>
      </c>
      <c r="AK157" t="str">
        <f t="shared" si="62"/>
        <v>1.41234, 675</v>
      </c>
      <c r="AL157" s="60">
        <f t="shared" si="68"/>
        <v>1.4123399999999999</v>
      </c>
      <c r="AM157" s="5">
        <f t="shared" si="63"/>
        <v>203</v>
      </c>
      <c r="AN157" s="56"/>
      <c r="AT157" s="56"/>
    </row>
    <row r="158" spans="1:46" x14ac:dyDescent="0.35">
      <c r="A158">
        <v>204000</v>
      </c>
      <c r="B158" s="59">
        <v>0.10643306399999999</v>
      </c>
      <c r="C158" s="3">
        <f t="shared" si="54"/>
        <v>2.3611111111111111E-3</v>
      </c>
      <c r="D158" s="59">
        <v>1.0643306399999999</v>
      </c>
      <c r="E158" s="56" t="e">
        <f t="shared" si="57"/>
        <v>#N/A</v>
      </c>
      <c r="F158" s="58" t="e">
        <f t="shared" si="58"/>
        <v>#N/A</v>
      </c>
      <c r="G158" s="58" t="e">
        <f t="shared" si="67"/>
        <v>#N/A</v>
      </c>
      <c r="H158" s="58" t="e">
        <f t="shared" si="64"/>
        <v>#N/A</v>
      </c>
      <c r="I158" s="61" t="e">
        <v>#N/A</v>
      </c>
      <c r="J158" s="58" t="str">
        <f t="shared" si="59"/>
        <v>0</v>
      </c>
      <c r="K158" s="58" t="str">
        <f t="shared" si="60"/>
        <v>0</v>
      </c>
      <c r="L158" s="58" t="str">
        <f t="shared" si="65"/>
        <v>0</v>
      </c>
      <c r="M158" s="58" t="str">
        <f t="shared" si="51"/>
        <v>0</v>
      </c>
      <c r="N158" s="61">
        <v>0</v>
      </c>
      <c r="O158" s="3">
        <f t="shared" si="61"/>
        <v>2.3611111111111111E-3</v>
      </c>
      <c r="AF158" s="3">
        <f t="shared" si="55"/>
        <v>2.3611111111111111E-3</v>
      </c>
      <c r="AG158" s="5">
        <f t="shared" si="56"/>
        <v>204000</v>
      </c>
      <c r="AH158" s="56">
        <f t="shared" si="66"/>
        <v>1.0643306399999999</v>
      </c>
      <c r="AI158" s="84">
        <f t="shared" si="68"/>
        <v>1.0643306399999999</v>
      </c>
      <c r="AJ158" s="84">
        <v>676</v>
      </c>
      <c r="AK158" t="str">
        <f t="shared" si="62"/>
        <v>1.06433064, 676</v>
      </c>
      <c r="AL158" s="60">
        <f t="shared" si="68"/>
        <v>1.0643306399999999</v>
      </c>
      <c r="AM158" s="5">
        <f t="shared" si="63"/>
        <v>204</v>
      </c>
      <c r="AN158" s="56"/>
      <c r="AT158" s="56"/>
    </row>
    <row r="159" spans="1:46" x14ac:dyDescent="0.35">
      <c r="A159">
        <v>205000</v>
      </c>
      <c r="B159" s="59">
        <v>0.11475624</v>
      </c>
      <c r="C159" s="3">
        <f t="shared" si="54"/>
        <v>2.3726851851851851E-3</v>
      </c>
      <c r="D159" s="59">
        <v>1.1475624</v>
      </c>
      <c r="E159" s="56" t="e">
        <f t="shared" si="57"/>
        <v>#N/A</v>
      </c>
      <c r="F159" s="58" t="e">
        <f t="shared" si="58"/>
        <v>#N/A</v>
      </c>
      <c r="G159" s="58" t="e">
        <f t="shared" si="67"/>
        <v>#N/A</v>
      </c>
      <c r="H159" s="58" t="e">
        <f t="shared" si="64"/>
        <v>#N/A</v>
      </c>
      <c r="I159" s="61" t="e">
        <v>#N/A</v>
      </c>
      <c r="J159" s="58" t="str">
        <f t="shared" si="59"/>
        <v>0</v>
      </c>
      <c r="K159" s="58" t="str">
        <f t="shared" si="60"/>
        <v>0</v>
      </c>
      <c r="L159" s="58" t="str">
        <f t="shared" si="65"/>
        <v>0</v>
      </c>
      <c r="M159" s="58" t="str">
        <f t="shared" si="51"/>
        <v>0</v>
      </c>
      <c r="N159" s="61">
        <v>0</v>
      </c>
      <c r="O159" s="3">
        <f t="shared" si="61"/>
        <v>2.3726851851851851E-3</v>
      </c>
      <c r="AF159" s="3">
        <f t="shared" si="55"/>
        <v>2.3726851851851851E-3</v>
      </c>
      <c r="AG159" s="5">
        <f t="shared" si="56"/>
        <v>205000</v>
      </c>
      <c r="AH159" s="56">
        <f t="shared" si="66"/>
        <v>1.1475624</v>
      </c>
      <c r="AI159" s="84">
        <f t="shared" si="68"/>
        <v>1.1475624</v>
      </c>
      <c r="AJ159" s="84">
        <v>677</v>
      </c>
      <c r="AK159" t="str">
        <f t="shared" si="62"/>
        <v>1.1475624, 677</v>
      </c>
      <c r="AL159" s="60">
        <f t="shared" si="68"/>
        <v>1.1475624</v>
      </c>
      <c r="AM159" s="5">
        <f t="shared" si="63"/>
        <v>205</v>
      </c>
      <c r="AN159" s="56"/>
      <c r="AT159" s="56"/>
    </row>
    <row r="160" spans="1:46" x14ac:dyDescent="0.35">
      <c r="A160">
        <v>206000</v>
      </c>
      <c r="B160" s="59">
        <v>0.14728633999999999</v>
      </c>
      <c r="C160" s="3">
        <f t="shared" si="54"/>
        <v>2.3842592592592591E-3</v>
      </c>
      <c r="D160" s="59">
        <v>1.4728633999999998</v>
      </c>
      <c r="E160" s="56" t="e">
        <f t="shared" si="57"/>
        <v>#N/A</v>
      </c>
      <c r="F160" s="58" t="e">
        <f t="shared" si="58"/>
        <v>#N/A</v>
      </c>
      <c r="G160" s="58" t="e">
        <f>IF(AND(D160&lt;=D157, D160&lt;=D158, D160&lt;=D159, D160&lt;=D161, D160&lt;=D162, D160&lt;=D163),D160,NA())</f>
        <v>#N/A</v>
      </c>
      <c r="H160" s="58" t="e">
        <f t="shared" si="64"/>
        <v>#N/A</v>
      </c>
      <c r="I160" s="61" t="e">
        <v>#N/A</v>
      </c>
      <c r="J160" s="58" t="str">
        <f t="shared" si="59"/>
        <v>0</v>
      </c>
      <c r="K160" s="58" t="str">
        <f t="shared" si="60"/>
        <v>0</v>
      </c>
      <c r="L160" s="58" t="str">
        <f t="shared" si="65"/>
        <v>0</v>
      </c>
      <c r="M160" s="58" t="str">
        <f t="shared" si="51"/>
        <v>0</v>
      </c>
      <c r="N160" s="61">
        <v>0</v>
      </c>
      <c r="O160" s="3">
        <f t="shared" si="61"/>
        <v>2.3842592592592591E-3</v>
      </c>
      <c r="AF160" s="3">
        <f t="shared" si="55"/>
        <v>2.3842592592592591E-3</v>
      </c>
      <c r="AG160" s="5">
        <f t="shared" si="56"/>
        <v>206000</v>
      </c>
      <c r="AH160" s="56">
        <f t="shared" si="66"/>
        <v>1.4728633999999998</v>
      </c>
      <c r="AI160" s="84">
        <f t="shared" si="68"/>
        <v>1.4728633999999998</v>
      </c>
      <c r="AJ160" s="84">
        <v>678</v>
      </c>
      <c r="AK160" t="str">
        <f t="shared" si="62"/>
        <v>1.4728634, 678</v>
      </c>
      <c r="AL160" s="60">
        <f t="shared" si="68"/>
        <v>1.4728633999999998</v>
      </c>
      <c r="AM160" s="5">
        <f t="shared" si="63"/>
        <v>206</v>
      </c>
      <c r="AN160" s="56"/>
      <c r="AT160" s="56"/>
    </row>
    <row r="161" spans="1:46" x14ac:dyDescent="0.35">
      <c r="A161">
        <v>207000</v>
      </c>
      <c r="B161" s="59">
        <v>0.19494729</v>
      </c>
      <c r="C161" s="3">
        <f t="shared" si="54"/>
        <v>2.3958333333333336E-3</v>
      </c>
      <c r="D161" s="59">
        <v>1.9494729</v>
      </c>
      <c r="E161" s="56" t="e">
        <f t="shared" si="57"/>
        <v>#N/A</v>
      </c>
      <c r="F161" s="58" t="e">
        <f t="shared" si="58"/>
        <v>#N/A</v>
      </c>
      <c r="G161" s="58" t="e">
        <f t="shared" ref="G161:G172" si="69">IF(AND(D161&lt;=D158, D161&lt;=D159, D161&lt;=D160, D161&lt;=D162, D161&lt;=D163, D161&lt;=D164),D161,NA())</f>
        <v>#N/A</v>
      </c>
      <c r="H161" s="58" t="e">
        <f t="shared" si="64"/>
        <v>#N/A</v>
      </c>
      <c r="I161" s="61" t="e">
        <v>#N/A</v>
      </c>
      <c r="J161" s="58" t="str">
        <f t="shared" si="59"/>
        <v>0</v>
      </c>
      <c r="K161" s="58" t="str">
        <f t="shared" si="60"/>
        <v>0</v>
      </c>
      <c r="L161" s="58" t="str">
        <f t="shared" si="65"/>
        <v>0</v>
      </c>
      <c r="M161" s="58" t="str">
        <f t="shared" si="51"/>
        <v>0</v>
      </c>
      <c r="N161" s="61">
        <v>0</v>
      </c>
      <c r="O161" s="3">
        <f t="shared" si="61"/>
        <v>2.3958333333333336E-3</v>
      </c>
      <c r="AF161" s="3">
        <f t="shared" si="55"/>
        <v>2.3958333333333336E-3</v>
      </c>
      <c r="AG161" s="5">
        <f t="shared" si="56"/>
        <v>207000</v>
      </c>
      <c r="AH161" s="56">
        <f t="shared" si="66"/>
        <v>1.9494729</v>
      </c>
      <c r="AI161" s="84">
        <f t="shared" si="68"/>
        <v>1.9494729</v>
      </c>
      <c r="AJ161" s="84">
        <v>679</v>
      </c>
      <c r="AK161" t="str">
        <f t="shared" si="62"/>
        <v>1.9494729, 679</v>
      </c>
      <c r="AL161" s="60">
        <f t="shared" si="68"/>
        <v>1.9494729</v>
      </c>
      <c r="AM161" s="5">
        <f t="shared" si="63"/>
        <v>207</v>
      </c>
      <c r="AN161" s="56"/>
      <c r="AT161" s="56"/>
    </row>
    <row r="162" spans="1:46" x14ac:dyDescent="0.35">
      <c r="A162">
        <v>208000</v>
      </c>
      <c r="B162" s="59">
        <v>0.21764839999999999</v>
      </c>
      <c r="C162" s="3">
        <f t="shared" si="54"/>
        <v>2.4074074074074076E-3</v>
      </c>
      <c r="D162" s="59">
        <v>2.1764839999999999</v>
      </c>
      <c r="E162" s="56" t="e">
        <f t="shared" si="57"/>
        <v>#N/A</v>
      </c>
      <c r="F162" s="58" t="e">
        <f t="shared" si="58"/>
        <v>#N/A</v>
      </c>
      <c r="G162" s="58" t="e">
        <f t="shared" si="69"/>
        <v>#N/A</v>
      </c>
      <c r="H162" s="58" t="e">
        <f t="shared" si="64"/>
        <v>#N/A</v>
      </c>
      <c r="I162" s="61" t="e">
        <v>#N/A</v>
      </c>
      <c r="J162" s="58" t="str">
        <f t="shared" si="59"/>
        <v>0</v>
      </c>
      <c r="K162" s="58" t="str">
        <f t="shared" si="60"/>
        <v>0</v>
      </c>
      <c r="L162" s="58" t="str">
        <f t="shared" si="65"/>
        <v>0</v>
      </c>
      <c r="M162" s="58" t="str">
        <f t="shared" si="51"/>
        <v>0</v>
      </c>
      <c r="N162" s="61">
        <v>0</v>
      </c>
      <c r="O162" s="3">
        <f t="shared" si="61"/>
        <v>2.4074074074074076E-3</v>
      </c>
      <c r="P162" t="s">
        <v>189</v>
      </c>
      <c r="AF162" s="3">
        <f t="shared" si="55"/>
        <v>2.4074074074074076E-3</v>
      </c>
      <c r="AG162" s="5">
        <f t="shared" si="56"/>
        <v>208000</v>
      </c>
      <c r="AH162" s="56">
        <f t="shared" si="66"/>
        <v>2.1764839999999999</v>
      </c>
      <c r="AI162" s="84">
        <f t="shared" si="68"/>
        <v>2.1764839999999999</v>
      </c>
      <c r="AJ162" s="84">
        <v>680</v>
      </c>
      <c r="AK162" t="str">
        <f t="shared" si="62"/>
        <v>2.176484, 680</v>
      </c>
      <c r="AL162" s="60">
        <f t="shared" si="68"/>
        <v>2.1764839999999999</v>
      </c>
      <c r="AM162" s="5">
        <f t="shared" si="63"/>
        <v>208</v>
      </c>
      <c r="AN162" s="56"/>
      <c r="AT162" s="56"/>
    </row>
    <row r="163" spans="1:46" x14ac:dyDescent="0.35">
      <c r="A163">
        <v>209000</v>
      </c>
      <c r="B163" s="59">
        <v>0.22142990000000001</v>
      </c>
      <c r="C163" s="3">
        <f t="shared" si="54"/>
        <v>2.4189814814814816E-3</v>
      </c>
      <c r="D163" s="59">
        <v>2.214299</v>
      </c>
      <c r="E163" s="56" t="e">
        <f t="shared" si="57"/>
        <v>#N/A</v>
      </c>
      <c r="F163" s="58" t="e">
        <f t="shared" si="58"/>
        <v>#N/A</v>
      </c>
      <c r="G163" s="58" t="e">
        <f t="shared" si="69"/>
        <v>#N/A</v>
      </c>
      <c r="H163" s="58" t="e">
        <f t="shared" si="64"/>
        <v>#N/A</v>
      </c>
      <c r="I163" s="61" t="e">
        <v>#N/A</v>
      </c>
      <c r="J163" s="58" t="str">
        <f t="shared" si="59"/>
        <v>0</v>
      </c>
      <c r="K163" s="58" t="str">
        <f t="shared" si="60"/>
        <v>0</v>
      </c>
      <c r="L163" s="58" t="str">
        <f t="shared" si="65"/>
        <v>0</v>
      </c>
      <c r="M163" s="58" t="str">
        <f t="shared" si="51"/>
        <v>0</v>
      </c>
      <c r="N163" s="61">
        <v>0</v>
      </c>
      <c r="O163" s="3">
        <f t="shared" si="61"/>
        <v>2.4189814814814816E-3</v>
      </c>
      <c r="AF163" s="3">
        <f t="shared" si="55"/>
        <v>2.4189814814814816E-3</v>
      </c>
      <c r="AG163" s="5">
        <f t="shared" si="56"/>
        <v>209000</v>
      </c>
      <c r="AH163" s="56">
        <f t="shared" si="66"/>
        <v>2.214299</v>
      </c>
      <c r="AI163" s="84">
        <f t="shared" si="68"/>
        <v>2.214299</v>
      </c>
      <c r="AJ163" s="84">
        <v>681</v>
      </c>
      <c r="AK163" t="str">
        <f t="shared" si="62"/>
        <v>2.214299, 681</v>
      </c>
      <c r="AL163" s="60">
        <f t="shared" si="68"/>
        <v>2.214299</v>
      </c>
      <c r="AM163" s="5">
        <f t="shared" si="63"/>
        <v>209</v>
      </c>
      <c r="AN163" s="56"/>
      <c r="AT163" s="56"/>
    </row>
    <row r="164" spans="1:46" x14ac:dyDescent="0.35">
      <c r="A164">
        <v>210000</v>
      </c>
      <c r="B164" s="59">
        <v>0.24488391000000001</v>
      </c>
      <c r="C164" s="3">
        <f t="shared" si="54"/>
        <v>2.4305555555555556E-3</v>
      </c>
      <c r="D164" s="59">
        <v>2.4488391000000003</v>
      </c>
      <c r="E164" s="56" t="e">
        <f t="shared" si="57"/>
        <v>#N/A</v>
      </c>
      <c r="F164" s="58" t="e">
        <f t="shared" si="58"/>
        <v>#N/A</v>
      </c>
      <c r="G164" s="58" t="e">
        <f t="shared" si="69"/>
        <v>#N/A</v>
      </c>
      <c r="H164" s="58" t="e">
        <f t="shared" si="64"/>
        <v>#N/A</v>
      </c>
      <c r="I164" s="61" t="e">
        <v>#N/A</v>
      </c>
      <c r="J164" s="58" t="str">
        <f t="shared" si="59"/>
        <v>0</v>
      </c>
      <c r="K164" s="58" t="str">
        <f t="shared" si="60"/>
        <v>0</v>
      </c>
      <c r="L164" s="58" t="str">
        <f t="shared" si="65"/>
        <v>0</v>
      </c>
      <c r="M164" s="58" t="str">
        <f t="shared" ref="M164:M227" si="70">IF(AND(D164&gt;=D161, D164&gt;=D162, D164&gt;=D163, D164&gt;=D165, D164&gt;=D166, D164&gt;=D167),D164,"0")</f>
        <v>0</v>
      </c>
      <c r="N164" s="61">
        <v>0</v>
      </c>
      <c r="O164" s="3">
        <f t="shared" si="61"/>
        <v>2.4305555555555556E-3</v>
      </c>
      <c r="AF164" s="3">
        <f t="shared" si="55"/>
        <v>2.4305555555555556E-3</v>
      </c>
      <c r="AG164" s="5">
        <f t="shared" si="56"/>
        <v>210000</v>
      </c>
      <c r="AH164" s="56">
        <f t="shared" si="66"/>
        <v>2.4488391000000003</v>
      </c>
      <c r="AI164" s="84">
        <f t="shared" si="68"/>
        <v>2.4488391000000003</v>
      </c>
      <c r="AJ164" s="84">
        <v>682</v>
      </c>
      <c r="AK164" t="str">
        <f t="shared" si="62"/>
        <v>2.4488391, 682</v>
      </c>
      <c r="AL164" s="60">
        <f t="shared" si="68"/>
        <v>2.4488391000000003</v>
      </c>
      <c r="AM164" s="5">
        <f t="shared" si="63"/>
        <v>210</v>
      </c>
      <c r="AN164" s="56"/>
      <c r="AT164" s="56"/>
    </row>
    <row r="165" spans="1:46" x14ac:dyDescent="0.35">
      <c r="A165">
        <v>211000</v>
      </c>
      <c r="B165" s="59">
        <v>0.27211940000000001</v>
      </c>
      <c r="C165" s="3">
        <f t="shared" si="54"/>
        <v>2.4421296296296296E-3</v>
      </c>
      <c r="D165" s="59">
        <v>2.7211940000000001</v>
      </c>
      <c r="E165" s="56" t="e">
        <f t="shared" si="57"/>
        <v>#N/A</v>
      </c>
      <c r="F165" s="58" t="e">
        <f t="shared" si="58"/>
        <v>#N/A</v>
      </c>
      <c r="G165" s="58" t="e">
        <f t="shared" si="69"/>
        <v>#N/A</v>
      </c>
      <c r="H165" s="58" t="e">
        <f t="shared" si="64"/>
        <v>#N/A</v>
      </c>
      <c r="I165" s="61" t="e">
        <v>#N/A</v>
      </c>
      <c r="J165" s="58" t="str">
        <f t="shared" si="59"/>
        <v>0</v>
      </c>
      <c r="K165" s="58" t="str">
        <f t="shared" si="60"/>
        <v>0</v>
      </c>
      <c r="L165" s="58" t="str">
        <f t="shared" si="65"/>
        <v>0</v>
      </c>
      <c r="M165" s="58" t="str">
        <f t="shared" si="70"/>
        <v>0</v>
      </c>
      <c r="N165" s="61">
        <v>0</v>
      </c>
      <c r="O165" s="3">
        <f t="shared" si="61"/>
        <v>2.4421296296296296E-3</v>
      </c>
      <c r="AF165" s="3">
        <f t="shared" si="55"/>
        <v>2.4421296296296296E-3</v>
      </c>
      <c r="AG165" s="5">
        <f t="shared" si="56"/>
        <v>211000</v>
      </c>
      <c r="AH165" s="56">
        <f t="shared" si="66"/>
        <v>2.7211940000000001</v>
      </c>
      <c r="AI165" s="84">
        <f t="shared" si="68"/>
        <v>2.7211940000000001</v>
      </c>
      <c r="AJ165" s="84">
        <v>683</v>
      </c>
      <c r="AK165" t="str">
        <f t="shared" si="62"/>
        <v>2.721194, 683</v>
      </c>
      <c r="AL165" s="60">
        <f t="shared" si="68"/>
        <v>2.7211940000000001</v>
      </c>
      <c r="AM165" s="5">
        <f t="shared" si="63"/>
        <v>211</v>
      </c>
      <c r="AN165" s="56"/>
      <c r="AT165" s="56"/>
    </row>
    <row r="166" spans="1:46" x14ac:dyDescent="0.35">
      <c r="A166">
        <v>212000</v>
      </c>
      <c r="B166" s="59">
        <v>0.2796824</v>
      </c>
      <c r="C166" s="3">
        <f t="shared" si="54"/>
        <v>2.4537037037037036E-3</v>
      </c>
      <c r="D166" s="59">
        <v>2.796824</v>
      </c>
      <c r="E166" s="56" t="e">
        <f t="shared" si="57"/>
        <v>#N/A</v>
      </c>
      <c r="F166" s="58" t="e">
        <f t="shared" si="58"/>
        <v>#N/A</v>
      </c>
      <c r="G166" s="58" t="e">
        <f t="shared" si="69"/>
        <v>#N/A</v>
      </c>
      <c r="H166" s="58">
        <f t="shared" si="64"/>
        <v>2.796824</v>
      </c>
      <c r="I166" s="61" t="e">
        <v>#N/A</v>
      </c>
      <c r="J166" s="58" t="str">
        <f t="shared" si="59"/>
        <v>0</v>
      </c>
      <c r="K166" s="58" t="str">
        <f t="shared" si="60"/>
        <v>0</v>
      </c>
      <c r="L166" s="58" t="str">
        <f t="shared" si="65"/>
        <v>0</v>
      </c>
      <c r="M166" s="58">
        <f t="shared" si="70"/>
        <v>2.796824</v>
      </c>
      <c r="N166" s="61">
        <v>0</v>
      </c>
      <c r="O166" s="3">
        <f t="shared" si="61"/>
        <v>2.4537037037037036E-3</v>
      </c>
      <c r="P166" t="s">
        <v>101</v>
      </c>
      <c r="AF166" s="3">
        <f t="shared" si="55"/>
        <v>2.4537037037037036E-3</v>
      </c>
      <c r="AG166" s="5">
        <f t="shared" si="56"/>
        <v>212000</v>
      </c>
      <c r="AH166" s="56">
        <f t="shared" si="66"/>
        <v>2.796824</v>
      </c>
      <c r="AI166" s="84">
        <f t="shared" si="68"/>
        <v>2.796824</v>
      </c>
      <c r="AJ166" s="84">
        <v>684</v>
      </c>
      <c r="AK166" t="str">
        <f t="shared" si="62"/>
        <v>2.796824, 684</v>
      </c>
      <c r="AL166" s="60">
        <f t="shared" si="68"/>
        <v>2.796824</v>
      </c>
      <c r="AM166" s="5">
        <f t="shared" si="63"/>
        <v>212</v>
      </c>
      <c r="AN166" s="56"/>
      <c r="AT166" s="56"/>
    </row>
    <row r="167" spans="1:46" x14ac:dyDescent="0.35">
      <c r="A167">
        <v>213000</v>
      </c>
      <c r="B167" s="59">
        <v>0.25774390000000003</v>
      </c>
      <c r="C167" s="3">
        <f t="shared" si="54"/>
        <v>2.4652777777777776E-3</v>
      </c>
      <c r="D167" s="59">
        <v>2.577439</v>
      </c>
      <c r="E167" s="56" t="e">
        <f t="shared" si="57"/>
        <v>#N/A</v>
      </c>
      <c r="F167" s="58" t="e">
        <f t="shared" si="58"/>
        <v>#N/A</v>
      </c>
      <c r="G167" s="58" t="e">
        <f t="shared" si="69"/>
        <v>#N/A</v>
      </c>
      <c r="H167" s="58" t="e">
        <f t="shared" si="64"/>
        <v>#N/A</v>
      </c>
      <c r="I167" s="61" t="e">
        <v>#N/A</v>
      </c>
      <c r="J167" s="58" t="str">
        <f t="shared" si="59"/>
        <v>0</v>
      </c>
      <c r="K167" s="58" t="str">
        <f t="shared" si="60"/>
        <v>0</v>
      </c>
      <c r="L167" s="58">
        <v>0</v>
      </c>
      <c r="M167" s="58" t="str">
        <f t="shared" si="70"/>
        <v>0</v>
      </c>
      <c r="N167" s="61">
        <v>0</v>
      </c>
      <c r="O167" s="3">
        <f t="shared" si="61"/>
        <v>2.4652777777777776E-3</v>
      </c>
      <c r="AF167" s="3">
        <f t="shared" si="55"/>
        <v>2.4652777777777776E-3</v>
      </c>
      <c r="AG167" s="5">
        <f t="shared" si="56"/>
        <v>213000</v>
      </c>
      <c r="AH167" s="56">
        <f t="shared" si="66"/>
        <v>2.577439</v>
      </c>
      <c r="AI167" s="84">
        <f t="shared" si="68"/>
        <v>2.577439</v>
      </c>
      <c r="AJ167" s="84">
        <v>685</v>
      </c>
      <c r="AK167" t="str">
        <f t="shared" si="62"/>
        <v>2.577439, 685</v>
      </c>
      <c r="AL167" s="60">
        <f t="shared" si="68"/>
        <v>2.577439</v>
      </c>
      <c r="AM167" s="5">
        <f t="shared" si="63"/>
        <v>213</v>
      </c>
      <c r="AN167" s="56"/>
      <c r="AT167" s="56"/>
    </row>
    <row r="168" spans="1:46" x14ac:dyDescent="0.35">
      <c r="A168">
        <v>214000</v>
      </c>
      <c r="B168" s="59">
        <v>0.26379624000000002</v>
      </c>
      <c r="C168" s="3">
        <f t="shared" si="54"/>
        <v>2.476851851851852E-3</v>
      </c>
      <c r="D168" s="59">
        <v>2.6379624000000002</v>
      </c>
      <c r="E168" s="56" t="e">
        <f t="shared" si="57"/>
        <v>#N/A</v>
      </c>
      <c r="F168" s="58" t="e">
        <f t="shared" si="58"/>
        <v>#N/A</v>
      </c>
      <c r="G168" s="58" t="e">
        <f t="shared" si="69"/>
        <v>#N/A</v>
      </c>
      <c r="H168" s="58" t="e">
        <f t="shared" si="64"/>
        <v>#N/A</v>
      </c>
      <c r="I168" s="61" t="e">
        <v>#N/A</v>
      </c>
      <c r="J168" s="58" t="str">
        <f t="shared" si="59"/>
        <v>0</v>
      </c>
      <c r="K168" s="58" t="str">
        <f t="shared" si="60"/>
        <v>0</v>
      </c>
      <c r="L168" s="58" t="str">
        <f t="shared" si="65"/>
        <v>0</v>
      </c>
      <c r="M168" s="58" t="str">
        <f t="shared" si="70"/>
        <v>0</v>
      </c>
      <c r="N168" s="61">
        <v>0</v>
      </c>
      <c r="O168" s="3">
        <f t="shared" si="61"/>
        <v>2.476851851851852E-3</v>
      </c>
      <c r="AF168" s="3">
        <f t="shared" si="55"/>
        <v>2.476851851851852E-3</v>
      </c>
      <c r="AG168" s="5">
        <f t="shared" si="56"/>
        <v>214000</v>
      </c>
      <c r="AH168" s="56">
        <f t="shared" si="66"/>
        <v>2.6379624000000002</v>
      </c>
      <c r="AI168" s="84">
        <f t="shared" si="68"/>
        <v>2.6379624000000002</v>
      </c>
      <c r="AJ168" s="84">
        <v>686</v>
      </c>
      <c r="AK168" t="str">
        <f t="shared" si="62"/>
        <v>2.6379624, 686</v>
      </c>
      <c r="AL168" s="60">
        <f t="shared" si="68"/>
        <v>2.6379624000000002</v>
      </c>
      <c r="AM168" s="5">
        <f t="shared" si="63"/>
        <v>214</v>
      </c>
      <c r="AN168" s="56"/>
      <c r="AT168" s="56"/>
    </row>
    <row r="169" spans="1:46" x14ac:dyDescent="0.35">
      <c r="A169">
        <v>215000</v>
      </c>
      <c r="B169" s="59">
        <v>0.25093623999999998</v>
      </c>
      <c r="C169" s="3">
        <f t="shared" si="54"/>
        <v>2.488425925925926E-3</v>
      </c>
      <c r="D169" s="59">
        <v>2.5093623999999997</v>
      </c>
      <c r="E169" s="56" t="e">
        <f t="shared" si="57"/>
        <v>#N/A</v>
      </c>
      <c r="F169" s="58" t="e">
        <f t="shared" si="58"/>
        <v>#N/A</v>
      </c>
      <c r="G169" s="58">
        <f t="shared" si="69"/>
        <v>2.5093623999999997</v>
      </c>
      <c r="H169" s="58" t="e">
        <f t="shared" si="64"/>
        <v>#N/A</v>
      </c>
      <c r="I169" s="61" t="e">
        <v>#N/A</v>
      </c>
      <c r="J169" s="58" t="str">
        <f t="shared" si="59"/>
        <v>0</v>
      </c>
      <c r="K169" s="58" t="str">
        <f t="shared" si="60"/>
        <v>0</v>
      </c>
      <c r="L169" s="58">
        <f t="shared" si="65"/>
        <v>2.5093623999999997</v>
      </c>
      <c r="M169" s="58" t="str">
        <f t="shared" si="70"/>
        <v>0</v>
      </c>
      <c r="N169" s="61">
        <v>0</v>
      </c>
      <c r="O169" s="3">
        <f t="shared" si="61"/>
        <v>2.488425925925926E-3</v>
      </c>
      <c r="AF169" s="3">
        <f t="shared" si="55"/>
        <v>2.488425925925926E-3</v>
      </c>
      <c r="AG169" s="5">
        <f t="shared" si="56"/>
        <v>215000</v>
      </c>
      <c r="AH169" s="56">
        <f t="shared" si="66"/>
        <v>2.5093623999999997</v>
      </c>
      <c r="AI169" s="84">
        <f t="shared" si="68"/>
        <v>2.5093623999999997</v>
      </c>
      <c r="AJ169" s="84">
        <v>687</v>
      </c>
      <c r="AK169" t="str">
        <f t="shared" si="62"/>
        <v>2.5093624, 687</v>
      </c>
      <c r="AL169" s="60">
        <f t="shared" si="68"/>
        <v>2.5093623999999997</v>
      </c>
      <c r="AM169" s="5">
        <f t="shared" si="63"/>
        <v>215</v>
      </c>
      <c r="AN169" s="56"/>
      <c r="AT169" s="56"/>
    </row>
    <row r="170" spans="1:46" x14ac:dyDescent="0.35">
      <c r="A170">
        <v>216000</v>
      </c>
      <c r="B170" s="59">
        <v>0.26304090000000002</v>
      </c>
      <c r="C170" s="3">
        <f t="shared" si="54"/>
        <v>2.5000000000000001E-3</v>
      </c>
      <c r="D170" s="59">
        <v>2.6304090000000002</v>
      </c>
      <c r="E170" s="56" t="e">
        <f t="shared" si="57"/>
        <v>#N/A</v>
      </c>
      <c r="F170" s="58" t="e">
        <f t="shared" si="58"/>
        <v>#N/A</v>
      </c>
      <c r="G170" s="58" t="e">
        <f t="shared" si="69"/>
        <v>#N/A</v>
      </c>
      <c r="H170" s="58" t="e">
        <f t="shared" si="64"/>
        <v>#N/A</v>
      </c>
      <c r="I170" s="61" t="e">
        <v>#N/A</v>
      </c>
      <c r="J170" s="58" t="str">
        <f t="shared" si="59"/>
        <v>0</v>
      </c>
      <c r="K170" s="58" t="str">
        <f t="shared" si="60"/>
        <v>0</v>
      </c>
      <c r="L170" s="58" t="str">
        <f t="shared" si="65"/>
        <v>0</v>
      </c>
      <c r="M170" s="58" t="str">
        <f t="shared" si="70"/>
        <v>0</v>
      </c>
      <c r="N170" s="61">
        <v>0</v>
      </c>
      <c r="O170" s="3">
        <f t="shared" si="61"/>
        <v>2.5000000000000001E-3</v>
      </c>
      <c r="AF170" s="3">
        <f t="shared" si="55"/>
        <v>2.5000000000000001E-3</v>
      </c>
      <c r="AG170" s="5">
        <f t="shared" si="56"/>
        <v>216000</v>
      </c>
      <c r="AH170" s="56">
        <f t="shared" si="66"/>
        <v>2.6304090000000002</v>
      </c>
      <c r="AI170" s="84">
        <f t="shared" si="68"/>
        <v>2.6304090000000002</v>
      </c>
      <c r="AJ170" s="84">
        <v>688</v>
      </c>
      <c r="AK170" t="str">
        <f t="shared" si="62"/>
        <v>2.630409, 688</v>
      </c>
      <c r="AL170" s="60">
        <f t="shared" si="68"/>
        <v>2.6304090000000002</v>
      </c>
      <c r="AM170" s="5">
        <f t="shared" si="63"/>
        <v>216</v>
      </c>
      <c r="AN170" s="56"/>
      <c r="AT170" s="56"/>
    </row>
    <row r="171" spans="1:46" x14ac:dyDescent="0.35">
      <c r="A171">
        <v>217000</v>
      </c>
      <c r="B171" s="59">
        <v>0.27665624</v>
      </c>
      <c r="C171" s="3">
        <f t="shared" si="54"/>
        <v>2.5115740740740741E-3</v>
      </c>
      <c r="D171" s="59">
        <v>2.7665623999999998</v>
      </c>
      <c r="E171" s="56" t="e">
        <f t="shared" si="57"/>
        <v>#N/A</v>
      </c>
      <c r="F171" s="58" t="e">
        <f t="shared" si="58"/>
        <v>#N/A</v>
      </c>
      <c r="G171" s="58" t="e">
        <f t="shared" si="69"/>
        <v>#N/A</v>
      </c>
      <c r="H171" s="58" t="e">
        <f t="shared" si="64"/>
        <v>#N/A</v>
      </c>
      <c r="I171" s="61" t="e">
        <v>#N/A</v>
      </c>
      <c r="J171" s="58" t="str">
        <f t="shared" si="59"/>
        <v>0</v>
      </c>
      <c r="K171" s="58" t="str">
        <f t="shared" si="60"/>
        <v>0</v>
      </c>
      <c r="L171" s="58" t="str">
        <f t="shared" si="65"/>
        <v>0</v>
      </c>
      <c r="M171" s="58" t="str">
        <f t="shared" si="70"/>
        <v>0</v>
      </c>
      <c r="N171" s="61">
        <v>0</v>
      </c>
      <c r="O171" s="3">
        <f t="shared" si="61"/>
        <v>2.5115740740740741E-3</v>
      </c>
      <c r="AF171" s="3">
        <f t="shared" si="55"/>
        <v>2.5115740740740741E-3</v>
      </c>
      <c r="AG171" s="5">
        <f t="shared" si="56"/>
        <v>217000</v>
      </c>
      <c r="AH171" s="56">
        <f t="shared" si="66"/>
        <v>2.7665623999999998</v>
      </c>
      <c r="AI171" s="84">
        <f t="shared" si="68"/>
        <v>2.7665623999999998</v>
      </c>
      <c r="AJ171" s="84">
        <v>689</v>
      </c>
      <c r="AK171" t="str">
        <f t="shared" si="62"/>
        <v>2.7665624, 689</v>
      </c>
      <c r="AL171" s="60">
        <f t="shared" si="68"/>
        <v>2.7665623999999998</v>
      </c>
      <c r="AM171" s="5">
        <f t="shared" si="63"/>
        <v>217</v>
      </c>
      <c r="AN171" s="56"/>
      <c r="AT171" s="56"/>
    </row>
    <row r="172" spans="1:46" x14ac:dyDescent="0.35">
      <c r="A172">
        <v>218000</v>
      </c>
      <c r="B172" s="59">
        <v>0.29254483999999997</v>
      </c>
      <c r="C172" s="3">
        <f t="shared" si="54"/>
        <v>2.5231481481481481E-3</v>
      </c>
      <c r="D172" s="59">
        <v>2.9254483999999996</v>
      </c>
      <c r="E172" s="56" t="e">
        <f t="shared" si="57"/>
        <v>#N/A</v>
      </c>
      <c r="F172" s="58" t="e">
        <f t="shared" si="58"/>
        <v>#N/A</v>
      </c>
      <c r="G172" s="58" t="e">
        <f t="shared" si="69"/>
        <v>#N/A</v>
      </c>
      <c r="H172" s="58" t="e">
        <f t="shared" si="64"/>
        <v>#N/A</v>
      </c>
      <c r="I172" s="61" t="e">
        <v>#N/A</v>
      </c>
      <c r="J172" s="58" t="str">
        <f t="shared" si="59"/>
        <v>0</v>
      </c>
      <c r="K172" s="58" t="str">
        <f t="shared" si="60"/>
        <v>0</v>
      </c>
      <c r="L172" s="58" t="str">
        <f t="shared" si="65"/>
        <v>0</v>
      </c>
      <c r="M172" s="58" t="str">
        <f t="shared" si="70"/>
        <v>0</v>
      </c>
      <c r="N172" s="61">
        <v>0</v>
      </c>
      <c r="O172" s="3">
        <f t="shared" si="61"/>
        <v>2.5231481481481481E-3</v>
      </c>
      <c r="AF172" s="3">
        <f t="shared" si="55"/>
        <v>2.5231481481481481E-3</v>
      </c>
      <c r="AG172" s="5">
        <f t="shared" si="56"/>
        <v>218000</v>
      </c>
      <c r="AH172" s="56">
        <f t="shared" si="66"/>
        <v>2.9254483999999996</v>
      </c>
      <c r="AI172" s="84">
        <f t="shared" si="68"/>
        <v>2.9254483999999996</v>
      </c>
      <c r="AJ172" s="84">
        <v>690</v>
      </c>
      <c r="AK172" t="str">
        <f t="shared" si="62"/>
        <v>2.9254484, 690</v>
      </c>
      <c r="AL172" s="60">
        <f t="shared" si="68"/>
        <v>2.9254483999999996</v>
      </c>
      <c r="AM172" s="5">
        <f t="shared" si="63"/>
        <v>218</v>
      </c>
      <c r="AN172" s="56"/>
      <c r="AT172" s="56"/>
    </row>
    <row r="173" spans="1:46" x14ac:dyDescent="0.35">
      <c r="A173">
        <v>219000</v>
      </c>
      <c r="B173" s="59">
        <v>0.30691790000000002</v>
      </c>
      <c r="C173" s="3">
        <f t="shared" si="54"/>
        <v>2.5347222222222221E-3</v>
      </c>
      <c r="D173" s="59">
        <v>3.0691790000000001</v>
      </c>
      <c r="E173" s="56" t="e">
        <f t="shared" si="57"/>
        <v>#N/A</v>
      </c>
      <c r="F173" s="58" t="e">
        <f t="shared" si="58"/>
        <v>#N/A</v>
      </c>
      <c r="G173" s="58" t="e">
        <f>IF(AND(D173&lt;=D170, D173&lt;=D171, D173&lt;=D172, D173&lt;=D174, D173&lt;=D175, D173&lt;=D176),D173,NA())</f>
        <v>#N/A</v>
      </c>
      <c r="H173" s="58">
        <f t="shared" si="64"/>
        <v>3.0691790000000001</v>
      </c>
      <c r="I173" s="61" t="e">
        <v>#N/A</v>
      </c>
      <c r="J173" s="58" t="str">
        <f t="shared" si="59"/>
        <v>0</v>
      </c>
      <c r="K173" s="58" t="str">
        <f t="shared" si="60"/>
        <v>0</v>
      </c>
      <c r="L173" s="58" t="str">
        <f t="shared" si="65"/>
        <v>0</v>
      </c>
      <c r="M173" s="58">
        <f t="shared" si="70"/>
        <v>3.0691790000000001</v>
      </c>
      <c r="N173" s="61">
        <v>0</v>
      </c>
      <c r="O173" s="3">
        <f t="shared" si="61"/>
        <v>2.5347222222222221E-3</v>
      </c>
      <c r="AF173" s="3">
        <f t="shared" si="55"/>
        <v>2.5347222222222221E-3</v>
      </c>
      <c r="AG173" s="5">
        <f t="shared" si="56"/>
        <v>219000</v>
      </c>
      <c r="AH173" s="56">
        <f t="shared" si="66"/>
        <v>3.0691790000000001</v>
      </c>
      <c r="AI173" s="84">
        <f t="shared" si="68"/>
        <v>3.0691790000000001</v>
      </c>
      <c r="AJ173" s="84">
        <v>691</v>
      </c>
      <c r="AK173" t="str">
        <f t="shared" si="62"/>
        <v>3.069179, 691</v>
      </c>
      <c r="AL173" s="60">
        <f t="shared" si="68"/>
        <v>3.0691790000000001</v>
      </c>
      <c r="AM173" s="5">
        <f t="shared" si="63"/>
        <v>219</v>
      </c>
      <c r="AN173" s="56"/>
      <c r="AT173" s="56"/>
    </row>
    <row r="174" spans="1:46" x14ac:dyDescent="0.35">
      <c r="A174">
        <v>220000</v>
      </c>
      <c r="B174" s="59">
        <v>0.30389175000000002</v>
      </c>
      <c r="C174" s="3">
        <f t="shared" si="54"/>
        <v>2.5462962962962961E-3</v>
      </c>
      <c r="D174" s="59">
        <v>3.0389175000000002</v>
      </c>
      <c r="E174" s="56" t="e">
        <f t="shared" si="57"/>
        <v>#N/A</v>
      </c>
      <c r="F174" s="58" t="e">
        <f t="shared" si="58"/>
        <v>#N/A</v>
      </c>
      <c r="G174" s="58" t="e">
        <f t="shared" ref="G174:G184" si="71">IF(AND(D174&lt;=D171, D174&lt;=D172, D174&lt;=D173, D174&lt;=D175, D174&lt;=D176, D174&lt;=D177),D174,NA())</f>
        <v>#N/A</v>
      </c>
      <c r="H174" s="58" t="e">
        <f t="shared" si="64"/>
        <v>#N/A</v>
      </c>
      <c r="I174" s="61" t="e">
        <v>#N/A</v>
      </c>
      <c r="J174" s="58" t="str">
        <f t="shared" si="59"/>
        <v>0</v>
      </c>
      <c r="K174" s="58" t="str">
        <f t="shared" si="60"/>
        <v>0</v>
      </c>
      <c r="L174" s="58" t="str">
        <f t="shared" si="65"/>
        <v>0</v>
      </c>
      <c r="M174" s="58" t="str">
        <f t="shared" si="70"/>
        <v>0</v>
      </c>
      <c r="N174" s="61">
        <v>0</v>
      </c>
      <c r="O174" s="3">
        <f t="shared" si="61"/>
        <v>2.5462962962962961E-3</v>
      </c>
      <c r="AF174" s="3">
        <f t="shared" si="55"/>
        <v>2.5462962962962961E-3</v>
      </c>
      <c r="AG174" s="5">
        <f t="shared" si="56"/>
        <v>220000</v>
      </c>
      <c r="AH174" s="56">
        <f t="shared" si="66"/>
        <v>3.0389175000000002</v>
      </c>
      <c r="AI174" s="84">
        <f t="shared" si="68"/>
        <v>3.0389175000000002</v>
      </c>
      <c r="AJ174" s="84">
        <v>692</v>
      </c>
      <c r="AK174" t="str">
        <f t="shared" si="62"/>
        <v>3.0389175, 692</v>
      </c>
      <c r="AL174" s="60">
        <f t="shared" si="68"/>
        <v>3.0389175000000002</v>
      </c>
      <c r="AM174" s="5">
        <f t="shared" si="63"/>
        <v>220</v>
      </c>
      <c r="AN174" s="56"/>
      <c r="AT174" s="56"/>
    </row>
    <row r="175" spans="1:46" x14ac:dyDescent="0.35">
      <c r="A175">
        <v>221000</v>
      </c>
      <c r="B175" s="59">
        <v>0.28270856</v>
      </c>
      <c r="C175" s="3">
        <f t="shared" si="54"/>
        <v>2.5578703703703701E-3</v>
      </c>
      <c r="D175" s="59">
        <v>2.8270856000000002</v>
      </c>
      <c r="E175" s="56" t="e">
        <f t="shared" si="57"/>
        <v>#N/A</v>
      </c>
      <c r="F175" s="58" t="e">
        <f t="shared" si="58"/>
        <v>#N/A</v>
      </c>
      <c r="G175" s="58" t="e">
        <f t="shared" si="71"/>
        <v>#N/A</v>
      </c>
      <c r="H175" s="58" t="e">
        <f t="shared" si="64"/>
        <v>#N/A</v>
      </c>
      <c r="I175" s="61" t="e">
        <v>#N/A</v>
      </c>
      <c r="J175" s="58" t="str">
        <f t="shared" si="59"/>
        <v>0</v>
      </c>
      <c r="K175" s="58" t="str">
        <f t="shared" si="60"/>
        <v>0</v>
      </c>
      <c r="L175" s="58" t="str">
        <f t="shared" si="65"/>
        <v>0</v>
      </c>
      <c r="M175" s="58" t="str">
        <f t="shared" si="70"/>
        <v>0</v>
      </c>
      <c r="N175" s="61">
        <v>0</v>
      </c>
      <c r="O175" s="3">
        <f t="shared" si="61"/>
        <v>2.5578703703703701E-3</v>
      </c>
      <c r="AF175" s="3">
        <f t="shared" si="55"/>
        <v>2.5578703703703701E-3</v>
      </c>
      <c r="AG175" s="5">
        <f t="shared" si="56"/>
        <v>221000</v>
      </c>
      <c r="AH175" s="56">
        <f t="shared" si="66"/>
        <v>2.8270856000000002</v>
      </c>
      <c r="AI175" s="84">
        <f t="shared" si="68"/>
        <v>2.8270856000000002</v>
      </c>
      <c r="AJ175" s="84">
        <v>693</v>
      </c>
      <c r="AK175" t="str">
        <f t="shared" si="62"/>
        <v>2.8270856, 693</v>
      </c>
      <c r="AL175" s="60">
        <f t="shared" si="68"/>
        <v>2.8270856000000002</v>
      </c>
      <c r="AM175" s="5">
        <f t="shared" si="63"/>
        <v>221</v>
      </c>
      <c r="AN175" s="56"/>
      <c r="AT175" s="56"/>
    </row>
    <row r="176" spans="1:46" x14ac:dyDescent="0.35">
      <c r="A176">
        <v>222000</v>
      </c>
      <c r="B176" s="59">
        <v>0.24791008</v>
      </c>
      <c r="C176" s="3">
        <f t="shared" si="54"/>
        <v>2.5694444444444445E-3</v>
      </c>
      <c r="D176" s="59">
        <v>2.4791007999999999</v>
      </c>
      <c r="E176" s="56" t="e">
        <f t="shared" si="57"/>
        <v>#N/A</v>
      </c>
      <c r="F176" s="58" t="e">
        <f t="shared" si="58"/>
        <v>#N/A</v>
      </c>
      <c r="G176" s="58" t="e">
        <f t="shared" si="71"/>
        <v>#N/A</v>
      </c>
      <c r="H176" s="58" t="e">
        <f t="shared" si="64"/>
        <v>#N/A</v>
      </c>
      <c r="I176" s="61" t="e">
        <v>#N/A</v>
      </c>
      <c r="J176" s="58" t="str">
        <f t="shared" si="59"/>
        <v>0</v>
      </c>
      <c r="K176" s="58" t="str">
        <f t="shared" si="60"/>
        <v>0</v>
      </c>
      <c r="L176" s="58" t="str">
        <f t="shared" si="65"/>
        <v>0</v>
      </c>
      <c r="M176" s="58" t="str">
        <f t="shared" si="70"/>
        <v>0</v>
      </c>
      <c r="N176" s="61">
        <v>0</v>
      </c>
      <c r="O176" s="3">
        <f t="shared" si="61"/>
        <v>2.5694444444444445E-3</v>
      </c>
      <c r="AF176" s="3">
        <f t="shared" si="55"/>
        <v>2.5694444444444445E-3</v>
      </c>
      <c r="AG176" s="5">
        <f t="shared" si="56"/>
        <v>222000</v>
      </c>
      <c r="AH176" s="56">
        <f t="shared" si="66"/>
        <v>2.4791007999999999</v>
      </c>
      <c r="AI176" s="84">
        <f t="shared" si="68"/>
        <v>2.4791007999999999</v>
      </c>
      <c r="AJ176" s="84">
        <v>694</v>
      </c>
      <c r="AK176" t="str">
        <f t="shared" si="62"/>
        <v>2.4791008, 694</v>
      </c>
      <c r="AL176" s="60">
        <f t="shared" si="68"/>
        <v>2.4791007999999999</v>
      </c>
      <c r="AM176" s="5">
        <f t="shared" si="63"/>
        <v>222</v>
      </c>
      <c r="AN176" s="56"/>
      <c r="AT176" s="56"/>
    </row>
    <row r="177" spans="1:46" x14ac:dyDescent="0.35">
      <c r="A177">
        <v>223000</v>
      </c>
      <c r="B177" s="59">
        <v>0.20024429999999999</v>
      </c>
      <c r="C177" s="3">
        <f t="shared" si="54"/>
        <v>2.5810185185185185E-3</v>
      </c>
      <c r="D177" s="59">
        <v>2.002443</v>
      </c>
      <c r="E177" s="56" t="e">
        <f t="shared" si="57"/>
        <v>#N/A</v>
      </c>
      <c r="F177" s="58" t="e">
        <f t="shared" si="58"/>
        <v>#N/A</v>
      </c>
      <c r="G177" s="58" t="e">
        <f t="shared" si="71"/>
        <v>#N/A</v>
      </c>
      <c r="H177" s="58" t="e">
        <f t="shared" si="64"/>
        <v>#N/A</v>
      </c>
      <c r="I177" s="61" t="e">
        <v>#N/A</v>
      </c>
      <c r="J177" s="58" t="str">
        <f t="shared" si="59"/>
        <v>0</v>
      </c>
      <c r="K177" s="58" t="str">
        <f t="shared" si="60"/>
        <v>0</v>
      </c>
      <c r="L177" s="58" t="str">
        <f t="shared" si="65"/>
        <v>0</v>
      </c>
      <c r="M177" s="58" t="str">
        <f t="shared" si="70"/>
        <v>0</v>
      </c>
      <c r="N177" s="61">
        <v>0</v>
      </c>
      <c r="O177" s="3">
        <f t="shared" si="61"/>
        <v>2.5810185185185185E-3</v>
      </c>
      <c r="AF177" s="3">
        <f t="shared" si="55"/>
        <v>2.5810185185185185E-3</v>
      </c>
      <c r="AG177" s="5">
        <f t="shared" si="56"/>
        <v>223000</v>
      </c>
      <c r="AH177" s="56">
        <f t="shared" si="66"/>
        <v>2.002443</v>
      </c>
      <c r="AI177" s="84">
        <f t="shared" si="68"/>
        <v>2.002443</v>
      </c>
      <c r="AJ177" s="84">
        <v>695</v>
      </c>
      <c r="AK177" t="str">
        <f t="shared" si="62"/>
        <v>2.002443, 695</v>
      </c>
      <c r="AL177" s="60">
        <f t="shared" si="68"/>
        <v>2.002443</v>
      </c>
      <c r="AM177" s="5">
        <f t="shared" si="63"/>
        <v>223</v>
      </c>
      <c r="AN177" s="56"/>
      <c r="AT177" s="56"/>
    </row>
    <row r="178" spans="1:46" x14ac:dyDescent="0.35">
      <c r="A178">
        <v>224000</v>
      </c>
      <c r="B178" s="59">
        <v>0.17603494</v>
      </c>
      <c r="C178" s="3">
        <f t="shared" si="54"/>
        <v>2.5925925925925925E-3</v>
      </c>
      <c r="D178" s="59">
        <v>1.7603494</v>
      </c>
      <c r="E178" s="56" t="e">
        <f t="shared" si="57"/>
        <v>#N/A</v>
      </c>
      <c r="F178" s="58" t="e">
        <f t="shared" si="58"/>
        <v>#N/A</v>
      </c>
      <c r="G178" s="58">
        <f t="shared" si="71"/>
        <v>1.7603494</v>
      </c>
      <c r="H178" s="58" t="e">
        <f t="shared" si="64"/>
        <v>#N/A</v>
      </c>
      <c r="I178" s="61" t="e">
        <v>#N/A</v>
      </c>
      <c r="J178" s="58" t="str">
        <f t="shared" si="59"/>
        <v>0</v>
      </c>
      <c r="K178" s="58" t="str">
        <f t="shared" si="60"/>
        <v>0</v>
      </c>
      <c r="L178" s="58">
        <f t="shared" si="65"/>
        <v>1.7603494</v>
      </c>
      <c r="M178" s="58" t="str">
        <f t="shared" si="70"/>
        <v>0</v>
      </c>
      <c r="N178" s="61">
        <v>0</v>
      </c>
      <c r="O178" s="3">
        <f t="shared" si="61"/>
        <v>2.5925925925925925E-3</v>
      </c>
      <c r="AF178" s="3">
        <f t="shared" si="55"/>
        <v>2.5925925925925925E-3</v>
      </c>
      <c r="AG178" s="5">
        <f t="shared" si="56"/>
        <v>224000</v>
      </c>
      <c r="AH178" s="56">
        <f t="shared" si="66"/>
        <v>1.7603494</v>
      </c>
      <c r="AI178" s="84">
        <f t="shared" si="68"/>
        <v>1.7603494</v>
      </c>
      <c r="AJ178" s="84">
        <v>696</v>
      </c>
      <c r="AK178" t="str">
        <f t="shared" si="62"/>
        <v>1.7603494, 696</v>
      </c>
      <c r="AL178" s="60">
        <f t="shared" si="68"/>
        <v>1.7603494</v>
      </c>
      <c r="AM178" s="5">
        <f t="shared" si="63"/>
        <v>224</v>
      </c>
      <c r="AN178" s="56"/>
      <c r="AT178" s="56"/>
    </row>
    <row r="179" spans="1:46" x14ac:dyDescent="0.35">
      <c r="A179">
        <v>225000</v>
      </c>
      <c r="B179" s="59">
        <v>0.20251512999999999</v>
      </c>
      <c r="C179" s="3">
        <f t="shared" si="54"/>
        <v>2.6041666666666665E-3</v>
      </c>
      <c r="D179" s="59">
        <v>2.0251513000000001</v>
      </c>
      <c r="E179" s="56" t="e">
        <f t="shared" si="57"/>
        <v>#N/A</v>
      </c>
      <c r="F179" s="58" t="e">
        <f t="shared" si="58"/>
        <v>#N/A</v>
      </c>
      <c r="G179" s="58" t="e">
        <f t="shared" si="71"/>
        <v>#N/A</v>
      </c>
      <c r="H179" s="58" t="e">
        <f t="shared" si="64"/>
        <v>#N/A</v>
      </c>
      <c r="I179" s="61" t="e">
        <v>#N/A</v>
      </c>
      <c r="J179" s="58" t="str">
        <f t="shared" si="59"/>
        <v>0</v>
      </c>
      <c r="K179" s="58" t="str">
        <f t="shared" si="60"/>
        <v>0</v>
      </c>
      <c r="L179" s="58" t="str">
        <f t="shared" si="65"/>
        <v>0</v>
      </c>
      <c r="M179" s="58" t="str">
        <f t="shared" si="70"/>
        <v>0</v>
      </c>
      <c r="N179" s="61">
        <v>0</v>
      </c>
      <c r="O179" s="3">
        <f t="shared" si="61"/>
        <v>2.6041666666666665E-3</v>
      </c>
      <c r="AF179" s="3">
        <f t="shared" si="55"/>
        <v>2.6041666666666665E-3</v>
      </c>
      <c r="AG179" s="5">
        <f t="shared" si="56"/>
        <v>225000</v>
      </c>
      <c r="AH179" s="56">
        <f t="shared" si="66"/>
        <v>2.0251513000000001</v>
      </c>
      <c r="AI179" s="84">
        <f t="shared" si="68"/>
        <v>2.0251513000000001</v>
      </c>
      <c r="AJ179" s="84">
        <v>697</v>
      </c>
      <c r="AK179" t="str">
        <f t="shared" si="62"/>
        <v>2.0251513, 697</v>
      </c>
      <c r="AL179" s="60">
        <f t="shared" si="68"/>
        <v>2.0251513000000001</v>
      </c>
      <c r="AM179" s="5">
        <f t="shared" si="63"/>
        <v>225</v>
      </c>
      <c r="AN179" s="56"/>
      <c r="AT179" s="56"/>
    </row>
    <row r="180" spans="1:46" x14ac:dyDescent="0.35">
      <c r="A180">
        <v>226000</v>
      </c>
      <c r="B180" s="59">
        <v>0.26455155000000002</v>
      </c>
      <c r="C180" s="3">
        <f t="shared" si="54"/>
        <v>2.6157407407407405E-3</v>
      </c>
      <c r="D180" s="59">
        <v>2.6455155000000001</v>
      </c>
      <c r="E180" s="56" t="e">
        <f t="shared" si="57"/>
        <v>#N/A</v>
      </c>
      <c r="F180" s="58" t="e">
        <f t="shared" si="58"/>
        <v>#N/A</v>
      </c>
      <c r="G180" s="58" t="e">
        <f t="shared" si="71"/>
        <v>#N/A</v>
      </c>
      <c r="H180" s="58" t="e">
        <f t="shared" si="64"/>
        <v>#N/A</v>
      </c>
      <c r="I180" s="61" t="e">
        <v>#N/A</v>
      </c>
      <c r="J180" s="58" t="str">
        <f t="shared" si="59"/>
        <v>0</v>
      </c>
      <c r="K180" s="58" t="str">
        <f t="shared" si="60"/>
        <v>0</v>
      </c>
      <c r="L180" s="58" t="str">
        <f t="shared" si="65"/>
        <v>0</v>
      </c>
      <c r="M180" s="58">
        <v>0</v>
      </c>
      <c r="N180" s="61">
        <v>0</v>
      </c>
      <c r="O180" s="3">
        <f t="shared" si="61"/>
        <v>2.6157407407407405E-3</v>
      </c>
      <c r="AF180" s="3">
        <f t="shared" si="55"/>
        <v>2.6157407407407405E-3</v>
      </c>
      <c r="AG180" s="5">
        <f t="shared" si="56"/>
        <v>226000</v>
      </c>
      <c r="AH180" s="56">
        <f t="shared" si="66"/>
        <v>2.6455155000000001</v>
      </c>
      <c r="AI180" s="84">
        <f t="shared" si="68"/>
        <v>2.6455155000000001</v>
      </c>
      <c r="AJ180" s="84">
        <v>698</v>
      </c>
      <c r="AK180" t="str">
        <f t="shared" si="62"/>
        <v>2.6455155, 698</v>
      </c>
      <c r="AL180" s="60">
        <f t="shared" si="68"/>
        <v>2.6455155000000001</v>
      </c>
      <c r="AM180" s="5">
        <f t="shared" si="63"/>
        <v>226</v>
      </c>
      <c r="AN180" s="56"/>
      <c r="AT180" s="56"/>
    </row>
    <row r="181" spans="1:46" x14ac:dyDescent="0.35">
      <c r="A181">
        <v>227000</v>
      </c>
      <c r="B181" s="59">
        <v>0.33188499999999999</v>
      </c>
      <c r="C181" s="3">
        <f t="shared" si="54"/>
        <v>2.6273148148148145E-3</v>
      </c>
      <c r="D181" s="59">
        <v>3.3188499999999999</v>
      </c>
      <c r="E181" s="56" t="e">
        <f t="shared" si="57"/>
        <v>#N/A</v>
      </c>
      <c r="F181" s="58" t="e">
        <f t="shared" si="58"/>
        <v>#N/A</v>
      </c>
      <c r="G181" s="58" t="e">
        <f t="shared" si="71"/>
        <v>#N/A</v>
      </c>
      <c r="H181" s="58" t="e">
        <f t="shared" si="64"/>
        <v>#N/A</v>
      </c>
      <c r="I181" s="61" t="e">
        <v>#N/A</v>
      </c>
      <c r="J181" s="58" t="str">
        <f t="shared" si="59"/>
        <v>0</v>
      </c>
      <c r="K181" s="58" t="str">
        <f t="shared" si="60"/>
        <v>0</v>
      </c>
      <c r="L181" s="58" t="str">
        <f t="shared" si="65"/>
        <v>0</v>
      </c>
      <c r="M181" s="58" t="str">
        <f t="shared" si="70"/>
        <v>0</v>
      </c>
      <c r="N181" s="61">
        <v>0</v>
      </c>
      <c r="O181" s="3">
        <f t="shared" si="61"/>
        <v>2.6273148148148145E-3</v>
      </c>
      <c r="AF181" s="3">
        <f t="shared" si="55"/>
        <v>2.6273148148148145E-3</v>
      </c>
      <c r="AG181" s="5">
        <f t="shared" si="56"/>
        <v>227000</v>
      </c>
      <c r="AH181" s="56">
        <f t="shared" si="66"/>
        <v>3.3188499999999999</v>
      </c>
      <c r="AI181" s="84">
        <f t="shared" si="68"/>
        <v>3.3188499999999999</v>
      </c>
      <c r="AJ181" s="84">
        <v>699</v>
      </c>
      <c r="AK181" t="str">
        <f t="shared" si="62"/>
        <v>3.31885, 699</v>
      </c>
      <c r="AL181" s="60">
        <f t="shared" si="68"/>
        <v>3.3188499999999999</v>
      </c>
      <c r="AM181" s="5">
        <f t="shared" si="63"/>
        <v>227</v>
      </c>
      <c r="AN181" s="56"/>
      <c r="AT181" s="56"/>
    </row>
    <row r="182" spans="1:46" x14ac:dyDescent="0.35">
      <c r="A182">
        <v>228000</v>
      </c>
      <c r="B182" s="59">
        <v>0.3848454</v>
      </c>
      <c r="C182" s="3">
        <f t="shared" si="54"/>
        <v>2.638888888888889E-3</v>
      </c>
      <c r="D182" s="59">
        <v>3.8484540000000003</v>
      </c>
      <c r="E182" s="56" t="e">
        <f t="shared" si="57"/>
        <v>#N/A</v>
      </c>
      <c r="F182" s="58" t="e">
        <f t="shared" si="58"/>
        <v>#N/A</v>
      </c>
      <c r="G182" s="58" t="e">
        <f t="shared" si="71"/>
        <v>#N/A</v>
      </c>
      <c r="H182" s="58" t="e">
        <f t="shared" si="64"/>
        <v>#N/A</v>
      </c>
      <c r="I182" s="61" t="e">
        <v>#N/A</v>
      </c>
      <c r="J182" s="58" t="str">
        <f t="shared" si="59"/>
        <v>0</v>
      </c>
      <c r="K182" s="58" t="str">
        <f t="shared" si="60"/>
        <v>0</v>
      </c>
      <c r="L182" s="58" t="str">
        <f t="shared" si="65"/>
        <v>0</v>
      </c>
      <c r="M182" s="58" t="str">
        <f t="shared" si="70"/>
        <v>0</v>
      </c>
      <c r="N182" s="61">
        <v>0</v>
      </c>
      <c r="O182" s="3">
        <f t="shared" si="61"/>
        <v>2.638888888888889E-3</v>
      </c>
      <c r="AF182" s="3">
        <f t="shared" si="55"/>
        <v>2.638888888888889E-3</v>
      </c>
      <c r="AG182" s="5">
        <f t="shared" si="56"/>
        <v>228000</v>
      </c>
      <c r="AH182" s="56">
        <f t="shared" si="66"/>
        <v>3.8484540000000003</v>
      </c>
      <c r="AI182" s="84">
        <f t="shared" si="68"/>
        <v>3.8484540000000003</v>
      </c>
      <c r="AJ182" s="84">
        <v>700</v>
      </c>
      <c r="AK182" t="str">
        <f t="shared" si="62"/>
        <v>3.848454, 700</v>
      </c>
      <c r="AL182" s="60">
        <f t="shared" si="68"/>
        <v>3.8484540000000003</v>
      </c>
      <c r="AM182" s="5">
        <f t="shared" si="63"/>
        <v>228</v>
      </c>
      <c r="AN182" s="56"/>
      <c r="AT182" s="56"/>
    </row>
    <row r="183" spans="1:46" x14ac:dyDescent="0.35">
      <c r="A183">
        <v>229000</v>
      </c>
      <c r="B183" s="59">
        <v>0.40905476000000002</v>
      </c>
      <c r="C183" s="3">
        <f t="shared" si="54"/>
        <v>2.650462962962963E-3</v>
      </c>
      <c r="D183" s="59">
        <v>4.0905475999999998</v>
      </c>
      <c r="E183" s="56" t="e">
        <f t="shared" si="57"/>
        <v>#N/A</v>
      </c>
      <c r="F183" s="58" t="e">
        <f t="shared" si="58"/>
        <v>#N/A</v>
      </c>
      <c r="G183" s="58" t="e">
        <f t="shared" si="71"/>
        <v>#N/A</v>
      </c>
      <c r="H183" s="58" t="e">
        <f t="shared" si="64"/>
        <v>#N/A</v>
      </c>
      <c r="I183" s="61" t="e">
        <v>#N/A</v>
      </c>
      <c r="J183" s="58" t="str">
        <f t="shared" si="59"/>
        <v>0</v>
      </c>
      <c r="K183" s="58" t="str">
        <f t="shared" si="60"/>
        <v>0</v>
      </c>
      <c r="L183" s="58" t="str">
        <f t="shared" si="65"/>
        <v>0</v>
      </c>
      <c r="M183" s="58" t="str">
        <f t="shared" si="70"/>
        <v>0</v>
      </c>
      <c r="N183" s="61">
        <v>0</v>
      </c>
      <c r="O183" s="3">
        <f t="shared" si="61"/>
        <v>2.650462962962963E-3</v>
      </c>
      <c r="AF183" s="3">
        <f t="shared" si="55"/>
        <v>2.650462962962963E-3</v>
      </c>
      <c r="AG183" s="5">
        <f t="shared" si="56"/>
        <v>229000</v>
      </c>
      <c r="AH183" s="56">
        <f t="shared" si="66"/>
        <v>4.0905475999999998</v>
      </c>
      <c r="AI183" s="84">
        <f t="shared" si="68"/>
        <v>4.0905475999999998</v>
      </c>
      <c r="AJ183" s="84">
        <v>701</v>
      </c>
      <c r="AK183" t="str">
        <f t="shared" si="62"/>
        <v>4.0905476, 701</v>
      </c>
      <c r="AL183" s="60">
        <f t="shared" si="68"/>
        <v>4.0905475999999998</v>
      </c>
      <c r="AM183" s="5">
        <f t="shared" si="63"/>
        <v>229</v>
      </c>
      <c r="AN183" s="56"/>
      <c r="AT183" s="56"/>
    </row>
    <row r="184" spans="1:46" x14ac:dyDescent="0.35">
      <c r="A184">
        <v>230000</v>
      </c>
      <c r="B184" s="59">
        <v>0.40375775000000003</v>
      </c>
      <c r="C184" s="3">
        <f t="shared" si="54"/>
        <v>2.662037037037037E-3</v>
      </c>
      <c r="D184" s="59">
        <v>4.0375775000000003</v>
      </c>
      <c r="E184" s="56" t="e">
        <f t="shared" si="57"/>
        <v>#N/A</v>
      </c>
      <c r="F184" s="58" t="e">
        <f t="shared" si="58"/>
        <v>#N/A</v>
      </c>
      <c r="G184" s="58" t="e">
        <f t="shared" si="71"/>
        <v>#N/A</v>
      </c>
      <c r="H184" s="58" t="e">
        <f t="shared" si="64"/>
        <v>#N/A</v>
      </c>
      <c r="I184" s="61" t="e">
        <v>#N/A</v>
      </c>
      <c r="J184" s="58" t="str">
        <f t="shared" si="59"/>
        <v>0</v>
      </c>
      <c r="K184" s="58" t="str">
        <f t="shared" si="60"/>
        <v>0</v>
      </c>
      <c r="L184" s="58" t="str">
        <f t="shared" si="65"/>
        <v>0</v>
      </c>
      <c r="M184" s="58" t="str">
        <f t="shared" si="70"/>
        <v>0</v>
      </c>
      <c r="N184" s="61">
        <v>0</v>
      </c>
      <c r="O184" s="3">
        <f t="shared" si="61"/>
        <v>2.662037037037037E-3</v>
      </c>
      <c r="AF184" s="3">
        <f t="shared" si="55"/>
        <v>2.662037037037037E-3</v>
      </c>
      <c r="AG184" s="5">
        <f t="shared" si="56"/>
        <v>230000</v>
      </c>
      <c r="AH184" s="56">
        <f t="shared" si="66"/>
        <v>4.0375775000000003</v>
      </c>
      <c r="AI184" s="84">
        <f t="shared" si="68"/>
        <v>4.0375775000000003</v>
      </c>
      <c r="AJ184" s="84">
        <v>702</v>
      </c>
      <c r="AK184" t="str">
        <f t="shared" si="62"/>
        <v>4.0375775, 702</v>
      </c>
      <c r="AL184" s="60">
        <f t="shared" si="68"/>
        <v>4.0375775000000003</v>
      </c>
      <c r="AM184" s="5">
        <f t="shared" si="63"/>
        <v>230</v>
      </c>
      <c r="AN184" s="56"/>
      <c r="AT184" s="56"/>
    </row>
    <row r="185" spans="1:46" x14ac:dyDescent="0.35">
      <c r="A185">
        <v>231000</v>
      </c>
      <c r="B185" s="59">
        <v>0.40905476000000002</v>
      </c>
      <c r="C185" s="3">
        <f t="shared" si="54"/>
        <v>2.673611111111111E-3</v>
      </c>
      <c r="D185" s="59">
        <v>4.0905475999999998</v>
      </c>
      <c r="E185" s="56" t="e">
        <f t="shared" si="57"/>
        <v>#N/A</v>
      </c>
      <c r="F185" s="58" t="e">
        <f t="shared" si="58"/>
        <v>#N/A</v>
      </c>
      <c r="G185" s="58" t="e">
        <f>IF(AND(D185&lt;=D182, D185&lt;=D183, D185&lt;=D184, D185&lt;=D186, D185&lt;=D187, D185&lt;=D188),D185,NA())</f>
        <v>#N/A</v>
      </c>
      <c r="H185" s="58" t="e">
        <f t="shared" si="64"/>
        <v>#N/A</v>
      </c>
      <c r="I185" s="61" t="e">
        <v>#N/A</v>
      </c>
      <c r="J185" s="58" t="str">
        <f t="shared" si="59"/>
        <v>0</v>
      </c>
      <c r="K185" s="58" t="str">
        <f t="shared" si="60"/>
        <v>0</v>
      </c>
      <c r="L185" s="58" t="str">
        <f t="shared" si="65"/>
        <v>0</v>
      </c>
      <c r="M185" s="58" t="str">
        <f t="shared" si="70"/>
        <v>0</v>
      </c>
      <c r="N185" s="61">
        <v>0</v>
      </c>
      <c r="O185" s="3">
        <f t="shared" si="61"/>
        <v>2.673611111111111E-3</v>
      </c>
      <c r="AF185" s="3">
        <f t="shared" si="55"/>
        <v>2.673611111111111E-3</v>
      </c>
      <c r="AG185" s="5">
        <f t="shared" si="56"/>
        <v>231000</v>
      </c>
      <c r="AH185" s="56">
        <f t="shared" si="66"/>
        <v>4.0905475999999998</v>
      </c>
      <c r="AI185" s="84">
        <f t="shared" si="68"/>
        <v>4.0905475999999998</v>
      </c>
      <c r="AJ185" s="84">
        <v>703</v>
      </c>
      <c r="AK185" t="str">
        <f t="shared" si="62"/>
        <v>4.0905476, 703</v>
      </c>
      <c r="AL185" s="60">
        <f t="shared" si="68"/>
        <v>4.0905475999999998</v>
      </c>
      <c r="AM185" s="5">
        <f t="shared" si="63"/>
        <v>231</v>
      </c>
      <c r="AN185" s="56"/>
      <c r="AT185" s="56"/>
    </row>
    <row r="186" spans="1:46" x14ac:dyDescent="0.35">
      <c r="A186">
        <v>232000</v>
      </c>
      <c r="B186" s="59">
        <v>0.44082951999999997</v>
      </c>
      <c r="C186" s="3">
        <f t="shared" si="54"/>
        <v>2.6851851851851854E-3</v>
      </c>
      <c r="D186" s="59">
        <v>4.4082951999999995</v>
      </c>
      <c r="E186" s="56" t="e">
        <f t="shared" si="57"/>
        <v>#N/A</v>
      </c>
      <c r="F186" s="58" t="e">
        <f t="shared" si="58"/>
        <v>#N/A</v>
      </c>
      <c r="G186" s="58" t="e">
        <f t="shared" ref="G186:G192" si="72">IF(AND(D186&lt;=D183, D186&lt;=D184, D186&lt;=D185, D186&lt;=D187, D186&lt;=D188, D186&lt;=D189),D186,NA())</f>
        <v>#N/A</v>
      </c>
      <c r="H186" s="58">
        <f t="shared" si="64"/>
        <v>4.4082951999999995</v>
      </c>
      <c r="I186" s="61" t="e">
        <v>#N/A</v>
      </c>
      <c r="J186" s="58" t="str">
        <f t="shared" si="59"/>
        <v>0</v>
      </c>
      <c r="K186" s="58" t="str">
        <f t="shared" si="60"/>
        <v>0</v>
      </c>
      <c r="L186" s="58" t="str">
        <f t="shared" si="65"/>
        <v>0</v>
      </c>
      <c r="M186" s="58">
        <f t="shared" si="70"/>
        <v>4.4082951999999995</v>
      </c>
      <c r="N186" s="61">
        <v>0</v>
      </c>
      <c r="O186" s="3">
        <f t="shared" si="61"/>
        <v>2.6851851851851854E-3</v>
      </c>
      <c r="AF186" s="3">
        <f t="shared" si="55"/>
        <v>2.6851851851851854E-3</v>
      </c>
      <c r="AG186" s="5">
        <f t="shared" si="56"/>
        <v>232000</v>
      </c>
      <c r="AH186" s="56">
        <f t="shared" si="66"/>
        <v>4.4082951999999995</v>
      </c>
      <c r="AI186" s="84">
        <f t="shared" si="68"/>
        <v>4.4082951999999995</v>
      </c>
      <c r="AJ186" s="84">
        <v>704</v>
      </c>
      <c r="AK186" t="str">
        <f t="shared" si="62"/>
        <v>4.4082952, 704</v>
      </c>
      <c r="AL186" s="60">
        <f t="shared" si="68"/>
        <v>4.4082951999999995</v>
      </c>
      <c r="AM186" s="5">
        <f t="shared" si="63"/>
        <v>232</v>
      </c>
      <c r="AN186" s="56"/>
      <c r="AT186" s="56"/>
    </row>
    <row r="187" spans="1:46" x14ac:dyDescent="0.35">
      <c r="A187">
        <v>233000</v>
      </c>
      <c r="B187" s="59">
        <v>0.39922089999999999</v>
      </c>
      <c r="C187" s="3">
        <f t="shared" si="54"/>
        <v>2.6967592592592594E-3</v>
      </c>
      <c r="D187" s="59">
        <v>3.9922089999999999</v>
      </c>
      <c r="E187" s="56" t="e">
        <f t="shared" si="57"/>
        <v>#N/A</v>
      </c>
      <c r="F187" s="58" t="e">
        <f t="shared" si="58"/>
        <v>#N/A</v>
      </c>
      <c r="G187" s="58" t="e">
        <f t="shared" si="72"/>
        <v>#N/A</v>
      </c>
      <c r="H187" s="58" t="e">
        <f t="shared" si="64"/>
        <v>#N/A</v>
      </c>
      <c r="I187" s="61" t="e">
        <v>#N/A</v>
      </c>
      <c r="J187" s="58" t="str">
        <f t="shared" si="59"/>
        <v>0</v>
      </c>
      <c r="K187" s="58" t="str">
        <f t="shared" si="60"/>
        <v>0</v>
      </c>
      <c r="L187" s="58" t="str">
        <f t="shared" si="65"/>
        <v>0</v>
      </c>
      <c r="M187" s="58" t="str">
        <f t="shared" si="70"/>
        <v>0</v>
      </c>
      <c r="N187" s="61">
        <v>0</v>
      </c>
      <c r="O187" s="3">
        <f t="shared" si="61"/>
        <v>2.6967592592592594E-3</v>
      </c>
      <c r="AF187" s="3">
        <f t="shared" si="55"/>
        <v>2.6967592592592594E-3</v>
      </c>
      <c r="AG187" s="5">
        <f t="shared" si="56"/>
        <v>233000</v>
      </c>
      <c r="AH187" s="56">
        <f t="shared" si="66"/>
        <v>3.9922089999999999</v>
      </c>
      <c r="AI187" s="84">
        <f t="shared" si="68"/>
        <v>3.9922089999999999</v>
      </c>
      <c r="AJ187" s="84">
        <v>705</v>
      </c>
      <c r="AK187" t="str">
        <f t="shared" si="62"/>
        <v>3.992209, 705</v>
      </c>
      <c r="AL187" s="60">
        <f t="shared" si="68"/>
        <v>3.9922089999999999</v>
      </c>
      <c r="AM187" s="5">
        <f t="shared" si="63"/>
        <v>233</v>
      </c>
      <c r="AN187" s="56"/>
      <c r="AT187" s="56"/>
    </row>
    <row r="188" spans="1:46" x14ac:dyDescent="0.35">
      <c r="A188">
        <v>234000</v>
      </c>
      <c r="B188" s="59">
        <v>0.38030615000000001</v>
      </c>
      <c r="C188" s="3">
        <f t="shared" si="54"/>
        <v>2.7083333333333334E-3</v>
      </c>
      <c r="D188" s="59">
        <v>3.8030615000000001</v>
      </c>
      <c r="E188" s="56" t="e">
        <f t="shared" si="57"/>
        <v>#N/A</v>
      </c>
      <c r="F188" s="58" t="e">
        <f t="shared" si="58"/>
        <v>#N/A</v>
      </c>
      <c r="G188" s="58">
        <f t="shared" si="72"/>
        <v>3.8030615000000001</v>
      </c>
      <c r="H188" s="58" t="e">
        <f t="shared" si="64"/>
        <v>#N/A</v>
      </c>
      <c r="I188" s="61" t="e">
        <v>#N/A</v>
      </c>
      <c r="J188" s="58" t="str">
        <f t="shared" si="59"/>
        <v>0</v>
      </c>
      <c r="K188" s="58" t="str">
        <f t="shared" si="60"/>
        <v>0</v>
      </c>
      <c r="L188" s="58">
        <f t="shared" si="65"/>
        <v>3.8030615000000001</v>
      </c>
      <c r="M188" s="58" t="str">
        <f t="shared" si="70"/>
        <v>0</v>
      </c>
      <c r="N188" s="61">
        <v>0</v>
      </c>
      <c r="O188" s="3">
        <f t="shared" si="61"/>
        <v>2.7083333333333334E-3</v>
      </c>
      <c r="AF188" s="3">
        <f t="shared" si="55"/>
        <v>2.7083333333333334E-3</v>
      </c>
      <c r="AG188" s="5">
        <f t="shared" si="56"/>
        <v>234000</v>
      </c>
      <c r="AH188" s="56">
        <f t="shared" si="66"/>
        <v>3.8030615000000001</v>
      </c>
      <c r="AI188" s="84">
        <f t="shared" si="68"/>
        <v>3.8030615000000001</v>
      </c>
      <c r="AJ188" s="84">
        <v>706</v>
      </c>
      <c r="AK188" t="str">
        <f t="shared" si="62"/>
        <v>3.8030615, 706</v>
      </c>
      <c r="AL188" s="60">
        <f t="shared" si="68"/>
        <v>3.8030615000000001</v>
      </c>
      <c r="AM188" s="5">
        <f t="shared" si="63"/>
        <v>234</v>
      </c>
      <c r="AN188" s="56"/>
      <c r="AT188" s="56"/>
    </row>
    <row r="189" spans="1:46" x14ac:dyDescent="0.35">
      <c r="A189">
        <v>235000</v>
      </c>
      <c r="B189" s="59">
        <v>0.38938465999999999</v>
      </c>
      <c r="C189" s="3">
        <f t="shared" si="54"/>
        <v>2.7199074074074074E-3</v>
      </c>
      <c r="D189" s="59">
        <v>3.8938465999999998</v>
      </c>
      <c r="E189" s="56" t="e">
        <f t="shared" si="57"/>
        <v>#N/A</v>
      </c>
      <c r="F189" s="58" t="e">
        <f t="shared" si="58"/>
        <v>#N/A</v>
      </c>
      <c r="G189" s="58" t="e">
        <f t="shared" si="72"/>
        <v>#N/A</v>
      </c>
      <c r="H189" s="58" t="e">
        <f t="shared" si="64"/>
        <v>#N/A</v>
      </c>
      <c r="I189" s="61" t="e">
        <v>#N/A</v>
      </c>
      <c r="J189" s="58" t="str">
        <f t="shared" si="59"/>
        <v>0</v>
      </c>
      <c r="K189" s="58" t="str">
        <f t="shared" si="60"/>
        <v>0</v>
      </c>
      <c r="L189" s="58" t="str">
        <f t="shared" si="65"/>
        <v>0</v>
      </c>
      <c r="M189" s="58" t="str">
        <f t="shared" si="70"/>
        <v>0</v>
      </c>
      <c r="N189" s="61">
        <v>0</v>
      </c>
      <c r="O189" s="3">
        <f t="shared" si="61"/>
        <v>2.7199074074074074E-3</v>
      </c>
      <c r="AF189" s="3">
        <f t="shared" si="55"/>
        <v>2.7199074074074074E-3</v>
      </c>
      <c r="AG189" s="5">
        <f t="shared" si="56"/>
        <v>235000</v>
      </c>
      <c r="AH189" s="56">
        <f t="shared" si="66"/>
        <v>3.8938465999999998</v>
      </c>
      <c r="AI189" s="84">
        <f t="shared" si="68"/>
        <v>3.8938465999999998</v>
      </c>
      <c r="AJ189" s="84">
        <v>707</v>
      </c>
      <c r="AK189" t="str">
        <f t="shared" si="62"/>
        <v>3.8938466, 707</v>
      </c>
      <c r="AL189" s="60">
        <f t="shared" si="68"/>
        <v>3.8938465999999998</v>
      </c>
      <c r="AM189" s="5">
        <f t="shared" si="63"/>
        <v>235</v>
      </c>
      <c r="AN189" s="56"/>
      <c r="AT189" s="56"/>
    </row>
    <row r="190" spans="1:46" x14ac:dyDescent="0.35">
      <c r="A190">
        <v>236000</v>
      </c>
      <c r="B190" s="59">
        <v>0.41359400000000002</v>
      </c>
      <c r="C190" s="3">
        <f t="shared" si="54"/>
        <v>2.7314814814814814E-3</v>
      </c>
      <c r="D190" s="59">
        <v>4.1359399999999997</v>
      </c>
      <c r="E190" s="56" t="e">
        <f t="shared" si="57"/>
        <v>#N/A</v>
      </c>
      <c r="F190" s="58" t="e">
        <f t="shared" si="58"/>
        <v>#N/A</v>
      </c>
      <c r="G190" s="58" t="e">
        <f t="shared" si="72"/>
        <v>#N/A</v>
      </c>
      <c r="H190" s="58" t="e">
        <f t="shared" si="64"/>
        <v>#N/A</v>
      </c>
      <c r="I190" s="61" t="e">
        <v>#N/A</v>
      </c>
      <c r="J190" s="58" t="str">
        <f t="shared" si="59"/>
        <v>0</v>
      </c>
      <c r="K190" s="58" t="str">
        <f t="shared" si="60"/>
        <v>0</v>
      </c>
      <c r="L190" s="58" t="str">
        <f t="shared" si="65"/>
        <v>0</v>
      </c>
      <c r="M190" s="58" t="str">
        <f t="shared" si="70"/>
        <v>0</v>
      </c>
      <c r="N190" s="61">
        <v>0</v>
      </c>
      <c r="O190" s="3">
        <f t="shared" si="61"/>
        <v>2.7314814814814814E-3</v>
      </c>
      <c r="AF190" s="3">
        <f t="shared" si="55"/>
        <v>2.7314814814814814E-3</v>
      </c>
      <c r="AG190" s="5">
        <f t="shared" si="56"/>
        <v>236000</v>
      </c>
      <c r="AH190" s="56">
        <f t="shared" si="66"/>
        <v>4.1359399999999997</v>
      </c>
      <c r="AI190" s="84">
        <f t="shared" si="68"/>
        <v>4.1359399999999997</v>
      </c>
      <c r="AJ190" s="84">
        <v>708</v>
      </c>
      <c r="AK190" t="str">
        <f t="shared" si="62"/>
        <v>4.13594, 708</v>
      </c>
      <c r="AL190" s="60">
        <f t="shared" si="68"/>
        <v>4.1359399999999997</v>
      </c>
      <c r="AM190" s="5">
        <f t="shared" si="63"/>
        <v>236</v>
      </c>
      <c r="AN190" s="56"/>
      <c r="AT190" s="56"/>
    </row>
    <row r="191" spans="1:46" x14ac:dyDescent="0.35">
      <c r="A191">
        <v>237000</v>
      </c>
      <c r="B191" s="59">
        <v>0.43704559999999998</v>
      </c>
      <c r="C191" s="3">
        <f t="shared" si="54"/>
        <v>2.7430555555555559E-3</v>
      </c>
      <c r="D191" s="59">
        <v>4.3704559999999999</v>
      </c>
      <c r="E191" s="56" t="e">
        <f t="shared" si="57"/>
        <v>#N/A</v>
      </c>
      <c r="F191" s="58" t="e">
        <f t="shared" si="58"/>
        <v>#N/A</v>
      </c>
      <c r="G191" s="58" t="e">
        <f t="shared" si="72"/>
        <v>#N/A</v>
      </c>
      <c r="H191" s="58" t="e">
        <f t="shared" si="64"/>
        <v>#N/A</v>
      </c>
      <c r="I191" s="61" t="e">
        <v>#N/A</v>
      </c>
      <c r="J191" s="58" t="str">
        <f t="shared" si="59"/>
        <v>0</v>
      </c>
      <c r="K191" s="58" t="str">
        <f t="shared" si="60"/>
        <v>0</v>
      </c>
      <c r="L191" s="58" t="str">
        <f t="shared" si="65"/>
        <v>0</v>
      </c>
      <c r="M191" s="58" t="str">
        <f t="shared" si="70"/>
        <v>0</v>
      </c>
      <c r="N191" s="61">
        <v>0</v>
      </c>
      <c r="O191" s="3">
        <f t="shared" si="61"/>
        <v>2.7430555555555559E-3</v>
      </c>
      <c r="AF191" s="3">
        <f t="shared" si="55"/>
        <v>2.7430555555555559E-3</v>
      </c>
      <c r="AG191" s="5">
        <f t="shared" si="56"/>
        <v>237000</v>
      </c>
      <c r="AH191" s="56">
        <f t="shared" si="66"/>
        <v>4.3704559999999999</v>
      </c>
      <c r="AI191" s="84">
        <f t="shared" si="68"/>
        <v>4.3704559999999999</v>
      </c>
      <c r="AJ191" s="84">
        <v>709</v>
      </c>
      <c r="AK191" t="str">
        <f t="shared" si="62"/>
        <v>4.370456, 709</v>
      </c>
      <c r="AL191" s="60">
        <f t="shared" si="68"/>
        <v>4.3704559999999999</v>
      </c>
      <c r="AM191" s="5">
        <f t="shared" si="63"/>
        <v>237</v>
      </c>
      <c r="AN191" s="56"/>
      <c r="AT191" s="56"/>
    </row>
    <row r="192" spans="1:46" x14ac:dyDescent="0.35">
      <c r="A192">
        <v>238000</v>
      </c>
      <c r="B192" s="59">
        <v>0.44839491999999997</v>
      </c>
      <c r="C192" s="3">
        <f t="shared" si="54"/>
        <v>2.7546296296296299E-3</v>
      </c>
      <c r="D192" s="59">
        <v>4.4839491999999996</v>
      </c>
      <c r="E192" s="56" t="e">
        <f t="shared" si="57"/>
        <v>#N/A</v>
      </c>
      <c r="F192" s="58" t="e">
        <f t="shared" si="58"/>
        <v>#N/A</v>
      </c>
      <c r="G192" s="58" t="e">
        <f t="shared" si="72"/>
        <v>#N/A</v>
      </c>
      <c r="H192" s="58">
        <f t="shared" si="64"/>
        <v>4.4839491999999996</v>
      </c>
      <c r="I192" s="61" t="e">
        <v>#N/A</v>
      </c>
      <c r="J192" s="58" t="str">
        <f t="shared" si="59"/>
        <v>0</v>
      </c>
      <c r="K192" s="58" t="str">
        <f t="shared" si="60"/>
        <v>0</v>
      </c>
      <c r="L192" s="58" t="str">
        <f t="shared" si="65"/>
        <v>0</v>
      </c>
      <c r="M192" s="58">
        <f t="shared" si="70"/>
        <v>4.4839491999999996</v>
      </c>
      <c r="N192" s="61">
        <v>0</v>
      </c>
      <c r="O192" s="3">
        <f t="shared" si="61"/>
        <v>2.7546296296296299E-3</v>
      </c>
      <c r="AF192" s="3">
        <f t="shared" si="55"/>
        <v>2.7546296296296299E-3</v>
      </c>
      <c r="AG192" s="5">
        <f t="shared" si="56"/>
        <v>238000</v>
      </c>
      <c r="AH192" s="56">
        <f t="shared" si="66"/>
        <v>4.4839491999999996</v>
      </c>
      <c r="AI192" s="84">
        <f t="shared" si="68"/>
        <v>4.4839491999999996</v>
      </c>
      <c r="AJ192" s="84">
        <v>710</v>
      </c>
      <c r="AK192" t="str">
        <f t="shared" si="62"/>
        <v>4.4839492, 710</v>
      </c>
      <c r="AL192" s="60">
        <f t="shared" si="68"/>
        <v>4.4839491999999996</v>
      </c>
      <c r="AM192" s="5">
        <f t="shared" si="63"/>
        <v>238</v>
      </c>
      <c r="AN192" s="56"/>
      <c r="AT192" s="56"/>
    </row>
    <row r="193" spans="1:46" x14ac:dyDescent="0.35">
      <c r="A193">
        <v>239000</v>
      </c>
      <c r="B193" s="59">
        <v>0.44536877000000002</v>
      </c>
      <c r="C193" s="3">
        <f t="shared" si="54"/>
        <v>2.7662037037037039E-3</v>
      </c>
      <c r="D193" s="59">
        <v>4.4536877000000006</v>
      </c>
      <c r="E193" s="56" t="e">
        <f t="shared" si="57"/>
        <v>#N/A</v>
      </c>
      <c r="F193" s="58" t="e">
        <f t="shared" si="58"/>
        <v>#N/A</v>
      </c>
      <c r="G193" s="58" t="e">
        <f>IF(AND(D193&lt;=D190, D193&lt;=D191, D193&lt;=D192, D193&lt;=D194, D193&lt;=D195, D193&lt;=D196),D193,NA())</f>
        <v>#N/A</v>
      </c>
      <c r="H193" s="58" t="e">
        <f t="shared" si="64"/>
        <v>#N/A</v>
      </c>
      <c r="I193" s="61" t="e">
        <v>#N/A</v>
      </c>
      <c r="J193" s="58" t="str">
        <f t="shared" si="59"/>
        <v>0</v>
      </c>
      <c r="K193" s="58" t="str">
        <f t="shared" si="60"/>
        <v>0</v>
      </c>
      <c r="L193" s="58" t="str">
        <f t="shared" si="65"/>
        <v>0</v>
      </c>
      <c r="M193" s="58" t="str">
        <f t="shared" si="70"/>
        <v>0</v>
      </c>
      <c r="N193" s="61">
        <v>0</v>
      </c>
      <c r="O193" s="3">
        <f t="shared" si="61"/>
        <v>2.7662037037037039E-3</v>
      </c>
      <c r="P193" t="s">
        <v>102</v>
      </c>
      <c r="AF193" s="3">
        <f t="shared" si="55"/>
        <v>2.7662037037037039E-3</v>
      </c>
      <c r="AG193" s="5">
        <f t="shared" si="56"/>
        <v>239000</v>
      </c>
      <c r="AH193" s="56">
        <f t="shared" si="66"/>
        <v>4.4536877000000006</v>
      </c>
      <c r="AI193" s="84">
        <f t="shared" si="68"/>
        <v>4.4536877000000006</v>
      </c>
      <c r="AJ193" s="84">
        <v>711</v>
      </c>
      <c r="AK193" t="str">
        <f t="shared" si="62"/>
        <v>4.4536877, 711</v>
      </c>
      <c r="AL193" s="60">
        <f t="shared" si="68"/>
        <v>4.4536877000000006</v>
      </c>
      <c r="AM193" s="5">
        <f t="shared" si="63"/>
        <v>239</v>
      </c>
      <c r="AN193" s="56"/>
      <c r="AT193" s="56"/>
    </row>
    <row r="194" spans="1:46" x14ac:dyDescent="0.35">
      <c r="A194">
        <v>240000</v>
      </c>
      <c r="B194" s="59">
        <v>0.43553491999999999</v>
      </c>
      <c r="C194" s="3">
        <f t="shared" ref="C194:C257" si="73">A194/60000/1440</f>
        <v>2.7777777777777779E-3</v>
      </c>
      <c r="D194" s="59">
        <v>4.3553492</v>
      </c>
      <c r="E194" s="56" t="e">
        <f t="shared" si="57"/>
        <v>#N/A</v>
      </c>
      <c r="F194" s="58" t="e">
        <f t="shared" si="58"/>
        <v>#N/A</v>
      </c>
      <c r="G194" s="58" t="e">
        <f t="shared" ref="G194:G203" si="74">IF(AND(D194&lt;=D191, D194&lt;=D192, D194&lt;=D193, D194&lt;=D195, D194&lt;=D196, D194&lt;=D197),D194,NA())</f>
        <v>#N/A</v>
      </c>
      <c r="H194" s="58" t="e">
        <f t="shared" si="64"/>
        <v>#N/A</v>
      </c>
      <c r="I194" s="61" t="e">
        <v>#N/A</v>
      </c>
      <c r="J194" s="58" t="str">
        <f t="shared" si="59"/>
        <v>0</v>
      </c>
      <c r="K194" s="58" t="str">
        <f t="shared" si="60"/>
        <v>0</v>
      </c>
      <c r="L194" s="58" t="str">
        <f t="shared" si="65"/>
        <v>0</v>
      </c>
      <c r="M194" s="58" t="str">
        <f t="shared" si="70"/>
        <v>0</v>
      </c>
      <c r="N194" s="61">
        <v>0</v>
      </c>
      <c r="O194" s="3">
        <f t="shared" si="61"/>
        <v>2.7777777777777779E-3</v>
      </c>
      <c r="AF194" s="3">
        <f t="shared" ref="AF194:AF257" si="75">A194/60000/1440</f>
        <v>2.7777777777777779E-3</v>
      </c>
      <c r="AG194" s="5">
        <f t="shared" ref="AG194:AG257" si="76">A194</f>
        <v>240000</v>
      </c>
      <c r="AH194" s="56">
        <f t="shared" si="66"/>
        <v>4.3553492</v>
      </c>
      <c r="AI194" s="84">
        <f t="shared" si="68"/>
        <v>4.3553492</v>
      </c>
      <c r="AJ194" s="84">
        <v>712</v>
      </c>
      <c r="AK194" t="str">
        <f t="shared" si="62"/>
        <v>4.3553492, 712</v>
      </c>
      <c r="AL194" s="60">
        <f t="shared" si="68"/>
        <v>4.3553492</v>
      </c>
      <c r="AM194" s="5">
        <f t="shared" si="63"/>
        <v>240</v>
      </c>
      <c r="AN194" s="56"/>
      <c r="AT194" s="56"/>
    </row>
    <row r="195" spans="1:46" x14ac:dyDescent="0.35">
      <c r="A195">
        <v>241000</v>
      </c>
      <c r="B195" s="59">
        <v>0.43250876999999999</v>
      </c>
      <c r="C195" s="3">
        <f t="shared" si="73"/>
        <v>2.7893518518518519E-3</v>
      </c>
      <c r="D195" s="59">
        <v>4.3250877000000001</v>
      </c>
      <c r="E195" s="56" t="e">
        <f t="shared" ref="E195:E258" si="77">IF(D195=MIN($D$2:$D$412),D195,NA())</f>
        <v>#N/A</v>
      </c>
      <c r="F195" s="58" t="e">
        <f t="shared" ref="F195:F258" si="78">IF(D195=MAX($D$2:$D$412),D195,NA())</f>
        <v>#N/A</v>
      </c>
      <c r="G195" s="58">
        <f t="shared" si="74"/>
        <v>4.3250877000000001</v>
      </c>
      <c r="H195" s="58" t="e">
        <f t="shared" si="64"/>
        <v>#N/A</v>
      </c>
      <c r="I195" s="61" t="e">
        <v>#N/A</v>
      </c>
      <c r="J195" s="58" t="str">
        <f t="shared" ref="J195:J258" si="79">IF(D195=MIN($D:$D),D195,"0")</f>
        <v>0</v>
      </c>
      <c r="K195" s="58" t="str">
        <f t="shared" ref="K195:K258" si="80">IF(D195=MAX($D:$D),D195,"0")</f>
        <v>0</v>
      </c>
      <c r="L195" s="58">
        <f t="shared" si="65"/>
        <v>4.3250877000000001</v>
      </c>
      <c r="M195" s="58" t="str">
        <f t="shared" si="70"/>
        <v>0</v>
      </c>
      <c r="N195" s="61">
        <v>0</v>
      </c>
      <c r="O195" s="3">
        <f t="shared" ref="O195:O258" si="81">$A195/60000/1440</f>
        <v>2.7893518518518519E-3</v>
      </c>
      <c r="AF195" s="3">
        <f t="shared" si="75"/>
        <v>2.7893518518518519E-3</v>
      </c>
      <c r="AG195" s="5">
        <f t="shared" si="76"/>
        <v>241000</v>
      </c>
      <c r="AH195" s="56">
        <f t="shared" si="66"/>
        <v>4.3250877000000001</v>
      </c>
      <c r="AI195" s="84">
        <f t="shared" si="68"/>
        <v>4.3250877000000001</v>
      </c>
      <c r="AJ195" s="84">
        <v>713</v>
      </c>
      <c r="AK195" t="str">
        <f t="shared" ref="AK195:AK258" si="82">_xlfn.CONCAT(AI195,", ",AJ195)</f>
        <v>4.3250877, 713</v>
      </c>
      <c r="AL195" s="60">
        <f t="shared" si="68"/>
        <v>4.3250877000000001</v>
      </c>
      <c r="AM195" s="5">
        <f t="shared" ref="AM195:AM258" si="83">$AG195/1000</f>
        <v>241</v>
      </c>
      <c r="AN195" s="56"/>
      <c r="AT195" s="56"/>
    </row>
    <row r="196" spans="1:46" x14ac:dyDescent="0.35">
      <c r="A196">
        <v>242000</v>
      </c>
      <c r="B196" s="59">
        <v>0.44234259999999997</v>
      </c>
      <c r="C196" s="3">
        <f t="shared" si="73"/>
        <v>2.8009259259259259E-3</v>
      </c>
      <c r="D196" s="59">
        <v>4.4234260000000001</v>
      </c>
      <c r="E196" s="56" t="e">
        <f t="shared" si="77"/>
        <v>#N/A</v>
      </c>
      <c r="F196" s="58" t="e">
        <f t="shared" si="78"/>
        <v>#N/A</v>
      </c>
      <c r="G196" s="58" t="e">
        <f t="shared" si="74"/>
        <v>#N/A</v>
      </c>
      <c r="H196" s="58" t="e">
        <f t="shared" si="64"/>
        <v>#N/A</v>
      </c>
      <c r="I196" s="61" t="e">
        <v>#N/A</v>
      </c>
      <c r="J196" s="58" t="str">
        <f t="shared" si="79"/>
        <v>0</v>
      </c>
      <c r="K196" s="58" t="str">
        <f t="shared" si="80"/>
        <v>0</v>
      </c>
      <c r="L196" s="58" t="str">
        <f t="shared" si="65"/>
        <v>0</v>
      </c>
      <c r="M196" s="58" t="str">
        <f t="shared" si="70"/>
        <v>0</v>
      </c>
      <c r="N196" s="61">
        <v>0</v>
      </c>
      <c r="O196" s="3">
        <f t="shared" si="81"/>
        <v>2.8009259259259259E-3</v>
      </c>
      <c r="AF196" s="3">
        <f t="shared" si="75"/>
        <v>2.8009259259259259E-3</v>
      </c>
      <c r="AG196" s="5">
        <f t="shared" si="76"/>
        <v>242000</v>
      </c>
      <c r="AH196" s="56">
        <f t="shared" si="66"/>
        <v>4.4234260000000001</v>
      </c>
      <c r="AI196" s="84">
        <f t="shared" si="68"/>
        <v>4.4234260000000001</v>
      </c>
      <c r="AJ196" s="84">
        <v>714</v>
      </c>
      <c r="AK196" t="str">
        <f t="shared" si="82"/>
        <v>4.423426, 714</v>
      </c>
      <c r="AL196" s="60">
        <f t="shared" si="68"/>
        <v>4.4234260000000001</v>
      </c>
      <c r="AM196" s="5">
        <f t="shared" si="83"/>
        <v>242</v>
      </c>
      <c r="AN196" s="56"/>
      <c r="AT196" s="56"/>
    </row>
    <row r="197" spans="1:46" x14ac:dyDescent="0.35">
      <c r="A197">
        <v>243000</v>
      </c>
      <c r="B197" s="59">
        <v>0.45217642000000002</v>
      </c>
      <c r="C197" s="3">
        <f t="shared" si="73"/>
        <v>2.8124999999999999E-3</v>
      </c>
      <c r="D197" s="59">
        <v>4.5217641999999998</v>
      </c>
      <c r="E197" s="56" t="e">
        <f t="shared" si="77"/>
        <v>#N/A</v>
      </c>
      <c r="F197" s="58" t="e">
        <f t="shared" si="78"/>
        <v>#N/A</v>
      </c>
      <c r="G197" s="58" t="e">
        <f t="shared" si="74"/>
        <v>#N/A</v>
      </c>
      <c r="H197" s="58">
        <f t="shared" si="64"/>
        <v>4.5217641999999998</v>
      </c>
      <c r="I197" s="61" t="e">
        <v>#N/A</v>
      </c>
      <c r="J197" s="58" t="str">
        <f t="shared" si="79"/>
        <v>0</v>
      </c>
      <c r="K197" s="58" t="str">
        <f t="shared" si="80"/>
        <v>0</v>
      </c>
      <c r="L197" s="58" t="str">
        <f t="shared" si="65"/>
        <v>0</v>
      </c>
      <c r="M197" s="58">
        <f t="shared" si="70"/>
        <v>4.5217641999999998</v>
      </c>
      <c r="N197" s="61">
        <v>0</v>
      </c>
      <c r="O197" s="3">
        <f t="shared" si="81"/>
        <v>2.8124999999999999E-3</v>
      </c>
      <c r="AF197" s="3">
        <f t="shared" si="75"/>
        <v>2.8124999999999999E-3</v>
      </c>
      <c r="AG197" s="5">
        <f t="shared" si="76"/>
        <v>243000</v>
      </c>
      <c r="AH197" s="56">
        <f t="shared" si="66"/>
        <v>4.5217641999999998</v>
      </c>
      <c r="AI197" s="84">
        <f t="shared" si="68"/>
        <v>4.5217641999999998</v>
      </c>
      <c r="AJ197" s="84">
        <v>715</v>
      </c>
      <c r="AK197" t="str">
        <f t="shared" si="82"/>
        <v>4.5217642, 715</v>
      </c>
      <c r="AL197" s="60">
        <f t="shared" si="68"/>
        <v>4.5217641999999998</v>
      </c>
      <c r="AM197" s="5">
        <f t="shared" si="83"/>
        <v>243</v>
      </c>
      <c r="AN197" s="56"/>
      <c r="AT197" s="56"/>
    </row>
    <row r="198" spans="1:46" x14ac:dyDescent="0.35">
      <c r="A198">
        <v>244000</v>
      </c>
      <c r="B198" s="59">
        <v>0.45066577000000002</v>
      </c>
      <c r="C198" s="3">
        <f t="shared" si="73"/>
        <v>2.8240740740740739E-3</v>
      </c>
      <c r="D198" s="59">
        <v>4.5066576999999999</v>
      </c>
      <c r="E198" s="56" t="e">
        <f t="shared" si="77"/>
        <v>#N/A</v>
      </c>
      <c r="F198" s="58" t="e">
        <f t="shared" si="78"/>
        <v>#N/A</v>
      </c>
      <c r="G198" s="58" t="e">
        <f t="shared" si="74"/>
        <v>#N/A</v>
      </c>
      <c r="H198" s="58" t="e">
        <f t="shared" ref="H198:H261" si="84">IF(AND(D198&gt;=D195, D198&gt;=D196, D198&gt;=D197, D198&gt;=D199, D198&gt;=D200, D198&gt;=D201),D198,NA())</f>
        <v>#N/A</v>
      </c>
      <c r="I198" s="61" t="e">
        <v>#N/A</v>
      </c>
      <c r="J198" s="58" t="str">
        <f t="shared" si="79"/>
        <v>0</v>
      </c>
      <c r="K198" s="58" t="str">
        <f t="shared" si="80"/>
        <v>0</v>
      </c>
      <c r="L198" s="58" t="str">
        <f t="shared" ref="L198:L261" si="85">IF(AND(D198&lt;=D195, D198&lt;=D196, D198&lt;=D197, D198&lt;=D199, D198&lt;=D200, D198&lt;=D201),D198,"0")</f>
        <v>0</v>
      </c>
      <c r="M198" s="58" t="str">
        <f t="shared" si="70"/>
        <v>0</v>
      </c>
      <c r="N198" s="61">
        <v>0</v>
      </c>
      <c r="O198" s="3">
        <f t="shared" si="81"/>
        <v>2.8240740740740739E-3</v>
      </c>
      <c r="AF198" s="3">
        <f t="shared" si="75"/>
        <v>2.8240740740740739E-3</v>
      </c>
      <c r="AG198" s="5">
        <f t="shared" si="76"/>
        <v>244000</v>
      </c>
      <c r="AH198" s="56">
        <f t="shared" si="66"/>
        <v>4.5066576999999999</v>
      </c>
      <c r="AI198" s="84">
        <f t="shared" si="68"/>
        <v>4.5066576999999999</v>
      </c>
      <c r="AJ198" s="84">
        <v>716</v>
      </c>
      <c r="AK198" t="str">
        <f t="shared" si="82"/>
        <v>4.5066577, 716</v>
      </c>
      <c r="AL198" s="60">
        <f t="shared" si="68"/>
        <v>4.5066576999999999</v>
      </c>
      <c r="AM198" s="5">
        <f t="shared" si="83"/>
        <v>244</v>
      </c>
      <c r="AN198" s="56"/>
      <c r="AT198" s="56"/>
    </row>
    <row r="199" spans="1:46" x14ac:dyDescent="0.35">
      <c r="A199">
        <v>245000</v>
      </c>
      <c r="B199" s="59">
        <v>0.43326409999999999</v>
      </c>
      <c r="C199" s="3">
        <f t="shared" si="73"/>
        <v>2.8356481481481479E-3</v>
      </c>
      <c r="D199" s="59">
        <v>4.3326409999999997</v>
      </c>
      <c r="E199" s="56" t="e">
        <f t="shared" si="77"/>
        <v>#N/A</v>
      </c>
      <c r="F199" s="58" t="e">
        <f t="shared" si="78"/>
        <v>#N/A</v>
      </c>
      <c r="G199" s="58" t="e">
        <f t="shared" si="74"/>
        <v>#N/A</v>
      </c>
      <c r="H199" s="58" t="e">
        <f t="shared" si="84"/>
        <v>#N/A</v>
      </c>
      <c r="I199" s="61" t="e">
        <v>#N/A</v>
      </c>
      <c r="J199" s="58" t="str">
        <f t="shared" si="79"/>
        <v>0</v>
      </c>
      <c r="K199" s="58" t="str">
        <f t="shared" si="80"/>
        <v>0</v>
      </c>
      <c r="L199" s="58" t="str">
        <f t="shared" si="85"/>
        <v>0</v>
      </c>
      <c r="M199" s="58" t="str">
        <f t="shared" si="70"/>
        <v>0</v>
      </c>
      <c r="N199" s="61">
        <v>0</v>
      </c>
      <c r="O199" s="3">
        <f t="shared" si="81"/>
        <v>2.8356481481481479E-3</v>
      </c>
      <c r="AF199" s="3">
        <f t="shared" si="75"/>
        <v>2.8356481481481479E-3</v>
      </c>
      <c r="AG199" s="5">
        <f t="shared" si="76"/>
        <v>245000</v>
      </c>
      <c r="AH199" s="56">
        <f t="shared" ref="AH199:AH262" si="86">B199*10</f>
        <v>4.3326409999999997</v>
      </c>
      <c r="AI199" s="84">
        <f t="shared" si="68"/>
        <v>4.3326409999999997</v>
      </c>
      <c r="AJ199" s="84">
        <v>717</v>
      </c>
      <c r="AK199" t="str">
        <f t="shared" si="82"/>
        <v>4.332641, 717</v>
      </c>
      <c r="AL199" s="60">
        <f t="shared" si="68"/>
        <v>4.3326409999999997</v>
      </c>
      <c r="AM199" s="5">
        <f t="shared" si="83"/>
        <v>245</v>
      </c>
      <c r="AN199" s="56"/>
      <c r="AT199" s="56"/>
    </row>
    <row r="200" spans="1:46" x14ac:dyDescent="0.35">
      <c r="A200">
        <v>246000</v>
      </c>
      <c r="B200" s="59">
        <v>0.39392389999999999</v>
      </c>
      <c r="C200" s="3">
        <f t="shared" si="73"/>
        <v>2.8472222222222219E-3</v>
      </c>
      <c r="D200" s="59">
        <v>3.9392389999999997</v>
      </c>
      <c r="E200" s="56" t="e">
        <f t="shared" si="77"/>
        <v>#N/A</v>
      </c>
      <c r="F200" s="58" t="e">
        <f t="shared" si="78"/>
        <v>#N/A</v>
      </c>
      <c r="G200" s="58" t="e">
        <f t="shared" si="74"/>
        <v>#N/A</v>
      </c>
      <c r="H200" s="58" t="e">
        <f t="shared" si="84"/>
        <v>#N/A</v>
      </c>
      <c r="I200" s="61" t="e">
        <v>#N/A</v>
      </c>
      <c r="J200" s="58" t="str">
        <f t="shared" si="79"/>
        <v>0</v>
      </c>
      <c r="K200" s="58" t="str">
        <f t="shared" si="80"/>
        <v>0</v>
      </c>
      <c r="L200" s="58" t="str">
        <f t="shared" si="85"/>
        <v>0</v>
      </c>
      <c r="M200" s="58" t="str">
        <f t="shared" si="70"/>
        <v>0</v>
      </c>
      <c r="N200" s="61">
        <v>0</v>
      </c>
      <c r="O200" s="3">
        <f t="shared" si="81"/>
        <v>2.8472222222222219E-3</v>
      </c>
      <c r="AF200" s="3">
        <f t="shared" si="75"/>
        <v>2.8472222222222219E-3</v>
      </c>
      <c r="AG200" s="5">
        <f t="shared" si="76"/>
        <v>246000</v>
      </c>
      <c r="AH200" s="56">
        <f t="shared" si="86"/>
        <v>3.9392389999999997</v>
      </c>
      <c r="AI200" s="84">
        <f t="shared" si="68"/>
        <v>3.9392389999999997</v>
      </c>
      <c r="AJ200" s="84">
        <v>718</v>
      </c>
      <c r="AK200" t="str">
        <f t="shared" si="82"/>
        <v>3.939239, 718</v>
      </c>
      <c r="AL200" s="60">
        <f t="shared" si="68"/>
        <v>3.9392389999999997</v>
      </c>
      <c r="AM200" s="5">
        <f t="shared" si="83"/>
        <v>246</v>
      </c>
      <c r="AN200" s="56"/>
      <c r="AT200" s="56"/>
    </row>
    <row r="201" spans="1:46" x14ac:dyDescent="0.35">
      <c r="A201">
        <v>247000</v>
      </c>
      <c r="B201" s="59">
        <v>0.38030615000000001</v>
      </c>
      <c r="C201" s="3">
        <f t="shared" si="73"/>
        <v>2.8587962962962959E-3</v>
      </c>
      <c r="D201" s="59">
        <v>3.8030615000000001</v>
      </c>
      <c r="E201" s="56" t="e">
        <f t="shared" si="77"/>
        <v>#N/A</v>
      </c>
      <c r="F201" s="58" t="e">
        <f t="shared" si="78"/>
        <v>#N/A</v>
      </c>
      <c r="G201" s="58">
        <f t="shared" si="74"/>
        <v>3.8030615000000001</v>
      </c>
      <c r="H201" s="58" t="e">
        <f t="shared" si="84"/>
        <v>#N/A</v>
      </c>
      <c r="I201" s="61" t="e">
        <v>#N/A</v>
      </c>
      <c r="J201" s="58" t="str">
        <f t="shared" si="79"/>
        <v>0</v>
      </c>
      <c r="K201" s="58" t="str">
        <f t="shared" si="80"/>
        <v>0</v>
      </c>
      <c r="L201" s="58">
        <f t="shared" si="85"/>
        <v>3.8030615000000001</v>
      </c>
      <c r="M201" s="58" t="str">
        <f t="shared" si="70"/>
        <v>0</v>
      </c>
      <c r="N201" s="61">
        <v>0</v>
      </c>
      <c r="O201" s="3">
        <f t="shared" si="81"/>
        <v>2.8587962962962959E-3</v>
      </c>
      <c r="P201" t="s">
        <v>103</v>
      </c>
      <c r="AF201" s="3">
        <f t="shared" si="75"/>
        <v>2.8587962962962959E-3</v>
      </c>
      <c r="AG201" s="5">
        <f t="shared" si="76"/>
        <v>247000</v>
      </c>
      <c r="AH201" s="56">
        <f t="shared" si="86"/>
        <v>3.8030615000000001</v>
      </c>
      <c r="AI201" s="84">
        <f t="shared" si="68"/>
        <v>3.8030615000000001</v>
      </c>
      <c r="AJ201" s="84">
        <v>719</v>
      </c>
      <c r="AK201" t="str">
        <f t="shared" si="82"/>
        <v>3.8030615, 719</v>
      </c>
      <c r="AL201" s="60">
        <f t="shared" si="68"/>
        <v>3.8030615000000001</v>
      </c>
      <c r="AM201" s="5">
        <f t="shared" si="83"/>
        <v>247</v>
      </c>
      <c r="AN201" s="56"/>
      <c r="AT201" s="56"/>
    </row>
    <row r="202" spans="1:46" x14ac:dyDescent="0.35">
      <c r="A202">
        <v>248000</v>
      </c>
      <c r="B202" s="59">
        <v>0.40829942000000002</v>
      </c>
      <c r="C202" s="3">
        <f t="shared" si="73"/>
        <v>2.8703703703703708E-3</v>
      </c>
      <c r="D202" s="59">
        <v>4.0829941999999999</v>
      </c>
      <c r="E202" s="56" t="e">
        <f t="shared" si="77"/>
        <v>#N/A</v>
      </c>
      <c r="F202" s="58" t="e">
        <f t="shared" si="78"/>
        <v>#N/A</v>
      </c>
      <c r="G202" s="58" t="e">
        <f t="shared" si="74"/>
        <v>#N/A</v>
      </c>
      <c r="H202" s="58" t="e">
        <f t="shared" si="84"/>
        <v>#N/A</v>
      </c>
      <c r="I202" s="61" t="e">
        <v>#N/A</v>
      </c>
      <c r="J202" s="58" t="str">
        <f t="shared" si="79"/>
        <v>0</v>
      </c>
      <c r="K202" s="58" t="str">
        <f t="shared" si="80"/>
        <v>0</v>
      </c>
      <c r="L202" s="58" t="str">
        <f t="shared" si="85"/>
        <v>0</v>
      </c>
      <c r="M202" s="58">
        <v>0</v>
      </c>
      <c r="N202" s="61">
        <v>0</v>
      </c>
      <c r="O202" s="3">
        <f t="shared" si="81"/>
        <v>2.8703703703703708E-3</v>
      </c>
      <c r="AF202" s="3">
        <f t="shared" si="75"/>
        <v>2.8703703703703708E-3</v>
      </c>
      <c r="AG202" s="5">
        <f t="shared" si="76"/>
        <v>248000</v>
      </c>
      <c r="AH202" s="56">
        <f t="shared" si="86"/>
        <v>4.0829941999999999</v>
      </c>
      <c r="AI202" s="84">
        <f t="shared" si="68"/>
        <v>4.0829941999999999</v>
      </c>
      <c r="AJ202" s="84">
        <v>720</v>
      </c>
      <c r="AK202" t="str">
        <f t="shared" si="82"/>
        <v>4.0829942, 720</v>
      </c>
      <c r="AL202" s="60">
        <f t="shared" si="68"/>
        <v>4.0829941999999999</v>
      </c>
      <c r="AM202" s="5">
        <f t="shared" si="83"/>
        <v>248</v>
      </c>
      <c r="AN202" s="56"/>
      <c r="AT202" s="56"/>
    </row>
    <row r="203" spans="1:46" x14ac:dyDescent="0.35">
      <c r="A203">
        <v>249000</v>
      </c>
      <c r="B203" s="59">
        <v>0.41586240000000002</v>
      </c>
      <c r="C203" s="3">
        <f t="shared" si="73"/>
        <v>2.8819444444444448E-3</v>
      </c>
      <c r="D203" s="59">
        <v>4.1586240000000005</v>
      </c>
      <c r="E203" s="56" t="e">
        <f t="shared" si="77"/>
        <v>#N/A</v>
      </c>
      <c r="F203" s="58" t="e">
        <f t="shared" si="78"/>
        <v>#N/A</v>
      </c>
      <c r="G203" s="58" t="e">
        <f t="shared" si="74"/>
        <v>#N/A</v>
      </c>
      <c r="H203" s="58" t="e">
        <f t="shared" si="84"/>
        <v>#N/A</v>
      </c>
      <c r="I203" s="61" t="e">
        <v>#N/A</v>
      </c>
      <c r="J203" s="58" t="str">
        <f t="shared" si="79"/>
        <v>0</v>
      </c>
      <c r="K203" s="58" t="str">
        <f t="shared" si="80"/>
        <v>0</v>
      </c>
      <c r="L203" s="58" t="str">
        <f t="shared" si="85"/>
        <v>0</v>
      </c>
      <c r="M203" s="58" t="str">
        <f t="shared" si="70"/>
        <v>0</v>
      </c>
      <c r="N203" s="61">
        <v>0</v>
      </c>
      <c r="O203" s="3">
        <f t="shared" si="81"/>
        <v>2.8819444444444448E-3</v>
      </c>
      <c r="AF203" s="3">
        <f t="shared" si="75"/>
        <v>2.8819444444444448E-3</v>
      </c>
      <c r="AG203" s="5">
        <f t="shared" si="76"/>
        <v>249000</v>
      </c>
      <c r="AH203" s="56">
        <f t="shared" si="86"/>
        <v>4.1586240000000005</v>
      </c>
      <c r="AI203" s="84">
        <f t="shared" si="68"/>
        <v>4.1586240000000005</v>
      </c>
      <c r="AJ203" s="84">
        <v>721</v>
      </c>
      <c r="AK203" t="str">
        <f t="shared" si="82"/>
        <v>4.158624, 721</v>
      </c>
      <c r="AL203" s="60">
        <f t="shared" si="68"/>
        <v>4.1586240000000005</v>
      </c>
      <c r="AM203" s="5">
        <f t="shared" si="83"/>
        <v>249</v>
      </c>
      <c r="AN203" s="56"/>
      <c r="AT203" s="56"/>
    </row>
    <row r="204" spans="1:46" x14ac:dyDescent="0.35">
      <c r="A204">
        <v>250000</v>
      </c>
      <c r="B204" s="59">
        <v>0.43856109999999998</v>
      </c>
      <c r="C204" s="3">
        <f t="shared" si="73"/>
        <v>2.8935185185185188E-3</v>
      </c>
      <c r="D204" s="59">
        <v>4.3856109999999999</v>
      </c>
      <c r="E204" s="56" t="e">
        <f t="shared" si="77"/>
        <v>#N/A</v>
      </c>
      <c r="F204" s="58" t="e">
        <f t="shared" si="78"/>
        <v>#N/A</v>
      </c>
      <c r="G204" s="58" t="e">
        <f>IF(AND(D204&lt;=D201, D204&lt;=D202, D204&lt;=D203, D204&lt;=D205, D204&lt;=D206, D204&lt;=D207),D204,NA())</f>
        <v>#N/A</v>
      </c>
      <c r="H204" s="58" t="e">
        <f t="shared" si="84"/>
        <v>#N/A</v>
      </c>
      <c r="I204" s="61" t="e">
        <v>#N/A</v>
      </c>
      <c r="J204" s="58" t="str">
        <f t="shared" si="79"/>
        <v>0</v>
      </c>
      <c r="K204" s="58" t="str">
        <f t="shared" si="80"/>
        <v>0</v>
      </c>
      <c r="L204" s="58" t="str">
        <f t="shared" si="85"/>
        <v>0</v>
      </c>
      <c r="M204" s="58" t="str">
        <f t="shared" si="70"/>
        <v>0</v>
      </c>
      <c r="N204" s="61">
        <v>0</v>
      </c>
      <c r="O204" s="3">
        <f t="shared" si="81"/>
        <v>2.8935185185185188E-3</v>
      </c>
      <c r="AF204" s="3">
        <f t="shared" si="75"/>
        <v>2.8935185185185188E-3</v>
      </c>
      <c r="AG204" s="5">
        <f t="shared" si="76"/>
        <v>250000</v>
      </c>
      <c r="AH204" s="56">
        <f t="shared" si="86"/>
        <v>4.3856109999999999</v>
      </c>
      <c r="AI204" s="84">
        <f t="shared" si="68"/>
        <v>4.3856109999999999</v>
      </c>
      <c r="AJ204" s="84">
        <v>722</v>
      </c>
      <c r="AK204" t="str">
        <f t="shared" si="82"/>
        <v>4.385611, 722</v>
      </c>
      <c r="AL204" s="60">
        <f t="shared" si="68"/>
        <v>4.3856109999999999</v>
      </c>
      <c r="AM204" s="5">
        <f t="shared" si="83"/>
        <v>250</v>
      </c>
      <c r="AN204" s="56"/>
      <c r="AT204" s="56"/>
    </row>
    <row r="205" spans="1:46" x14ac:dyDescent="0.35">
      <c r="A205">
        <v>251000</v>
      </c>
      <c r="B205" s="59">
        <v>0.42494090000000001</v>
      </c>
      <c r="C205" s="3">
        <f t="shared" si="73"/>
        <v>2.9050925925925928E-3</v>
      </c>
      <c r="D205" s="59">
        <v>4.249409</v>
      </c>
      <c r="E205" s="56" t="e">
        <f t="shared" si="77"/>
        <v>#N/A</v>
      </c>
      <c r="F205" s="58" t="e">
        <f t="shared" si="78"/>
        <v>#N/A</v>
      </c>
      <c r="G205" s="58" t="e">
        <f t="shared" ref="G205:G217" si="87">IF(AND(D205&lt;=D202, D205&lt;=D203, D205&lt;=D204, D205&lt;=D206, D205&lt;=D207, D205&lt;=D208),D205,NA())</f>
        <v>#N/A</v>
      </c>
      <c r="H205" s="58" t="e">
        <f t="shared" si="84"/>
        <v>#N/A</v>
      </c>
      <c r="I205" s="61" t="e">
        <v>#N/A</v>
      </c>
      <c r="J205" s="58" t="str">
        <f t="shared" si="79"/>
        <v>0</v>
      </c>
      <c r="K205" s="58" t="str">
        <f t="shared" si="80"/>
        <v>0</v>
      </c>
      <c r="L205" s="58" t="str">
        <f t="shared" si="85"/>
        <v>0</v>
      </c>
      <c r="M205" s="58" t="str">
        <f t="shared" si="70"/>
        <v>0</v>
      </c>
      <c r="N205" s="61">
        <v>0</v>
      </c>
      <c r="O205" s="3">
        <f t="shared" si="81"/>
        <v>2.9050925925925928E-3</v>
      </c>
      <c r="AF205" s="3">
        <f t="shared" si="75"/>
        <v>2.9050925925925928E-3</v>
      </c>
      <c r="AG205" s="5">
        <f t="shared" si="76"/>
        <v>251000</v>
      </c>
      <c r="AH205" s="56">
        <f t="shared" si="86"/>
        <v>4.249409</v>
      </c>
      <c r="AI205" s="84">
        <f t="shared" si="68"/>
        <v>4.249409</v>
      </c>
      <c r="AJ205" s="84">
        <v>723</v>
      </c>
      <c r="AK205" t="str">
        <f t="shared" si="82"/>
        <v>4.249409, 723</v>
      </c>
      <c r="AL205" s="60">
        <f t="shared" si="68"/>
        <v>4.249409</v>
      </c>
      <c r="AM205" s="5">
        <f t="shared" si="83"/>
        <v>251</v>
      </c>
      <c r="AN205" s="56"/>
      <c r="AT205" s="56"/>
    </row>
    <row r="206" spans="1:46" x14ac:dyDescent="0.35">
      <c r="A206">
        <v>252000</v>
      </c>
      <c r="B206" s="59">
        <v>0.47260426999999999</v>
      </c>
      <c r="C206" s="3">
        <f t="shared" si="73"/>
        <v>2.9166666666666668E-3</v>
      </c>
      <c r="D206" s="59">
        <v>4.7260426999999998</v>
      </c>
      <c r="E206" s="56" t="e">
        <f t="shared" si="77"/>
        <v>#N/A</v>
      </c>
      <c r="F206" s="58" t="e">
        <f t="shared" si="78"/>
        <v>#N/A</v>
      </c>
      <c r="G206" s="58" t="e">
        <f t="shared" si="87"/>
        <v>#N/A</v>
      </c>
      <c r="H206" s="58">
        <f t="shared" si="84"/>
        <v>4.7260426999999998</v>
      </c>
      <c r="I206" s="61" t="e">
        <v>#N/A</v>
      </c>
      <c r="J206" s="58" t="str">
        <f t="shared" si="79"/>
        <v>0</v>
      </c>
      <c r="K206" s="58" t="str">
        <f t="shared" si="80"/>
        <v>0</v>
      </c>
      <c r="L206" s="58" t="str">
        <f t="shared" si="85"/>
        <v>0</v>
      </c>
      <c r="M206" s="58">
        <f t="shared" si="70"/>
        <v>4.7260426999999998</v>
      </c>
      <c r="N206" s="61">
        <v>0</v>
      </c>
      <c r="O206" s="3">
        <f t="shared" si="81"/>
        <v>2.9166666666666668E-3</v>
      </c>
      <c r="AF206" s="3">
        <f t="shared" si="75"/>
        <v>2.9166666666666668E-3</v>
      </c>
      <c r="AG206" s="5">
        <f t="shared" si="76"/>
        <v>252000</v>
      </c>
      <c r="AH206" s="56">
        <f t="shared" si="86"/>
        <v>4.7260426999999998</v>
      </c>
      <c r="AI206" s="84">
        <f t="shared" si="68"/>
        <v>4.7260426999999998</v>
      </c>
      <c r="AJ206" s="84">
        <v>724</v>
      </c>
      <c r="AK206" t="str">
        <f t="shared" si="82"/>
        <v>4.7260427, 724</v>
      </c>
      <c r="AL206" s="60">
        <f t="shared" si="68"/>
        <v>4.7260426999999998</v>
      </c>
      <c r="AM206" s="5">
        <f t="shared" si="83"/>
        <v>252</v>
      </c>
      <c r="AN206" s="56"/>
      <c r="AT206" s="56"/>
    </row>
    <row r="207" spans="1:46" x14ac:dyDescent="0.35">
      <c r="A207">
        <v>253000</v>
      </c>
      <c r="B207" s="59">
        <v>0.45822877000000001</v>
      </c>
      <c r="C207" s="3">
        <f t="shared" si="73"/>
        <v>2.9282407407407408E-3</v>
      </c>
      <c r="D207" s="59">
        <v>4.5822877000000002</v>
      </c>
      <c r="E207" s="56" t="e">
        <f t="shared" si="77"/>
        <v>#N/A</v>
      </c>
      <c r="F207" s="58" t="e">
        <f t="shared" si="78"/>
        <v>#N/A</v>
      </c>
      <c r="G207" s="58" t="e">
        <f t="shared" si="87"/>
        <v>#N/A</v>
      </c>
      <c r="H207" s="58" t="e">
        <f t="shared" si="84"/>
        <v>#N/A</v>
      </c>
      <c r="I207" s="61" t="e">
        <v>#N/A</v>
      </c>
      <c r="J207" s="58" t="str">
        <f t="shared" si="79"/>
        <v>0</v>
      </c>
      <c r="K207" s="58" t="str">
        <f t="shared" si="80"/>
        <v>0</v>
      </c>
      <c r="L207" s="58" t="str">
        <f t="shared" si="85"/>
        <v>0</v>
      </c>
      <c r="M207" s="58" t="str">
        <f t="shared" si="70"/>
        <v>0</v>
      </c>
      <c r="N207" s="61">
        <v>0</v>
      </c>
      <c r="O207" s="3">
        <f t="shared" si="81"/>
        <v>2.9282407407407408E-3</v>
      </c>
      <c r="AF207" s="3">
        <f t="shared" si="75"/>
        <v>2.9282407407407408E-3</v>
      </c>
      <c r="AG207" s="5">
        <f t="shared" si="76"/>
        <v>253000</v>
      </c>
      <c r="AH207" s="56">
        <f t="shared" si="86"/>
        <v>4.5822877000000002</v>
      </c>
      <c r="AI207" s="84">
        <f t="shared" si="68"/>
        <v>4.5822877000000002</v>
      </c>
      <c r="AJ207" s="84">
        <v>725</v>
      </c>
      <c r="AK207" t="str">
        <f t="shared" si="82"/>
        <v>4.5822877, 725</v>
      </c>
      <c r="AL207" s="60">
        <f t="shared" si="68"/>
        <v>4.5822877000000002</v>
      </c>
      <c r="AM207" s="5">
        <f t="shared" si="83"/>
        <v>253</v>
      </c>
      <c r="AN207" s="56"/>
      <c r="AT207" s="56"/>
    </row>
    <row r="208" spans="1:46" x14ac:dyDescent="0.35">
      <c r="A208">
        <v>254000</v>
      </c>
      <c r="B208" s="59">
        <v>0.44234259999999997</v>
      </c>
      <c r="C208" s="3">
        <f t="shared" si="73"/>
        <v>2.9398148148148148E-3</v>
      </c>
      <c r="D208" s="59">
        <v>4.4234260000000001</v>
      </c>
      <c r="E208" s="56" t="e">
        <f t="shared" si="77"/>
        <v>#N/A</v>
      </c>
      <c r="F208" s="58" t="e">
        <f t="shared" si="78"/>
        <v>#N/A</v>
      </c>
      <c r="G208" s="58" t="e">
        <f t="shared" si="87"/>
        <v>#N/A</v>
      </c>
      <c r="H208" s="58" t="e">
        <f t="shared" si="84"/>
        <v>#N/A</v>
      </c>
      <c r="I208" s="61" t="e">
        <v>#N/A</v>
      </c>
      <c r="J208" s="58" t="str">
        <f t="shared" si="79"/>
        <v>0</v>
      </c>
      <c r="K208" s="58" t="str">
        <f t="shared" si="80"/>
        <v>0</v>
      </c>
      <c r="L208" s="58" t="str">
        <f t="shared" si="85"/>
        <v>0</v>
      </c>
      <c r="M208" s="58" t="str">
        <f t="shared" si="70"/>
        <v>0</v>
      </c>
      <c r="N208" s="61">
        <v>0</v>
      </c>
      <c r="O208" s="3">
        <f t="shared" si="81"/>
        <v>2.9398148148148148E-3</v>
      </c>
      <c r="AF208" s="3">
        <f t="shared" si="75"/>
        <v>2.9398148148148148E-3</v>
      </c>
      <c r="AG208" s="5">
        <f t="shared" si="76"/>
        <v>254000</v>
      </c>
      <c r="AH208" s="56">
        <f t="shared" si="86"/>
        <v>4.4234260000000001</v>
      </c>
      <c r="AI208" s="84">
        <f t="shared" si="68"/>
        <v>4.4234260000000001</v>
      </c>
      <c r="AJ208" s="84">
        <v>726</v>
      </c>
      <c r="AK208" t="str">
        <f t="shared" si="82"/>
        <v>4.423426, 726</v>
      </c>
      <c r="AL208" s="60">
        <f t="shared" si="68"/>
        <v>4.4234260000000001</v>
      </c>
      <c r="AM208" s="5">
        <f t="shared" si="83"/>
        <v>254</v>
      </c>
      <c r="AN208" s="56"/>
      <c r="AT208" s="56"/>
    </row>
    <row r="209" spans="1:46" x14ac:dyDescent="0.35">
      <c r="A209">
        <v>255000</v>
      </c>
      <c r="B209" s="59">
        <v>0.44385566999999998</v>
      </c>
      <c r="C209" s="3">
        <f t="shared" si="73"/>
        <v>2.9513888888888888E-3</v>
      </c>
      <c r="D209" s="59">
        <v>4.4385566999999995</v>
      </c>
      <c r="E209" s="56" t="e">
        <f t="shared" si="77"/>
        <v>#N/A</v>
      </c>
      <c r="F209" s="58" t="e">
        <f t="shared" si="78"/>
        <v>#N/A</v>
      </c>
      <c r="G209" s="58" t="e">
        <f t="shared" si="87"/>
        <v>#N/A</v>
      </c>
      <c r="H209" s="58" t="e">
        <f t="shared" si="84"/>
        <v>#N/A</v>
      </c>
      <c r="I209" s="61" t="e">
        <v>#N/A</v>
      </c>
      <c r="J209" s="58" t="str">
        <f t="shared" si="79"/>
        <v>0</v>
      </c>
      <c r="K209" s="58" t="str">
        <f t="shared" si="80"/>
        <v>0</v>
      </c>
      <c r="L209" s="58" t="str">
        <f t="shared" si="85"/>
        <v>0</v>
      </c>
      <c r="M209" s="58" t="str">
        <f t="shared" si="70"/>
        <v>0</v>
      </c>
      <c r="N209" s="61">
        <v>0</v>
      </c>
      <c r="O209" s="3">
        <f t="shared" si="81"/>
        <v>2.9513888888888888E-3</v>
      </c>
      <c r="AF209" s="3">
        <f t="shared" si="75"/>
        <v>2.9513888888888888E-3</v>
      </c>
      <c r="AG209" s="5">
        <f t="shared" si="76"/>
        <v>255000</v>
      </c>
      <c r="AH209" s="56">
        <f t="shared" si="86"/>
        <v>4.4385566999999995</v>
      </c>
      <c r="AI209" s="84">
        <f t="shared" si="68"/>
        <v>4.4385566999999995</v>
      </c>
      <c r="AJ209" s="84">
        <v>727</v>
      </c>
      <c r="AK209" t="str">
        <f t="shared" si="82"/>
        <v>4.4385567, 727</v>
      </c>
      <c r="AL209" s="60">
        <f t="shared" si="68"/>
        <v>4.4385566999999995</v>
      </c>
      <c r="AM209" s="5">
        <f t="shared" si="83"/>
        <v>255</v>
      </c>
      <c r="AN209" s="56"/>
      <c r="AT209" s="56"/>
    </row>
    <row r="210" spans="1:46" x14ac:dyDescent="0.35">
      <c r="A210">
        <v>256000</v>
      </c>
      <c r="B210" s="59">
        <v>0.44158726999999998</v>
      </c>
      <c r="C210" s="3">
        <f t="shared" si="73"/>
        <v>2.9629629629629628E-3</v>
      </c>
      <c r="D210" s="59">
        <v>4.4158726999999995</v>
      </c>
      <c r="E210" s="56" t="e">
        <f t="shared" si="77"/>
        <v>#N/A</v>
      </c>
      <c r="F210" s="58" t="e">
        <f t="shared" si="78"/>
        <v>#N/A</v>
      </c>
      <c r="G210" s="58" t="e">
        <f t="shared" si="87"/>
        <v>#N/A</v>
      </c>
      <c r="H210" s="58" t="e">
        <f t="shared" si="84"/>
        <v>#N/A</v>
      </c>
      <c r="I210" s="61" t="e">
        <v>#N/A</v>
      </c>
      <c r="J210" s="58" t="str">
        <f t="shared" si="79"/>
        <v>0</v>
      </c>
      <c r="K210" s="58" t="str">
        <f t="shared" si="80"/>
        <v>0</v>
      </c>
      <c r="L210" s="58" t="str">
        <f t="shared" si="85"/>
        <v>0</v>
      </c>
      <c r="M210" s="58" t="str">
        <f t="shared" si="70"/>
        <v>0</v>
      </c>
      <c r="N210" s="61">
        <v>0</v>
      </c>
      <c r="O210" s="3">
        <f t="shared" si="81"/>
        <v>2.9629629629629628E-3</v>
      </c>
      <c r="AF210" s="3">
        <f t="shared" si="75"/>
        <v>2.9629629629629628E-3</v>
      </c>
      <c r="AG210" s="5">
        <f t="shared" si="76"/>
        <v>256000</v>
      </c>
      <c r="AH210" s="56">
        <f t="shared" si="86"/>
        <v>4.4158726999999995</v>
      </c>
      <c r="AI210" s="84">
        <f t="shared" si="68"/>
        <v>4.4158726999999995</v>
      </c>
      <c r="AJ210" s="84">
        <v>728</v>
      </c>
      <c r="AK210" t="str">
        <f t="shared" si="82"/>
        <v>4.4158727, 728</v>
      </c>
      <c r="AL210" s="60">
        <f t="shared" si="68"/>
        <v>4.4158726999999995</v>
      </c>
      <c r="AM210" s="5">
        <f t="shared" si="83"/>
        <v>256</v>
      </c>
      <c r="AN210" s="56"/>
      <c r="AT210" s="56"/>
    </row>
    <row r="211" spans="1:46" x14ac:dyDescent="0.35">
      <c r="A211">
        <v>257000</v>
      </c>
      <c r="B211" s="59">
        <v>0.41813326000000001</v>
      </c>
      <c r="C211" s="3">
        <f t="shared" si="73"/>
        <v>2.9745370370370368E-3</v>
      </c>
      <c r="D211" s="59">
        <v>4.1813326000000002</v>
      </c>
      <c r="E211" s="56" t="e">
        <f t="shared" si="77"/>
        <v>#N/A</v>
      </c>
      <c r="F211" s="58" t="e">
        <f t="shared" si="78"/>
        <v>#N/A</v>
      </c>
      <c r="G211" s="58" t="e">
        <f t="shared" si="87"/>
        <v>#N/A</v>
      </c>
      <c r="H211" s="58" t="e">
        <f t="shared" si="84"/>
        <v>#N/A</v>
      </c>
      <c r="I211" s="61" t="e">
        <v>#N/A</v>
      </c>
      <c r="J211" s="58" t="str">
        <f t="shared" si="79"/>
        <v>0</v>
      </c>
      <c r="K211" s="58" t="str">
        <f t="shared" si="80"/>
        <v>0</v>
      </c>
      <c r="L211" s="58" t="str">
        <f t="shared" si="85"/>
        <v>0</v>
      </c>
      <c r="M211" s="58" t="str">
        <f t="shared" si="70"/>
        <v>0</v>
      </c>
      <c r="N211" s="61">
        <v>0</v>
      </c>
      <c r="O211" s="3">
        <f t="shared" si="81"/>
        <v>2.9745370370370368E-3</v>
      </c>
      <c r="AF211" s="3">
        <f t="shared" si="75"/>
        <v>2.9745370370370368E-3</v>
      </c>
      <c r="AG211" s="5">
        <f t="shared" si="76"/>
        <v>257000</v>
      </c>
      <c r="AH211" s="56">
        <f t="shared" si="86"/>
        <v>4.1813326000000002</v>
      </c>
      <c r="AI211" s="84">
        <f t="shared" ref="AI211:AL274" si="88">$B211*10</f>
        <v>4.1813326000000002</v>
      </c>
      <c r="AJ211" s="84">
        <v>729</v>
      </c>
      <c r="AK211" t="str">
        <f t="shared" si="82"/>
        <v>4.1813326, 729</v>
      </c>
      <c r="AL211" s="60">
        <f t="shared" si="88"/>
        <v>4.1813326000000002</v>
      </c>
      <c r="AM211" s="5">
        <f t="shared" si="83"/>
        <v>257</v>
      </c>
      <c r="AN211" s="56"/>
      <c r="AT211" s="56"/>
    </row>
    <row r="212" spans="1:46" x14ac:dyDescent="0.35">
      <c r="A212">
        <v>258000</v>
      </c>
      <c r="B212" s="59">
        <v>0.43553491999999999</v>
      </c>
      <c r="C212" s="3">
        <f t="shared" si="73"/>
        <v>2.9861111111111108E-3</v>
      </c>
      <c r="D212" s="59">
        <v>4.3553492</v>
      </c>
      <c r="E212" s="56" t="e">
        <f t="shared" si="77"/>
        <v>#N/A</v>
      </c>
      <c r="F212" s="58" t="e">
        <f t="shared" si="78"/>
        <v>#N/A</v>
      </c>
      <c r="G212" s="58" t="e">
        <f t="shared" si="87"/>
        <v>#N/A</v>
      </c>
      <c r="H212" s="58" t="e">
        <f t="shared" si="84"/>
        <v>#N/A</v>
      </c>
      <c r="I212" s="61" t="e">
        <v>#N/A</v>
      </c>
      <c r="J212" s="58" t="str">
        <f t="shared" si="79"/>
        <v>0</v>
      </c>
      <c r="K212" s="58" t="str">
        <f t="shared" si="80"/>
        <v>0</v>
      </c>
      <c r="L212" s="58" t="str">
        <f t="shared" si="85"/>
        <v>0</v>
      </c>
      <c r="M212" s="58" t="str">
        <f t="shared" si="70"/>
        <v>0</v>
      </c>
      <c r="N212" s="61">
        <v>0</v>
      </c>
      <c r="O212" s="3">
        <f t="shared" si="81"/>
        <v>2.9861111111111108E-3</v>
      </c>
      <c r="AF212" s="3">
        <f t="shared" si="75"/>
        <v>2.9861111111111108E-3</v>
      </c>
      <c r="AG212" s="5">
        <f t="shared" si="76"/>
        <v>258000</v>
      </c>
      <c r="AH212" s="56">
        <f t="shared" si="86"/>
        <v>4.3553492</v>
      </c>
      <c r="AI212" s="84">
        <f t="shared" si="88"/>
        <v>4.3553492</v>
      </c>
      <c r="AJ212" s="84">
        <v>730</v>
      </c>
      <c r="AK212" t="str">
        <f t="shared" si="82"/>
        <v>4.3553492, 730</v>
      </c>
      <c r="AL212" s="60">
        <f t="shared" si="88"/>
        <v>4.3553492</v>
      </c>
      <c r="AM212" s="5">
        <f t="shared" si="83"/>
        <v>258</v>
      </c>
      <c r="AN212" s="56"/>
      <c r="AT212" s="56"/>
    </row>
    <row r="213" spans="1:46" x14ac:dyDescent="0.35">
      <c r="A213">
        <v>259000</v>
      </c>
      <c r="B213" s="59">
        <v>0.41586240000000002</v>
      </c>
      <c r="C213" s="3">
        <f t="shared" si="73"/>
        <v>2.9976851851851848E-3</v>
      </c>
      <c r="D213" s="59">
        <v>4.1586240000000005</v>
      </c>
      <c r="E213" s="56" t="e">
        <f t="shared" si="77"/>
        <v>#N/A</v>
      </c>
      <c r="F213" s="58" t="e">
        <f t="shared" si="78"/>
        <v>#N/A</v>
      </c>
      <c r="G213" s="58" t="e">
        <f t="shared" si="87"/>
        <v>#N/A</v>
      </c>
      <c r="H213" s="58" t="e">
        <f t="shared" si="84"/>
        <v>#N/A</v>
      </c>
      <c r="I213" s="61" t="e">
        <v>#N/A</v>
      </c>
      <c r="J213" s="58" t="str">
        <f t="shared" si="79"/>
        <v>0</v>
      </c>
      <c r="K213" s="58" t="str">
        <f t="shared" si="80"/>
        <v>0</v>
      </c>
      <c r="L213" s="58" t="str">
        <f t="shared" si="85"/>
        <v>0</v>
      </c>
      <c r="M213" s="58" t="str">
        <f t="shared" si="70"/>
        <v>0</v>
      </c>
      <c r="N213" s="61">
        <v>0</v>
      </c>
      <c r="O213" s="3">
        <f t="shared" si="81"/>
        <v>2.9976851851851848E-3</v>
      </c>
      <c r="AF213" s="3">
        <f t="shared" si="75"/>
        <v>2.9976851851851848E-3</v>
      </c>
      <c r="AG213" s="5">
        <f t="shared" si="76"/>
        <v>259000</v>
      </c>
      <c r="AH213" s="56">
        <f t="shared" si="86"/>
        <v>4.1586240000000005</v>
      </c>
      <c r="AI213" s="84">
        <f t="shared" si="88"/>
        <v>4.1586240000000005</v>
      </c>
      <c r="AJ213" s="84">
        <v>731</v>
      </c>
      <c r="AK213" t="str">
        <f t="shared" si="82"/>
        <v>4.158624, 731</v>
      </c>
      <c r="AL213" s="60">
        <f t="shared" si="88"/>
        <v>4.1586240000000005</v>
      </c>
      <c r="AM213" s="5">
        <f t="shared" si="83"/>
        <v>259</v>
      </c>
      <c r="AN213" s="56"/>
      <c r="AT213" s="56"/>
    </row>
    <row r="214" spans="1:46" x14ac:dyDescent="0.35">
      <c r="A214">
        <v>260000</v>
      </c>
      <c r="B214" s="59">
        <v>0.38938465999999999</v>
      </c>
      <c r="C214" s="3">
        <f t="shared" si="73"/>
        <v>3.0092592592592593E-3</v>
      </c>
      <c r="D214" s="59">
        <v>3.8938465999999998</v>
      </c>
      <c r="E214" s="56" t="e">
        <f t="shared" si="77"/>
        <v>#N/A</v>
      </c>
      <c r="F214" s="58" t="e">
        <f t="shared" si="78"/>
        <v>#N/A</v>
      </c>
      <c r="G214" s="58" t="e">
        <f t="shared" si="87"/>
        <v>#N/A</v>
      </c>
      <c r="H214" s="58" t="e">
        <f t="shared" si="84"/>
        <v>#N/A</v>
      </c>
      <c r="I214" s="61" t="e">
        <v>#N/A</v>
      </c>
      <c r="J214" s="58" t="str">
        <f t="shared" si="79"/>
        <v>0</v>
      </c>
      <c r="K214" s="58" t="str">
        <f t="shared" si="80"/>
        <v>0</v>
      </c>
      <c r="L214" s="58" t="str">
        <f t="shared" si="85"/>
        <v>0</v>
      </c>
      <c r="M214" s="58" t="str">
        <f t="shared" si="70"/>
        <v>0</v>
      </c>
      <c r="N214" s="61">
        <v>0</v>
      </c>
      <c r="O214" s="3">
        <f t="shared" si="81"/>
        <v>3.0092592592592593E-3</v>
      </c>
      <c r="AF214" s="3">
        <f t="shared" si="75"/>
        <v>3.0092592592592593E-3</v>
      </c>
      <c r="AG214" s="5">
        <f t="shared" si="76"/>
        <v>260000</v>
      </c>
      <c r="AH214" s="56">
        <f t="shared" si="86"/>
        <v>3.8938465999999998</v>
      </c>
      <c r="AI214" s="84">
        <f t="shared" si="88"/>
        <v>3.8938465999999998</v>
      </c>
      <c r="AJ214" s="84">
        <v>732</v>
      </c>
      <c r="AK214" t="str">
        <f t="shared" si="82"/>
        <v>3.8938466, 732</v>
      </c>
      <c r="AL214" s="60">
        <f t="shared" si="88"/>
        <v>3.8938465999999998</v>
      </c>
      <c r="AM214" s="5">
        <f t="shared" si="83"/>
        <v>260</v>
      </c>
      <c r="AN214" s="56"/>
      <c r="AT214" s="56"/>
    </row>
    <row r="215" spans="1:46" x14ac:dyDescent="0.35">
      <c r="A215">
        <v>261000</v>
      </c>
      <c r="B215" s="59">
        <v>0.37803772000000002</v>
      </c>
      <c r="C215" s="3">
        <f t="shared" si="73"/>
        <v>3.0208333333333333E-3</v>
      </c>
      <c r="D215" s="59">
        <v>3.7803772000000002</v>
      </c>
      <c r="E215" s="56" t="e">
        <f t="shared" si="77"/>
        <v>#N/A</v>
      </c>
      <c r="F215" s="58" t="e">
        <f t="shared" si="78"/>
        <v>#N/A</v>
      </c>
      <c r="G215" s="58">
        <f t="shared" si="87"/>
        <v>3.7803772000000002</v>
      </c>
      <c r="H215" s="58" t="e">
        <f t="shared" si="84"/>
        <v>#N/A</v>
      </c>
      <c r="I215" s="61" t="e">
        <v>#N/A</v>
      </c>
      <c r="J215" s="58" t="str">
        <f t="shared" si="79"/>
        <v>0</v>
      </c>
      <c r="K215" s="58" t="str">
        <f t="shared" si="80"/>
        <v>0</v>
      </c>
      <c r="L215" s="58">
        <f t="shared" si="85"/>
        <v>3.7803772000000002</v>
      </c>
      <c r="M215" s="58" t="str">
        <f t="shared" si="70"/>
        <v>0</v>
      </c>
      <c r="N215" s="61">
        <v>0</v>
      </c>
      <c r="O215" s="3">
        <f t="shared" si="81"/>
        <v>3.0208333333333333E-3</v>
      </c>
      <c r="AF215" s="3">
        <f t="shared" si="75"/>
        <v>3.0208333333333333E-3</v>
      </c>
      <c r="AG215" s="5">
        <f t="shared" si="76"/>
        <v>261000</v>
      </c>
      <c r="AH215" s="56">
        <f t="shared" si="86"/>
        <v>3.7803772000000002</v>
      </c>
      <c r="AI215" s="84">
        <f t="shared" si="88"/>
        <v>3.7803772000000002</v>
      </c>
      <c r="AJ215" s="84">
        <v>733</v>
      </c>
      <c r="AK215" t="str">
        <f t="shared" si="82"/>
        <v>3.7803772, 733</v>
      </c>
      <c r="AL215" s="60">
        <f t="shared" si="88"/>
        <v>3.7803772000000002</v>
      </c>
      <c r="AM215" s="5">
        <f t="shared" si="83"/>
        <v>261</v>
      </c>
      <c r="AN215" s="56"/>
      <c r="AT215" s="56"/>
    </row>
    <row r="216" spans="1:46" x14ac:dyDescent="0.35">
      <c r="A216">
        <v>262000</v>
      </c>
      <c r="B216" s="59">
        <v>0.38409007000000001</v>
      </c>
      <c r="C216" s="3">
        <f t="shared" si="73"/>
        <v>3.0324074074074073E-3</v>
      </c>
      <c r="D216" s="59">
        <v>3.8409007000000002</v>
      </c>
      <c r="E216" s="56" t="e">
        <f t="shared" si="77"/>
        <v>#N/A</v>
      </c>
      <c r="F216" s="58" t="e">
        <f t="shared" si="78"/>
        <v>#N/A</v>
      </c>
      <c r="G216" s="58" t="e">
        <f t="shared" si="87"/>
        <v>#N/A</v>
      </c>
      <c r="H216" s="58" t="e">
        <f t="shared" si="84"/>
        <v>#N/A</v>
      </c>
      <c r="I216" s="61" t="e">
        <v>#N/A</v>
      </c>
      <c r="J216" s="58" t="str">
        <f t="shared" si="79"/>
        <v>0</v>
      </c>
      <c r="K216" s="58" t="str">
        <f t="shared" si="80"/>
        <v>0</v>
      </c>
      <c r="L216" s="58" t="str">
        <f t="shared" si="85"/>
        <v>0</v>
      </c>
      <c r="M216" s="58" t="str">
        <f t="shared" si="70"/>
        <v>0</v>
      </c>
      <c r="N216" s="61">
        <v>0</v>
      </c>
      <c r="O216" s="3">
        <f t="shared" si="81"/>
        <v>3.0324074074074073E-3</v>
      </c>
      <c r="AF216" s="3">
        <f t="shared" si="75"/>
        <v>3.0324074074074073E-3</v>
      </c>
      <c r="AG216" s="5">
        <f t="shared" si="76"/>
        <v>262000</v>
      </c>
      <c r="AH216" s="56">
        <f t="shared" si="86"/>
        <v>3.8409007000000002</v>
      </c>
      <c r="AI216" s="84">
        <f t="shared" si="88"/>
        <v>3.8409007000000002</v>
      </c>
      <c r="AJ216" s="84">
        <v>734</v>
      </c>
      <c r="AK216" t="str">
        <f t="shared" si="82"/>
        <v>3.8409007, 734</v>
      </c>
      <c r="AL216" s="60">
        <f t="shared" si="88"/>
        <v>3.8409007000000002</v>
      </c>
      <c r="AM216" s="5">
        <f t="shared" si="83"/>
        <v>262</v>
      </c>
      <c r="AN216" s="56"/>
      <c r="AT216" s="56"/>
    </row>
    <row r="217" spans="1:46" x14ac:dyDescent="0.35">
      <c r="A217">
        <v>263000</v>
      </c>
      <c r="B217" s="59">
        <v>0.39619472999999999</v>
      </c>
      <c r="C217" s="3">
        <f t="shared" si="73"/>
        <v>3.0439814814814817E-3</v>
      </c>
      <c r="D217" s="59">
        <v>3.9619472999999998</v>
      </c>
      <c r="E217" s="56" t="e">
        <f t="shared" si="77"/>
        <v>#N/A</v>
      </c>
      <c r="F217" s="58" t="e">
        <f t="shared" si="78"/>
        <v>#N/A</v>
      </c>
      <c r="G217" s="58" t="e">
        <f t="shared" si="87"/>
        <v>#N/A</v>
      </c>
      <c r="H217" s="58" t="e">
        <f t="shared" si="84"/>
        <v>#N/A</v>
      </c>
      <c r="I217" s="61" t="s">
        <v>63</v>
      </c>
      <c r="J217" s="58" t="str">
        <f t="shared" si="79"/>
        <v>0</v>
      </c>
      <c r="K217" s="58" t="str">
        <f t="shared" si="80"/>
        <v>0</v>
      </c>
      <c r="L217" s="58" t="str">
        <f t="shared" si="85"/>
        <v>0</v>
      </c>
      <c r="M217" s="58" t="str">
        <f t="shared" si="70"/>
        <v>0</v>
      </c>
      <c r="N217" s="61" t="str">
        <v xml:space="preserve">7 Left leg extension </v>
      </c>
      <c r="O217" s="3">
        <f t="shared" si="81"/>
        <v>3.0439814814814817E-3</v>
      </c>
      <c r="AF217" s="3">
        <f t="shared" si="75"/>
        <v>3.0439814814814817E-3</v>
      </c>
      <c r="AG217" s="5">
        <f t="shared" si="76"/>
        <v>263000</v>
      </c>
      <c r="AH217" s="56">
        <f t="shared" si="86"/>
        <v>3.9619472999999998</v>
      </c>
      <c r="AI217" s="84">
        <f t="shared" si="88"/>
        <v>3.9619472999999998</v>
      </c>
      <c r="AJ217" s="84">
        <v>735</v>
      </c>
      <c r="AK217" t="str">
        <f t="shared" si="82"/>
        <v>3.9619473, 735</v>
      </c>
      <c r="AL217" s="60">
        <f t="shared" si="88"/>
        <v>3.9619472999999998</v>
      </c>
      <c r="AM217" s="5">
        <f t="shared" si="83"/>
        <v>263</v>
      </c>
      <c r="AN217" s="56"/>
      <c r="AT217" s="56"/>
    </row>
    <row r="218" spans="1:46" x14ac:dyDescent="0.35">
      <c r="A218">
        <v>264000</v>
      </c>
      <c r="B218" s="59">
        <v>0.40300239999999998</v>
      </c>
      <c r="C218" s="3">
        <f t="shared" si="73"/>
        <v>3.0555555555555557E-3</v>
      </c>
      <c r="D218" s="59">
        <v>4.0300240000000001</v>
      </c>
      <c r="E218" s="56" t="e">
        <f t="shared" si="77"/>
        <v>#N/A</v>
      </c>
      <c r="F218" s="58" t="e">
        <f t="shared" si="78"/>
        <v>#N/A</v>
      </c>
      <c r="G218" s="58" t="e">
        <f>IF(AND(D218&lt;=D215, D218&lt;=D216, D218&lt;=D217, D218&lt;=D219, D218&lt;=D220, D218&lt;=D221),D218,NA())</f>
        <v>#N/A</v>
      </c>
      <c r="H218" s="58">
        <f t="shared" si="84"/>
        <v>4.0300240000000001</v>
      </c>
      <c r="I218" s="61" t="e">
        <v>#N/A</v>
      </c>
      <c r="J218" s="58" t="str">
        <f t="shared" si="79"/>
        <v>0</v>
      </c>
      <c r="K218" s="58" t="str">
        <f t="shared" si="80"/>
        <v>0</v>
      </c>
      <c r="L218" s="58" t="str">
        <f t="shared" si="85"/>
        <v>0</v>
      </c>
      <c r="M218" s="58">
        <f t="shared" si="70"/>
        <v>4.0300240000000001</v>
      </c>
      <c r="N218" s="61">
        <v>0</v>
      </c>
      <c r="O218" s="3">
        <f t="shared" si="81"/>
        <v>3.0555555555555557E-3</v>
      </c>
      <c r="AF218" s="3">
        <f t="shared" si="75"/>
        <v>3.0555555555555557E-3</v>
      </c>
      <c r="AG218" s="5">
        <f t="shared" si="76"/>
        <v>264000</v>
      </c>
      <c r="AH218" s="56">
        <f t="shared" si="86"/>
        <v>4.0300240000000001</v>
      </c>
      <c r="AI218" s="84">
        <f t="shared" si="88"/>
        <v>4.0300240000000001</v>
      </c>
      <c r="AJ218" s="84">
        <v>736</v>
      </c>
      <c r="AK218" t="str">
        <f t="shared" si="82"/>
        <v>4.030024, 736</v>
      </c>
      <c r="AL218" s="60">
        <f t="shared" si="88"/>
        <v>4.0300240000000001</v>
      </c>
      <c r="AM218" s="5">
        <f t="shared" si="83"/>
        <v>264</v>
      </c>
      <c r="AN218" s="56"/>
      <c r="AT218" s="56"/>
    </row>
    <row r="219" spans="1:46" x14ac:dyDescent="0.35">
      <c r="A219">
        <v>265000</v>
      </c>
      <c r="B219" s="59">
        <v>0.38938465999999999</v>
      </c>
      <c r="C219" s="3">
        <f t="shared" si="73"/>
        <v>3.0671296296296297E-3</v>
      </c>
      <c r="D219" s="59">
        <v>3.8938465999999998</v>
      </c>
      <c r="E219" s="56" t="e">
        <f t="shared" si="77"/>
        <v>#N/A</v>
      </c>
      <c r="F219" s="58" t="e">
        <f t="shared" si="78"/>
        <v>#N/A</v>
      </c>
      <c r="G219" s="58" t="e">
        <f t="shared" ref="G219:G229" si="89">IF(AND(D219&lt;=D216, D219&lt;=D217, D219&lt;=D218, D219&lt;=D220, D219&lt;=D221, D219&lt;=D222),D219,NA())</f>
        <v>#N/A</v>
      </c>
      <c r="H219" s="58" t="e">
        <f t="shared" si="84"/>
        <v>#N/A</v>
      </c>
      <c r="I219" s="61" t="e">
        <v>#N/A</v>
      </c>
      <c r="J219" s="58" t="str">
        <f t="shared" si="79"/>
        <v>0</v>
      </c>
      <c r="K219" s="58" t="str">
        <f t="shared" si="80"/>
        <v>0</v>
      </c>
      <c r="L219" s="58" t="str">
        <f t="shared" si="85"/>
        <v>0</v>
      </c>
      <c r="M219" s="58" t="str">
        <f t="shared" si="70"/>
        <v>0</v>
      </c>
      <c r="N219" s="61">
        <v>0</v>
      </c>
      <c r="O219" s="3">
        <f t="shared" si="81"/>
        <v>3.0671296296296297E-3</v>
      </c>
      <c r="AF219" s="3">
        <f t="shared" si="75"/>
        <v>3.0671296296296297E-3</v>
      </c>
      <c r="AG219" s="5">
        <f t="shared" si="76"/>
        <v>265000</v>
      </c>
      <c r="AH219" s="56">
        <f t="shared" si="86"/>
        <v>3.8938465999999998</v>
      </c>
      <c r="AI219" s="84">
        <f t="shared" si="88"/>
        <v>3.8938465999999998</v>
      </c>
      <c r="AJ219" s="84">
        <v>737</v>
      </c>
      <c r="AK219" t="str">
        <f t="shared" si="82"/>
        <v>3.8938466, 737</v>
      </c>
      <c r="AL219" s="60">
        <f t="shared" si="88"/>
        <v>3.8938465999999998</v>
      </c>
      <c r="AM219" s="5">
        <f t="shared" si="83"/>
        <v>265</v>
      </c>
      <c r="AN219" s="56"/>
      <c r="AT219" s="56"/>
    </row>
    <row r="220" spans="1:46" x14ac:dyDescent="0.35">
      <c r="A220">
        <v>266000</v>
      </c>
      <c r="B220" s="59">
        <v>0.37349606000000002</v>
      </c>
      <c r="C220" s="3">
        <f t="shared" si="73"/>
        <v>3.0787037037037037E-3</v>
      </c>
      <c r="D220" s="59">
        <v>3.7349606</v>
      </c>
      <c r="E220" s="56" t="e">
        <f t="shared" si="77"/>
        <v>#N/A</v>
      </c>
      <c r="F220" s="58" t="e">
        <f t="shared" si="78"/>
        <v>#N/A</v>
      </c>
      <c r="G220" s="58" t="e">
        <f t="shared" si="89"/>
        <v>#N/A</v>
      </c>
      <c r="H220" s="58" t="e">
        <f t="shared" si="84"/>
        <v>#N/A</v>
      </c>
      <c r="I220" s="61" t="e">
        <v>#N/A</v>
      </c>
      <c r="J220" s="58" t="str">
        <f t="shared" si="79"/>
        <v>0</v>
      </c>
      <c r="K220" s="58" t="str">
        <f t="shared" si="80"/>
        <v>0</v>
      </c>
      <c r="L220" s="58" t="str">
        <f t="shared" si="85"/>
        <v>0</v>
      </c>
      <c r="M220" s="58" t="str">
        <f t="shared" si="70"/>
        <v>0</v>
      </c>
      <c r="N220" s="61">
        <v>0</v>
      </c>
      <c r="O220" s="3">
        <f t="shared" si="81"/>
        <v>3.0787037037037037E-3</v>
      </c>
      <c r="AF220" s="3">
        <f t="shared" si="75"/>
        <v>3.0787037037037037E-3</v>
      </c>
      <c r="AG220" s="5">
        <f t="shared" si="76"/>
        <v>266000</v>
      </c>
      <c r="AH220" s="56">
        <f t="shared" si="86"/>
        <v>3.7349606</v>
      </c>
      <c r="AI220" s="84">
        <f t="shared" si="88"/>
        <v>3.7349606</v>
      </c>
      <c r="AJ220" s="84">
        <v>738</v>
      </c>
      <c r="AK220" t="str">
        <f t="shared" si="82"/>
        <v>3.7349606, 738</v>
      </c>
      <c r="AL220" s="60">
        <f t="shared" si="88"/>
        <v>3.7349606</v>
      </c>
      <c r="AM220" s="5">
        <f t="shared" si="83"/>
        <v>266</v>
      </c>
      <c r="AN220" s="56"/>
      <c r="AT220" s="56"/>
    </row>
    <row r="221" spans="1:46" x14ac:dyDescent="0.35">
      <c r="A221">
        <v>267000</v>
      </c>
      <c r="B221" s="59">
        <v>0.35382595999999999</v>
      </c>
      <c r="C221" s="3">
        <f t="shared" si="73"/>
        <v>3.0902777777777777E-3</v>
      </c>
      <c r="D221" s="59">
        <v>3.5382595999999999</v>
      </c>
      <c r="E221" s="56" t="e">
        <f t="shared" si="77"/>
        <v>#N/A</v>
      </c>
      <c r="F221" s="58" t="e">
        <f t="shared" si="78"/>
        <v>#N/A</v>
      </c>
      <c r="G221" s="58" t="e">
        <f t="shared" si="89"/>
        <v>#N/A</v>
      </c>
      <c r="H221" s="58" t="e">
        <f t="shared" si="84"/>
        <v>#N/A</v>
      </c>
      <c r="I221" s="61" t="e">
        <v>#N/A</v>
      </c>
      <c r="J221" s="58" t="str">
        <f t="shared" si="79"/>
        <v>0</v>
      </c>
      <c r="K221" s="58" t="str">
        <f t="shared" si="80"/>
        <v>0</v>
      </c>
      <c r="L221" s="58" t="str">
        <f t="shared" si="85"/>
        <v>0</v>
      </c>
      <c r="M221" s="58" t="str">
        <f t="shared" si="70"/>
        <v>0</v>
      </c>
      <c r="N221" s="61">
        <v>0</v>
      </c>
      <c r="O221" s="3">
        <f t="shared" si="81"/>
        <v>3.0902777777777777E-3</v>
      </c>
      <c r="AF221" s="3">
        <f t="shared" si="75"/>
        <v>3.0902777777777777E-3</v>
      </c>
      <c r="AG221" s="5">
        <f t="shared" si="76"/>
        <v>267000</v>
      </c>
      <c r="AH221" s="56">
        <f t="shared" si="86"/>
        <v>3.5382595999999999</v>
      </c>
      <c r="AI221" s="84">
        <f t="shared" si="88"/>
        <v>3.5382595999999999</v>
      </c>
      <c r="AJ221" s="84">
        <v>739</v>
      </c>
      <c r="AK221" t="str">
        <f t="shared" si="82"/>
        <v>3.5382596, 739</v>
      </c>
      <c r="AL221" s="60">
        <f t="shared" si="88"/>
        <v>3.5382595999999999</v>
      </c>
      <c r="AM221" s="5">
        <f t="shared" si="83"/>
        <v>267</v>
      </c>
      <c r="AN221" s="56"/>
      <c r="AT221" s="56"/>
    </row>
    <row r="222" spans="1:46" x14ac:dyDescent="0.35">
      <c r="A222">
        <v>268000</v>
      </c>
      <c r="B222" s="59">
        <v>0.31448576</v>
      </c>
      <c r="C222" s="3">
        <f t="shared" si="73"/>
        <v>3.1018518518518517E-3</v>
      </c>
      <c r="D222" s="59">
        <v>3.1448575999999999</v>
      </c>
      <c r="E222" s="56" t="e">
        <f t="shared" si="77"/>
        <v>#N/A</v>
      </c>
      <c r="F222" s="58" t="e">
        <f t="shared" si="78"/>
        <v>#N/A</v>
      </c>
      <c r="G222" s="58" t="e">
        <f t="shared" si="89"/>
        <v>#N/A</v>
      </c>
      <c r="H222" s="58" t="e">
        <f t="shared" si="84"/>
        <v>#N/A</v>
      </c>
      <c r="I222" s="61" t="e">
        <v>#N/A</v>
      </c>
      <c r="J222" s="58" t="str">
        <f t="shared" si="79"/>
        <v>0</v>
      </c>
      <c r="K222" s="58" t="str">
        <f t="shared" si="80"/>
        <v>0</v>
      </c>
      <c r="L222" s="58" t="str">
        <f t="shared" si="85"/>
        <v>0</v>
      </c>
      <c r="M222" s="58" t="str">
        <f t="shared" si="70"/>
        <v>0</v>
      </c>
      <c r="N222" s="61">
        <v>0</v>
      </c>
      <c r="O222" s="3">
        <f t="shared" si="81"/>
        <v>3.1018518518518517E-3</v>
      </c>
      <c r="AF222" s="3">
        <f t="shared" si="75"/>
        <v>3.1018518518518517E-3</v>
      </c>
      <c r="AG222" s="5">
        <f t="shared" si="76"/>
        <v>268000</v>
      </c>
      <c r="AH222" s="56">
        <f t="shared" si="86"/>
        <v>3.1448575999999999</v>
      </c>
      <c r="AI222" s="84">
        <f t="shared" si="88"/>
        <v>3.1448575999999999</v>
      </c>
      <c r="AJ222" s="84">
        <v>740</v>
      </c>
      <c r="AK222" t="str">
        <f t="shared" si="82"/>
        <v>3.1448576, 740</v>
      </c>
      <c r="AL222" s="60">
        <f t="shared" si="88"/>
        <v>3.1448575999999999</v>
      </c>
      <c r="AM222" s="5">
        <f t="shared" si="83"/>
        <v>268</v>
      </c>
      <c r="AN222" s="56"/>
      <c r="AT222" s="56"/>
    </row>
    <row r="223" spans="1:46" x14ac:dyDescent="0.35">
      <c r="A223">
        <v>269000</v>
      </c>
      <c r="B223" s="59">
        <v>0.25244689999999997</v>
      </c>
      <c r="C223" s="3">
        <f t="shared" si="73"/>
        <v>3.1134259259259262E-3</v>
      </c>
      <c r="D223" s="59">
        <v>2.5244689999999999</v>
      </c>
      <c r="E223" s="56" t="e">
        <f t="shared" si="77"/>
        <v>#N/A</v>
      </c>
      <c r="F223" s="58" t="e">
        <f t="shared" si="78"/>
        <v>#N/A</v>
      </c>
      <c r="G223" s="58" t="e">
        <f t="shared" si="89"/>
        <v>#N/A</v>
      </c>
      <c r="H223" s="58" t="e">
        <f t="shared" si="84"/>
        <v>#N/A</v>
      </c>
      <c r="I223" s="61" t="e">
        <v>#N/A</v>
      </c>
      <c r="J223" s="58" t="str">
        <f t="shared" si="79"/>
        <v>0</v>
      </c>
      <c r="K223" s="58" t="str">
        <f t="shared" si="80"/>
        <v>0</v>
      </c>
      <c r="L223" s="58" t="str">
        <f t="shared" si="85"/>
        <v>0</v>
      </c>
      <c r="M223" s="58" t="str">
        <f t="shared" si="70"/>
        <v>0</v>
      </c>
      <c r="N223" s="61">
        <v>0</v>
      </c>
      <c r="O223" s="3">
        <f t="shared" si="81"/>
        <v>3.1134259259259262E-3</v>
      </c>
      <c r="AF223" s="3">
        <f t="shared" si="75"/>
        <v>3.1134259259259262E-3</v>
      </c>
      <c r="AG223" s="5">
        <f t="shared" si="76"/>
        <v>269000</v>
      </c>
      <c r="AH223" s="56">
        <f t="shared" si="86"/>
        <v>2.5244689999999999</v>
      </c>
      <c r="AI223" s="84">
        <f t="shared" si="88"/>
        <v>2.5244689999999999</v>
      </c>
      <c r="AJ223" s="84">
        <v>741</v>
      </c>
      <c r="AK223" t="str">
        <f t="shared" si="82"/>
        <v>2.524469, 741</v>
      </c>
      <c r="AL223" s="60">
        <f t="shared" si="88"/>
        <v>2.5244689999999999</v>
      </c>
      <c r="AM223" s="5">
        <f t="shared" si="83"/>
        <v>269</v>
      </c>
      <c r="AN223" s="56"/>
      <c r="AT223" s="56"/>
    </row>
    <row r="224" spans="1:46" x14ac:dyDescent="0.35">
      <c r="A224">
        <v>270000</v>
      </c>
      <c r="B224" s="59">
        <v>0.22823757</v>
      </c>
      <c r="C224" s="3">
        <f t="shared" si="73"/>
        <v>3.1250000000000002E-3</v>
      </c>
      <c r="D224" s="59">
        <v>2.2823757000000002</v>
      </c>
      <c r="E224" s="56" t="e">
        <f t="shared" si="77"/>
        <v>#N/A</v>
      </c>
      <c r="F224" s="58" t="e">
        <f t="shared" si="78"/>
        <v>#N/A</v>
      </c>
      <c r="G224" s="58">
        <f t="shared" si="89"/>
        <v>2.2823757000000002</v>
      </c>
      <c r="H224" s="58" t="e">
        <f t="shared" si="84"/>
        <v>#N/A</v>
      </c>
      <c r="I224" s="61" t="e">
        <v>#N/A</v>
      </c>
      <c r="J224" s="58" t="str">
        <f t="shared" si="79"/>
        <v>0</v>
      </c>
      <c r="K224" s="58" t="str">
        <f t="shared" si="80"/>
        <v>0</v>
      </c>
      <c r="L224" s="58">
        <f t="shared" si="85"/>
        <v>2.2823757000000002</v>
      </c>
      <c r="M224" s="58" t="str">
        <f t="shared" si="70"/>
        <v>0</v>
      </c>
      <c r="N224" s="61">
        <v>0</v>
      </c>
      <c r="O224" s="3">
        <f t="shared" si="81"/>
        <v>3.1250000000000002E-3</v>
      </c>
      <c r="AF224" s="3">
        <f t="shared" si="75"/>
        <v>3.1250000000000002E-3</v>
      </c>
      <c r="AG224" s="5">
        <f t="shared" si="76"/>
        <v>270000</v>
      </c>
      <c r="AH224" s="56">
        <f t="shared" si="86"/>
        <v>2.2823757000000002</v>
      </c>
      <c r="AI224" s="84">
        <f t="shared" si="88"/>
        <v>2.2823757000000002</v>
      </c>
      <c r="AJ224" s="84">
        <v>742</v>
      </c>
      <c r="AK224" t="str">
        <f t="shared" si="82"/>
        <v>2.2823757, 742</v>
      </c>
      <c r="AL224" s="60">
        <f t="shared" si="88"/>
        <v>2.2823757000000002</v>
      </c>
      <c r="AM224" s="5">
        <f t="shared" si="83"/>
        <v>270</v>
      </c>
      <c r="AN224" s="56"/>
      <c r="AT224" s="56"/>
    </row>
    <row r="225" spans="1:46" x14ac:dyDescent="0.35">
      <c r="A225">
        <v>271000</v>
      </c>
      <c r="B225" s="59">
        <v>0.24715233</v>
      </c>
      <c r="C225" s="3">
        <f t="shared" si="73"/>
        <v>3.1365740740740742E-3</v>
      </c>
      <c r="D225" s="59">
        <v>2.4715232999999999</v>
      </c>
      <c r="E225" s="56" t="e">
        <f t="shared" si="77"/>
        <v>#N/A</v>
      </c>
      <c r="F225" s="58" t="e">
        <f t="shared" si="78"/>
        <v>#N/A</v>
      </c>
      <c r="G225" s="58" t="e">
        <f t="shared" si="89"/>
        <v>#N/A</v>
      </c>
      <c r="H225" s="58" t="e">
        <f t="shared" si="84"/>
        <v>#N/A</v>
      </c>
      <c r="I225" s="61" t="e">
        <v>#N/A</v>
      </c>
      <c r="J225" s="58" t="str">
        <f t="shared" si="79"/>
        <v>0</v>
      </c>
      <c r="K225" s="58" t="str">
        <f t="shared" si="80"/>
        <v>0</v>
      </c>
      <c r="L225" s="58" t="str">
        <f t="shared" si="85"/>
        <v>0</v>
      </c>
      <c r="M225" s="58" t="str">
        <f t="shared" si="70"/>
        <v>0</v>
      </c>
      <c r="N225" s="61">
        <v>0</v>
      </c>
      <c r="O225" s="3">
        <f t="shared" si="81"/>
        <v>3.1365740740740742E-3</v>
      </c>
      <c r="AF225" s="3">
        <f t="shared" si="75"/>
        <v>3.1365740740740742E-3</v>
      </c>
      <c r="AG225" s="5">
        <f t="shared" si="76"/>
        <v>271000</v>
      </c>
      <c r="AH225" s="56">
        <f t="shared" si="86"/>
        <v>2.4715232999999999</v>
      </c>
      <c r="AI225" s="84">
        <f t="shared" si="88"/>
        <v>2.4715232999999999</v>
      </c>
      <c r="AJ225" s="84">
        <v>743</v>
      </c>
      <c r="AK225" t="str">
        <f t="shared" si="82"/>
        <v>2.4715233, 743</v>
      </c>
      <c r="AL225" s="60">
        <f t="shared" si="88"/>
        <v>2.4715232999999999</v>
      </c>
      <c r="AM225" s="5">
        <f t="shared" si="83"/>
        <v>271</v>
      </c>
      <c r="AN225" s="56"/>
      <c r="AT225" s="56"/>
    </row>
    <row r="226" spans="1:46" x14ac:dyDescent="0.35">
      <c r="A226">
        <v>272000</v>
      </c>
      <c r="B226" s="59">
        <v>0.25017850000000003</v>
      </c>
      <c r="C226" s="3">
        <f t="shared" si="73"/>
        <v>3.1481481481481482E-3</v>
      </c>
      <c r="D226" s="59">
        <v>2.5017850000000004</v>
      </c>
      <c r="E226" s="56" t="e">
        <f t="shared" si="77"/>
        <v>#N/A</v>
      </c>
      <c r="F226" s="58" t="e">
        <f t="shared" si="78"/>
        <v>#N/A</v>
      </c>
      <c r="G226" s="58" t="e">
        <f t="shared" si="89"/>
        <v>#N/A</v>
      </c>
      <c r="H226" s="58" t="e">
        <f t="shared" si="84"/>
        <v>#N/A</v>
      </c>
      <c r="I226" s="61" t="e">
        <v>#N/A</v>
      </c>
      <c r="J226" s="58" t="str">
        <f t="shared" si="79"/>
        <v>0</v>
      </c>
      <c r="K226" s="58" t="str">
        <f t="shared" si="80"/>
        <v>0</v>
      </c>
      <c r="L226" s="58" t="str">
        <f t="shared" si="85"/>
        <v>0</v>
      </c>
      <c r="M226" s="58" t="str">
        <f t="shared" si="70"/>
        <v>0</v>
      </c>
      <c r="N226" s="61">
        <v>0</v>
      </c>
      <c r="O226" s="3">
        <f t="shared" si="81"/>
        <v>3.1481481481481482E-3</v>
      </c>
      <c r="AF226" s="3">
        <f t="shared" si="75"/>
        <v>3.1481481481481482E-3</v>
      </c>
      <c r="AG226" s="5">
        <f t="shared" si="76"/>
        <v>272000</v>
      </c>
      <c r="AH226" s="56">
        <f t="shared" si="86"/>
        <v>2.5017850000000004</v>
      </c>
      <c r="AI226" s="84">
        <f t="shared" si="88"/>
        <v>2.5017850000000004</v>
      </c>
      <c r="AJ226" s="84">
        <v>744</v>
      </c>
      <c r="AK226" t="str">
        <f t="shared" si="82"/>
        <v>2.501785, 744</v>
      </c>
      <c r="AL226" s="60">
        <f t="shared" si="88"/>
        <v>2.5017850000000004</v>
      </c>
      <c r="AM226" s="5">
        <f t="shared" si="83"/>
        <v>272</v>
      </c>
      <c r="AN226" s="56"/>
      <c r="AT226" s="56"/>
    </row>
    <row r="227" spans="1:46" x14ac:dyDescent="0.35">
      <c r="A227">
        <v>273000</v>
      </c>
      <c r="B227" s="59">
        <v>0.26152540000000002</v>
      </c>
      <c r="C227" s="3">
        <f t="shared" si="73"/>
        <v>3.1597222222222222E-3</v>
      </c>
      <c r="D227" s="59">
        <v>2.6152540000000002</v>
      </c>
      <c r="E227" s="56" t="e">
        <f t="shared" si="77"/>
        <v>#N/A</v>
      </c>
      <c r="F227" s="58" t="e">
        <f t="shared" si="78"/>
        <v>#N/A</v>
      </c>
      <c r="G227" s="58" t="e">
        <f t="shared" si="89"/>
        <v>#N/A</v>
      </c>
      <c r="H227" s="58" t="e">
        <f t="shared" si="84"/>
        <v>#N/A</v>
      </c>
      <c r="I227" s="61" t="e">
        <v>#N/A</v>
      </c>
      <c r="J227" s="58" t="str">
        <f t="shared" si="79"/>
        <v>0</v>
      </c>
      <c r="K227" s="58" t="str">
        <f t="shared" si="80"/>
        <v>0</v>
      </c>
      <c r="L227" s="58" t="str">
        <f t="shared" si="85"/>
        <v>0</v>
      </c>
      <c r="M227" s="58" t="str">
        <f t="shared" si="70"/>
        <v>0</v>
      </c>
      <c r="N227" s="61">
        <v>0</v>
      </c>
      <c r="O227" s="3">
        <f t="shared" si="81"/>
        <v>3.1597222222222222E-3</v>
      </c>
      <c r="P227" t="s">
        <v>104</v>
      </c>
      <c r="AF227" s="3">
        <f t="shared" si="75"/>
        <v>3.1597222222222222E-3</v>
      </c>
      <c r="AG227" s="5">
        <f t="shared" si="76"/>
        <v>273000</v>
      </c>
      <c r="AH227" s="56">
        <f t="shared" si="86"/>
        <v>2.6152540000000002</v>
      </c>
      <c r="AI227" s="84">
        <f t="shared" si="88"/>
        <v>2.6152540000000002</v>
      </c>
      <c r="AJ227" s="84">
        <v>745</v>
      </c>
      <c r="AK227" t="str">
        <f t="shared" si="82"/>
        <v>2.615254, 745</v>
      </c>
      <c r="AL227" s="60">
        <f t="shared" si="88"/>
        <v>2.6152540000000002</v>
      </c>
      <c r="AM227" s="5">
        <f t="shared" si="83"/>
        <v>273</v>
      </c>
      <c r="AN227" s="56"/>
      <c r="AT227" s="56"/>
    </row>
    <row r="228" spans="1:46" x14ac:dyDescent="0.35">
      <c r="A228">
        <v>274000</v>
      </c>
      <c r="B228" s="59">
        <v>0.28497939999999999</v>
      </c>
      <c r="C228" s="3">
        <f t="shared" si="73"/>
        <v>3.1712962962962962E-3</v>
      </c>
      <c r="D228" s="59">
        <v>2.8497940000000002</v>
      </c>
      <c r="E228" s="56" t="e">
        <f t="shared" si="77"/>
        <v>#N/A</v>
      </c>
      <c r="F228" s="58" t="e">
        <f t="shared" si="78"/>
        <v>#N/A</v>
      </c>
      <c r="G228" s="58" t="e">
        <f t="shared" si="89"/>
        <v>#N/A</v>
      </c>
      <c r="H228" s="58" t="e">
        <f t="shared" si="84"/>
        <v>#N/A</v>
      </c>
      <c r="I228" s="61" t="e">
        <v>#N/A</v>
      </c>
      <c r="J228" s="58" t="str">
        <f t="shared" si="79"/>
        <v>0</v>
      </c>
      <c r="K228" s="58" t="str">
        <f t="shared" si="80"/>
        <v>0</v>
      </c>
      <c r="L228" s="58" t="str">
        <f t="shared" si="85"/>
        <v>0</v>
      </c>
      <c r="M228" s="58" t="str">
        <f t="shared" ref="M228:M291" si="90">IF(AND(D228&gt;=D225, D228&gt;=D226, D228&gt;=D227, D228&gt;=D229, D228&gt;=D230, D228&gt;=D231),D228,"0")</f>
        <v>0</v>
      </c>
      <c r="N228" s="61">
        <v>0</v>
      </c>
      <c r="O228" s="3">
        <f t="shared" si="81"/>
        <v>3.1712962962962962E-3</v>
      </c>
      <c r="AF228" s="3">
        <f t="shared" si="75"/>
        <v>3.1712962962962962E-3</v>
      </c>
      <c r="AG228" s="5">
        <f t="shared" si="76"/>
        <v>274000</v>
      </c>
      <c r="AH228" s="56">
        <f t="shared" si="86"/>
        <v>2.8497940000000002</v>
      </c>
      <c r="AI228" s="84">
        <f t="shared" si="88"/>
        <v>2.8497940000000002</v>
      </c>
      <c r="AJ228" s="84">
        <v>746</v>
      </c>
      <c r="AK228" t="str">
        <f t="shared" si="82"/>
        <v>2.849794, 746</v>
      </c>
      <c r="AL228" s="60">
        <f t="shared" si="88"/>
        <v>2.8497940000000002</v>
      </c>
      <c r="AM228" s="5">
        <f t="shared" si="83"/>
        <v>274</v>
      </c>
      <c r="AN228" s="56"/>
      <c r="AT228" s="56"/>
    </row>
    <row r="229" spans="1:46" x14ac:dyDescent="0.35">
      <c r="A229">
        <v>275000</v>
      </c>
      <c r="B229" s="59">
        <v>0.30540726000000001</v>
      </c>
      <c r="C229" s="3">
        <f t="shared" si="73"/>
        <v>3.1828703703703702E-3</v>
      </c>
      <c r="D229" s="59">
        <v>3.0540726</v>
      </c>
      <c r="E229" s="56" t="e">
        <f t="shared" si="77"/>
        <v>#N/A</v>
      </c>
      <c r="F229" s="58" t="e">
        <f t="shared" si="78"/>
        <v>#N/A</v>
      </c>
      <c r="G229" s="58" t="e">
        <f t="shared" si="89"/>
        <v>#N/A</v>
      </c>
      <c r="H229" s="58" t="e">
        <f t="shared" si="84"/>
        <v>#N/A</v>
      </c>
      <c r="I229" s="61" t="e">
        <v>#N/A</v>
      </c>
      <c r="J229" s="58" t="str">
        <f t="shared" si="79"/>
        <v>0</v>
      </c>
      <c r="K229" s="58" t="str">
        <f t="shared" si="80"/>
        <v>0</v>
      </c>
      <c r="L229" s="58" t="str">
        <f t="shared" si="85"/>
        <v>0</v>
      </c>
      <c r="M229" s="58" t="str">
        <f t="shared" si="90"/>
        <v>0</v>
      </c>
      <c r="N229" s="61">
        <v>0</v>
      </c>
      <c r="O229" s="3">
        <f t="shared" si="81"/>
        <v>3.1828703703703702E-3</v>
      </c>
      <c r="AF229" s="3">
        <f t="shared" si="75"/>
        <v>3.1828703703703702E-3</v>
      </c>
      <c r="AG229" s="5">
        <f t="shared" si="76"/>
        <v>275000</v>
      </c>
      <c r="AH229" s="56">
        <f t="shared" si="86"/>
        <v>3.0540726</v>
      </c>
      <c r="AI229" s="84">
        <f t="shared" si="88"/>
        <v>3.0540726</v>
      </c>
      <c r="AJ229" s="84">
        <v>747</v>
      </c>
      <c r="AK229" t="str">
        <f t="shared" si="82"/>
        <v>3.0540726, 747</v>
      </c>
      <c r="AL229" s="60">
        <f t="shared" si="88"/>
        <v>3.0540726</v>
      </c>
      <c r="AM229" s="5">
        <f t="shared" si="83"/>
        <v>275</v>
      </c>
      <c r="AN229" s="56"/>
      <c r="AT229" s="56"/>
    </row>
    <row r="230" spans="1:46" x14ac:dyDescent="0.35">
      <c r="A230">
        <v>276000</v>
      </c>
      <c r="B230" s="59">
        <v>0.31978034999999999</v>
      </c>
      <c r="C230" s="3">
        <f t="shared" si="73"/>
        <v>3.1944444444444442E-3</v>
      </c>
      <c r="D230" s="59">
        <v>3.1978035</v>
      </c>
      <c r="E230" s="56" t="e">
        <f t="shared" si="77"/>
        <v>#N/A</v>
      </c>
      <c r="F230" s="58" t="e">
        <f t="shared" si="78"/>
        <v>#N/A</v>
      </c>
      <c r="G230" s="58" t="e">
        <f>IF(AND(D230&lt;=D227, D230&lt;=D228, D230&lt;=D229, D230&lt;=D231, D230&lt;=D232, D230&lt;=D233),D230,NA())</f>
        <v>#N/A</v>
      </c>
      <c r="H230" s="58" t="e">
        <f t="shared" si="84"/>
        <v>#N/A</v>
      </c>
      <c r="I230" s="61" t="e">
        <v>#N/A</v>
      </c>
      <c r="J230" s="58" t="str">
        <f t="shared" si="79"/>
        <v>0</v>
      </c>
      <c r="K230" s="58" t="str">
        <f t="shared" si="80"/>
        <v>0</v>
      </c>
      <c r="L230" s="58" t="str">
        <f t="shared" si="85"/>
        <v>0</v>
      </c>
      <c r="M230" s="58" t="str">
        <f t="shared" si="90"/>
        <v>0</v>
      </c>
      <c r="N230" s="61">
        <v>0</v>
      </c>
      <c r="O230" s="3">
        <f t="shared" si="81"/>
        <v>3.1944444444444442E-3</v>
      </c>
      <c r="AF230" s="3">
        <f t="shared" si="75"/>
        <v>3.1944444444444442E-3</v>
      </c>
      <c r="AG230" s="5">
        <f t="shared" si="76"/>
        <v>276000</v>
      </c>
      <c r="AH230" s="56">
        <f t="shared" si="86"/>
        <v>3.1978035</v>
      </c>
      <c r="AI230" s="84">
        <f t="shared" si="88"/>
        <v>3.1978035</v>
      </c>
      <c r="AJ230" s="84">
        <v>748</v>
      </c>
      <c r="AK230" t="str">
        <f t="shared" si="82"/>
        <v>3.1978035, 748</v>
      </c>
      <c r="AL230" s="60">
        <f t="shared" si="88"/>
        <v>3.1978035</v>
      </c>
      <c r="AM230" s="5">
        <f t="shared" si="83"/>
        <v>276</v>
      </c>
      <c r="AN230" s="56"/>
      <c r="AT230" s="56"/>
    </row>
    <row r="231" spans="1:46" x14ac:dyDescent="0.35">
      <c r="A231">
        <v>277000</v>
      </c>
      <c r="B231" s="59">
        <v>0.33112725999999998</v>
      </c>
      <c r="C231" s="3">
        <f t="shared" si="73"/>
        <v>3.2060185185185182E-3</v>
      </c>
      <c r="D231" s="59">
        <v>3.3112725999999997</v>
      </c>
      <c r="E231" s="56" t="e">
        <f t="shared" si="77"/>
        <v>#N/A</v>
      </c>
      <c r="F231" s="58" t="e">
        <f t="shared" si="78"/>
        <v>#N/A</v>
      </c>
      <c r="G231" s="58" t="e">
        <f t="shared" ref="G231:G244" si="91">IF(AND(D231&lt;=D228, D231&lt;=D229, D231&lt;=D230, D231&lt;=D232, D231&lt;=D233, D231&lt;=D234),D231,NA())</f>
        <v>#N/A</v>
      </c>
      <c r="H231" s="58" t="e">
        <f t="shared" si="84"/>
        <v>#N/A</v>
      </c>
      <c r="I231" s="61" t="e">
        <v>#N/A</v>
      </c>
      <c r="J231" s="58" t="str">
        <f t="shared" si="79"/>
        <v>0</v>
      </c>
      <c r="K231" s="58" t="str">
        <f t="shared" si="80"/>
        <v>0</v>
      </c>
      <c r="L231" s="58" t="str">
        <f t="shared" si="85"/>
        <v>0</v>
      </c>
      <c r="M231" s="58" t="str">
        <f t="shared" si="90"/>
        <v>0</v>
      </c>
      <c r="N231" s="61">
        <v>0</v>
      </c>
      <c r="O231" s="3">
        <f t="shared" si="81"/>
        <v>3.2060185185185182E-3</v>
      </c>
      <c r="AF231" s="3">
        <f t="shared" si="75"/>
        <v>3.2060185185185182E-3</v>
      </c>
      <c r="AG231" s="5">
        <f t="shared" si="76"/>
        <v>277000</v>
      </c>
      <c r="AH231" s="56">
        <f t="shared" si="86"/>
        <v>3.3112725999999997</v>
      </c>
      <c r="AI231" s="84">
        <f t="shared" si="88"/>
        <v>3.3112725999999997</v>
      </c>
      <c r="AJ231" s="84">
        <v>749</v>
      </c>
      <c r="AK231" t="str">
        <f t="shared" si="82"/>
        <v>3.3112726, 749</v>
      </c>
      <c r="AL231" s="60">
        <f t="shared" si="88"/>
        <v>3.3112725999999997</v>
      </c>
      <c r="AM231" s="5">
        <f t="shared" si="83"/>
        <v>277</v>
      </c>
      <c r="AN231" s="56"/>
      <c r="AT231" s="56"/>
    </row>
    <row r="232" spans="1:46" x14ac:dyDescent="0.35">
      <c r="A232">
        <v>278000</v>
      </c>
      <c r="B232" s="59">
        <v>0.33491120000000002</v>
      </c>
      <c r="C232" s="3">
        <f t="shared" si="73"/>
        <v>3.2175925925925931E-3</v>
      </c>
      <c r="D232" s="59">
        <v>3.3491120000000003</v>
      </c>
      <c r="E232" s="56" t="e">
        <f t="shared" si="77"/>
        <v>#N/A</v>
      </c>
      <c r="F232" s="58" t="e">
        <f t="shared" si="78"/>
        <v>#N/A</v>
      </c>
      <c r="G232" s="58" t="e">
        <f t="shared" si="91"/>
        <v>#N/A</v>
      </c>
      <c r="H232" s="58" t="e">
        <f t="shared" si="84"/>
        <v>#N/A</v>
      </c>
      <c r="I232" s="61" t="e">
        <v>#N/A</v>
      </c>
      <c r="J232" s="58" t="str">
        <f t="shared" si="79"/>
        <v>0</v>
      </c>
      <c r="K232" s="58" t="str">
        <f t="shared" si="80"/>
        <v>0</v>
      </c>
      <c r="L232" s="58" t="str">
        <f t="shared" si="85"/>
        <v>0</v>
      </c>
      <c r="M232" s="58" t="str">
        <f t="shared" si="90"/>
        <v>0</v>
      </c>
      <c r="N232" s="61">
        <v>0</v>
      </c>
      <c r="O232" s="3">
        <f t="shared" si="81"/>
        <v>3.2175925925925931E-3</v>
      </c>
      <c r="AF232" s="3">
        <f t="shared" si="75"/>
        <v>3.2175925925925931E-3</v>
      </c>
      <c r="AG232" s="5">
        <f t="shared" si="76"/>
        <v>278000</v>
      </c>
      <c r="AH232" s="56">
        <f t="shared" si="86"/>
        <v>3.3491120000000003</v>
      </c>
      <c r="AI232" s="84">
        <f t="shared" si="88"/>
        <v>3.3491120000000003</v>
      </c>
      <c r="AJ232" s="84">
        <v>750</v>
      </c>
      <c r="AK232" t="str">
        <f t="shared" si="82"/>
        <v>3.349112, 750</v>
      </c>
      <c r="AL232" s="60">
        <f t="shared" si="88"/>
        <v>3.3491120000000003</v>
      </c>
      <c r="AM232" s="5">
        <f t="shared" si="83"/>
        <v>278</v>
      </c>
      <c r="AN232" s="56"/>
      <c r="AT232" s="56"/>
    </row>
    <row r="233" spans="1:46" x14ac:dyDescent="0.35">
      <c r="A233">
        <v>279000</v>
      </c>
      <c r="B233" s="59">
        <v>0.40829942000000002</v>
      </c>
      <c r="C233" s="3">
        <f t="shared" si="73"/>
        <v>3.2291666666666671E-3</v>
      </c>
      <c r="D233" s="59">
        <v>4.0829941999999999</v>
      </c>
      <c r="E233" s="56" t="e">
        <f t="shared" si="77"/>
        <v>#N/A</v>
      </c>
      <c r="F233" s="58" t="e">
        <f t="shared" si="78"/>
        <v>#N/A</v>
      </c>
      <c r="G233" s="58" t="e">
        <f t="shared" si="91"/>
        <v>#N/A</v>
      </c>
      <c r="H233" s="58" t="e">
        <f t="shared" si="84"/>
        <v>#N/A</v>
      </c>
      <c r="I233" s="61" t="e">
        <v>#N/A</v>
      </c>
      <c r="J233" s="58" t="str">
        <f t="shared" si="79"/>
        <v>0</v>
      </c>
      <c r="K233" s="58" t="str">
        <f t="shared" si="80"/>
        <v>0</v>
      </c>
      <c r="L233" s="58" t="str">
        <f t="shared" si="85"/>
        <v>0</v>
      </c>
      <c r="M233" s="58" t="str">
        <f t="shared" si="90"/>
        <v>0</v>
      </c>
      <c r="N233" s="61">
        <v>0</v>
      </c>
      <c r="O233" s="3">
        <f t="shared" si="81"/>
        <v>3.2291666666666671E-3</v>
      </c>
      <c r="AF233" s="3">
        <f t="shared" si="75"/>
        <v>3.2291666666666671E-3</v>
      </c>
      <c r="AG233" s="5">
        <f t="shared" si="76"/>
        <v>279000</v>
      </c>
      <c r="AH233" s="56">
        <f t="shared" si="86"/>
        <v>4.0829941999999999</v>
      </c>
      <c r="AI233" s="84">
        <f t="shared" si="88"/>
        <v>4.0829941999999999</v>
      </c>
      <c r="AJ233" s="84">
        <v>751</v>
      </c>
      <c r="AK233" t="str">
        <f t="shared" si="82"/>
        <v>4.0829942, 751</v>
      </c>
      <c r="AL233" s="60">
        <f t="shared" si="88"/>
        <v>4.0829941999999999</v>
      </c>
      <c r="AM233" s="5">
        <f t="shared" si="83"/>
        <v>279</v>
      </c>
      <c r="AN233" s="56"/>
      <c r="AT233" s="56"/>
    </row>
    <row r="234" spans="1:46" x14ac:dyDescent="0.35">
      <c r="A234">
        <v>280000</v>
      </c>
      <c r="B234" s="59">
        <v>0.48924822000000001</v>
      </c>
      <c r="C234" s="3">
        <f t="shared" si="73"/>
        <v>3.2407407407407411E-3</v>
      </c>
      <c r="D234" s="59">
        <v>4.8924821999999999</v>
      </c>
      <c r="E234" s="56" t="e">
        <f t="shared" si="77"/>
        <v>#N/A</v>
      </c>
      <c r="F234" s="58">
        <f t="shared" si="78"/>
        <v>4.8924821999999999</v>
      </c>
      <c r="G234" s="58" t="e">
        <f t="shared" si="91"/>
        <v>#N/A</v>
      </c>
      <c r="H234" s="58">
        <f t="shared" si="84"/>
        <v>4.8924821999999999</v>
      </c>
      <c r="I234" s="61" t="s">
        <v>64</v>
      </c>
      <c r="J234" s="58" t="str">
        <f t="shared" si="79"/>
        <v>0</v>
      </c>
      <c r="K234" s="58">
        <f t="shared" si="80"/>
        <v>4.8924821999999999</v>
      </c>
      <c r="L234" s="58" t="str">
        <f t="shared" si="85"/>
        <v>0</v>
      </c>
      <c r="M234" s="58">
        <f t="shared" si="90"/>
        <v>4.8924821999999999</v>
      </c>
      <c r="N234" s="61" t="str">
        <v>8 Left leg flexion</v>
      </c>
      <c r="O234" s="3">
        <f t="shared" si="81"/>
        <v>3.2407407407407411E-3</v>
      </c>
      <c r="AF234" s="3">
        <f t="shared" si="75"/>
        <v>3.2407407407407411E-3</v>
      </c>
      <c r="AG234" s="5">
        <f t="shared" si="76"/>
        <v>280000</v>
      </c>
      <c r="AH234" s="56">
        <f t="shared" si="86"/>
        <v>4.8924821999999999</v>
      </c>
      <c r="AI234" s="84">
        <f t="shared" si="88"/>
        <v>4.8924821999999999</v>
      </c>
      <c r="AJ234" s="84">
        <v>752</v>
      </c>
      <c r="AK234" t="str">
        <f t="shared" si="82"/>
        <v>4.8924822, 752</v>
      </c>
      <c r="AL234" s="60">
        <f t="shared" si="88"/>
        <v>4.8924821999999999</v>
      </c>
      <c r="AM234" s="5">
        <f t="shared" si="83"/>
        <v>280</v>
      </c>
      <c r="AN234" s="56"/>
      <c r="AT234" s="56"/>
    </row>
    <row r="235" spans="1:46" x14ac:dyDescent="0.35">
      <c r="A235">
        <v>281000</v>
      </c>
      <c r="B235" s="59">
        <v>0.28725024999999998</v>
      </c>
      <c r="C235" s="3">
        <f t="shared" si="73"/>
        <v>3.2523148148148151E-3</v>
      </c>
      <c r="D235" s="59">
        <v>2.8725025</v>
      </c>
      <c r="E235" s="56" t="e">
        <f t="shared" si="77"/>
        <v>#N/A</v>
      </c>
      <c r="F235" s="58" t="e">
        <f t="shared" si="78"/>
        <v>#N/A</v>
      </c>
      <c r="G235" s="58" t="e">
        <f t="shared" si="91"/>
        <v>#N/A</v>
      </c>
      <c r="H235" s="58" t="e">
        <f t="shared" si="84"/>
        <v>#N/A</v>
      </c>
      <c r="I235" s="61" t="e">
        <v>#N/A</v>
      </c>
      <c r="J235" s="58" t="str">
        <f t="shared" si="79"/>
        <v>0</v>
      </c>
      <c r="K235" s="58" t="str">
        <f t="shared" si="80"/>
        <v>0</v>
      </c>
      <c r="L235" s="58" t="str">
        <f t="shared" si="85"/>
        <v>0</v>
      </c>
      <c r="M235" s="58" t="str">
        <f t="shared" si="90"/>
        <v>0</v>
      </c>
      <c r="N235" s="61">
        <v>0</v>
      </c>
      <c r="O235" s="3">
        <f t="shared" si="81"/>
        <v>3.2523148148148151E-3</v>
      </c>
      <c r="AF235" s="3">
        <f t="shared" si="75"/>
        <v>3.2523148148148151E-3</v>
      </c>
      <c r="AG235" s="5">
        <f t="shared" si="76"/>
        <v>281000</v>
      </c>
      <c r="AH235" s="56">
        <f t="shared" si="86"/>
        <v>2.8725025</v>
      </c>
      <c r="AI235" s="84">
        <f t="shared" si="88"/>
        <v>2.8725025</v>
      </c>
      <c r="AJ235" s="84">
        <v>753</v>
      </c>
      <c r="AK235" t="str">
        <f t="shared" si="82"/>
        <v>2.8725025, 753</v>
      </c>
      <c r="AL235" s="60">
        <f t="shared" si="88"/>
        <v>2.8725025</v>
      </c>
      <c r="AM235" s="5">
        <f t="shared" si="83"/>
        <v>281</v>
      </c>
      <c r="AN235" s="56"/>
      <c r="AT235" s="56"/>
    </row>
    <row r="236" spans="1:46" x14ac:dyDescent="0.35">
      <c r="A236">
        <v>282000</v>
      </c>
      <c r="B236" s="59">
        <v>0.21386448</v>
      </c>
      <c r="C236" s="3">
        <f t="shared" si="73"/>
        <v>3.2638888888888891E-3</v>
      </c>
      <c r="D236" s="59">
        <v>2.1386447999999998</v>
      </c>
      <c r="E236" s="56" t="e">
        <f t="shared" si="77"/>
        <v>#N/A</v>
      </c>
      <c r="F236" s="58" t="e">
        <f t="shared" si="78"/>
        <v>#N/A</v>
      </c>
      <c r="G236" s="58">
        <f t="shared" si="91"/>
        <v>2.1386447999999998</v>
      </c>
      <c r="H236" s="58" t="e">
        <f t="shared" si="84"/>
        <v>#N/A</v>
      </c>
      <c r="I236" s="61" t="e">
        <v>#N/A</v>
      </c>
      <c r="J236" s="58" t="str">
        <f t="shared" si="79"/>
        <v>0</v>
      </c>
      <c r="K236" s="58" t="str">
        <f t="shared" si="80"/>
        <v>0</v>
      </c>
      <c r="L236" s="58">
        <f t="shared" si="85"/>
        <v>2.1386447999999998</v>
      </c>
      <c r="M236" s="58" t="str">
        <f t="shared" si="90"/>
        <v>0</v>
      </c>
      <c r="N236" s="61">
        <v>0</v>
      </c>
      <c r="O236" s="3">
        <f t="shared" si="81"/>
        <v>3.2638888888888891E-3</v>
      </c>
      <c r="AF236" s="3">
        <f t="shared" si="75"/>
        <v>3.2638888888888891E-3</v>
      </c>
      <c r="AG236" s="5">
        <f t="shared" si="76"/>
        <v>282000</v>
      </c>
      <c r="AH236" s="56">
        <f t="shared" si="86"/>
        <v>2.1386447999999998</v>
      </c>
      <c r="AI236" s="84">
        <f t="shared" si="88"/>
        <v>2.1386447999999998</v>
      </c>
      <c r="AJ236" s="84">
        <v>754</v>
      </c>
      <c r="AK236" t="str">
        <f t="shared" si="82"/>
        <v>2.1386448, 754</v>
      </c>
      <c r="AL236" s="60">
        <f t="shared" si="88"/>
        <v>2.1386447999999998</v>
      </c>
      <c r="AM236" s="5">
        <f t="shared" si="83"/>
        <v>282</v>
      </c>
      <c r="AN236" s="56"/>
      <c r="AT236" s="56"/>
    </row>
    <row r="237" spans="1:46" x14ac:dyDescent="0.35">
      <c r="A237">
        <v>283000</v>
      </c>
      <c r="B237" s="59">
        <v>0.33642425999999997</v>
      </c>
      <c r="C237" s="3">
        <f t="shared" si="73"/>
        <v>3.2754629629629631E-3</v>
      </c>
      <c r="D237" s="59">
        <v>3.3642425999999999</v>
      </c>
      <c r="E237" s="56" t="e">
        <f t="shared" si="77"/>
        <v>#N/A</v>
      </c>
      <c r="F237" s="58" t="e">
        <f t="shared" si="78"/>
        <v>#N/A</v>
      </c>
      <c r="G237" s="58" t="e">
        <f t="shared" si="91"/>
        <v>#N/A</v>
      </c>
      <c r="H237" s="58" t="e">
        <f t="shared" si="84"/>
        <v>#N/A</v>
      </c>
      <c r="I237" s="61" t="e">
        <v>#N/A</v>
      </c>
      <c r="J237" s="58" t="str">
        <f t="shared" si="79"/>
        <v>0</v>
      </c>
      <c r="K237" s="58" t="str">
        <f t="shared" si="80"/>
        <v>0</v>
      </c>
      <c r="L237" s="58" t="str">
        <f t="shared" si="85"/>
        <v>0</v>
      </c>
      <c r="M237" s="58" t="str">
        <f t="shared" si="90"/>
        <v>0</v>
      </c>
      <c r="N237" s="61">
        <v>0</v>
      </c>
      <c r="O237" s="3">
        <f t="shared" si="81"/>
        <v>3.2754629629629631E-3</v>
      </c>
      <c r="AF237" s="3">
        <f t="shared" si="75"/>
        <v>3.2754629629629631E-3</v>
      </c>
      <c r="AG237" s="5">
        <f t="shared" si="76"/>
        <v>283000</v>
      </c>
      <c r="AH237" s="56">
        <f t="shared" si="86"/>
        <v>3.3642425999999999</v>
      </c>
      <c r="AI237" s="84">
        <f t="shared" si="88"/>
        <v>3.3642425999999999</v>
      </c>
      <c r="AJ237" s="84">
        <v>755</v>
      </c>
      <c r="AK237" t="str">
        <f t="shared" si="82"/>
        <v>3.3642426, 755</v>
      </c>
      <c r="AL237" s="60">
        <f t="shared" si="88"/>
        <v>3.3642425999999999</v>
      </c>
      <c r="AM237" s="5">
        <f t="shared" si="83"/>
        <v>283</v>
      </c>
      <c r="AN237" s="56"/>
      <c r="AT237" s="56"/>
    </row>
    <row r="238" spans="1:46" x14ac:dyDescent="0.35">
      <c r="A238">
        <v>284000</v>
      </c>
      <c r="B238" s="59">
        <v>0.40678389999999998</v>
      </c>
      <c r="C238" s="3">
        <f t="shared" si="73"/>
        <v>3.2870370370370371E-3</v>
      </c>
      <c r="D238" s="59">
        <v>4.0678389999999993</v>
      </c>
      <c r="E238" s="56" t="e">
        <f t="shared" si="77"/>
        <v>#N/A</v>
      </c>
      <c r="F238" s="58" t="e">
        <f t="shared" si="78"/>
        <v>#N/A</v>
      </c>
      <c r="G238" s="58" t="e">
        <f t="shared" si="91"/>
        <v>#N/A</v>
      </c>
      <c r="H238" s="58">
        <f t="shared" si="84"/>
        <v>4.0678389999999993</v>
      </c>
      <c r="I238" s="61" t="e">
        <v>#N/A</v>
      </c>
      <c r="J238" s="58" t="str">
        <f t="shared" si="79"/>
        <v>0</v>
      </c>
      <c r="K238" s="58" t="str">
        <f t="shared" si="80"/>
        <v>0</v>
      </c>
      <c r="L238" s="58" t="str">
        <f t="shared" si="85"/>
        <v>0</v>
      </c>
      <c r="M238" s="58">
        <f t="shared" si="90"/>
        <v>4.0678389999999993</v>
      </c>
      <c r="N238" s="61">
        <v>0</v>
      </c>
      <c r="O238" s="3">
        <f t="shared" si="81"/>
        <v>3.2870370370370371E-3</v>
      </c>
      <c r="AF238" s="3">
        <f t="shared" si="75"/>
        <v>3.2870370370370371E-3</v>
      </c>
      <c r="AG238" s="5">
        <f t="shared" si="76"/>
        <v>284000</v>
      </c>
      <c r="AH238" s="56">
        <f t="shared" si="86"/>
        <v>4.0678389999999993</v>
      </c>
      <c r="AI238" s="84">
        <f t="shared" si="88"/>
        <v>4.0678389999999993</v>
      </c>
      <c r="AJ238" s="84">
        <v>756</v>
      </c>
      <c r="AK238" t="str">
        <f t="shared" si="82"/>
        <v>4.067839, 756</v>
      </c>
      <c r="AL238" s="60">
        <f t="shared" si="88"/>
        <v>4.0678389999999993</v>
      </c>
      <c r="AM238" s="5">
        <f t="shared" si="83"/>
        <v>284</v>
      </c>
      <c r="AN238" s="56"/>
      <c r="AT238" s="56"/>
    </row>
    <row r="239" spans="1:46" x14ac:dyDescent="0.35">
      <c r="A239">
        <v>285000</v>
      </c>
      <c r="B239" s="59">
        <v>0.40375775000000003</v>
      </c>
      <c r="C239" s="3">
        <f t="shared" si="73"/>
        <v>3.2986111111111111E-3</v>
      </c>
      <c r="D239" s="59">
        <v>4.0375775000000003</v>
      </c>
      <c r="E239" s="56" t="e">
        <f t="shared" si="77"/>
        <v>#N/A</v>
      </c>
      <c r="F239" s="58" t="e">
        <f t="shared" si="78"/>
        <v>#N/A</v>
      </c>
      <c r="G239" s="58" t="e">
        <f t="shared" si="91"/>
        <v>#N/A</v>
      </c>
      <c r="H239" s="58" t="e">
        <f t="shared" si="84"/>
        <v>#N/A</v>
      </c>
      <c r="I239" s="61" t="e">
        <v>#N/A</v>
      </c>
      <c r="J239" s="58" t="str">
        <f t="shared" si="79"/>
        <v>0</v>
      </c>
      <c r="K239" s="58" t="str">
        <f t="shared" si="80"/>
        <v>0</v>
      </c>
      <c r="L239" s="58" t="str">
        <f t="shared" si="85"/>
        <v>0</v>
      </c>
      <c r="M239" s="58" t="str">
        <f t="shared" si="90"/>
        <v>0</v>
      </c>
      <c r="N239" s="61">
        <v>0</v>
      </c>
      <c r="O239" s="3">
        <f t="shared" si="81"/>
        <v>3.2986111111111111E-3</v>
      </c>
      <c r="AF239" s="3">
        <f t="shared" si="75"/>
        <v>3.2986111111111111E-3</v>
      </c>
      <c r="AG239" s="5">
        <f t="shared" si="76"/>
        <v>285000</v>
      </c>
      <c r="AH239" s="56">
        <f t="shared" si="86"/>
        <v>4.0375775000000003</v>
      </c>
      <c r="AI239" s="84">
        <f t="shared" si="88"/>
        <v>4.0375775000000003</v>
      </c>
      <c r="AJ239" s="84">
        <v>757</v>
      </c>
      <c r="AK239" t="str">
        <f t="shared" si="82"/>
        <v>4.0375775, 757</v>
      </c>
      <c r="AL239" s="60">
        <f t="shared" si="88"/>
        <v>4.0375775000000003</v>
      </c>
      <c r="AM239" s="5">
        <f t="shared" si="83"/>
        <v>285</v>
      </c>
      <c r="AN239" s="56"/>
      <c r="AT239" s="56"/>
    </row>
    <row r="240" spans="1:46" x14ac:dyDescent="0.35">
      <c r="A240">
        <v>286000</v>
      </c>
      <c r="B240" s="59">
        <v>0.38333230000000001</v>
      </c>
      <c r="C240" s="3">
        <f t="shared" si="73"/>
        <v>3.3101851851851851E-3</v>
      </c>
      <c r="D240" s="59">
        <v>3.833323</v>
      </c>
      <c r="E240" s="56" t="e">
        <f t="shared" si="77"/>
        <v>#N/A</v>
      </c>
      <c r="F240" s="58" t="e">
        <f t="shared" si="78"/>
        <v>#N/A</v>
      </c>
      <c r="G240" s="58" t="e">
        <f t="shared" si="91"/>
        <v>#N/A</v>
      </c>
      <c r="H240" s="58" t="e">
        <f t="shared" si="84"/>
        <v>#N/A</v>
      </c>
      <c r="I240" s="61" t="e">
        <v>#N/A</v>
      </c>
      <c r="J240" s="58" t="str">
        <f t="shared" si="79"/>
        <v>0</v>
      </c>
      <c r="K240" s="58" t="str">
        <f t="shared" si="80"/>
        <v>0</v>
      </c>
      <c r="L240" s="58" t="str">
        <f t="shared" si="85"/>
        <v>0</v>
      </c>
      <c r="M240" s="58" t="str">
        <f t="shared" si="90"/>
        <v>0</v>
      </c>
      <c r="N240" s="61">
        <v>0</v>
      </c>
      <c r="O240" s="3">
        <f t="shared" si="81"/>
        <v>3.3101851851851851E-3</v>
      </c>
      <c r="AF240" s="3">
        <f t="shared" si="75"/>
        <v>3.3101851851851851E-3</v>
      </c>
      <c r="AG240" s="5">
        <f t="shared" si="76"/>
        <v>286000</v>
      </c>
      <c r="AH240" s="56">
        <f t="shared" si="86"/>
        <v>3.833323</v>
      </c>
      <c r="AI240" s="84">
        <f t="shared" si="88"/>
        <v>3.833323</v>
      </c>
      <c r="AJ240" s="84">
        <v>758</v>
      </c>
      <c r="AK240" t="str">
        <f t="shared" si="82"/>
        <v>3.833323, 758</v>
      </c>
      <c r="AL240" s="60">
        <f t="shared" si="88"/>
        <v>3.833323</v>
      </c>
      <c r="AM240" s="5">
        <f t="shared" si="83"/>
        <v>286</v>
      </c>
      <c r="AN240" s="56"/>
      <c r="AT240" s="56"/>
    </row>
    <row r="241" spans="1:46" x14ac:dyDescent="0.35">
      <c r="A241">
        <v>287000</v>
      </c>
      <c r="B241" s="59">
        <v>0.35685210000000001</v>
      </c>
      <c r="C241" s="3">
        <f t="shared" si="73"/>
        <v>3.3217592592592591E-3</v>
      </c>
      <c r="D241" s="59">
        <v>3.5685210000000001</v>
      </c>
      <c r="E241" s="56" t="e">
        <f t="shared" si="77"/>
        <v>#N/A</v>
      </c>
      <c r="F241" s="58" t="e">
        <f t="shared" si="78"/>
        <v>#N/A</v>
      </c>
      <c r="G241" s="58" t="e">
        <f t="shared" si="91"/>
        <v>#N/A</v>
      </c>
      <c r="H241" s="58" t="e">
        <f t="shared" si="84"/>
        <v>#N/A</v>
      </c>
      <c r="I241" s="61" t="e">
        <v>#N/A</v>
      </c>
      <c r="J241" s="58" t="str">
        <f t="shared" si="79"/>
        <v>0</v>
      </c>
      <c r="K241" s="58" t="str">
        <f t="shared" si="80"/>
        <v>0</v>
      </c>
      <c r="L241" s="58" t="str">
        <f t="shared" si="85"/>
        <v>0</v>
      </c>
      <c r="M241" s="58" t="str">
        <f t="shared" si="90"/>
        <v>0</v>
      </c>
      <c r="N241" s="61">
        <v>0</v>
      </c>
      <c r="O241" s="3">
        <f t="shared" si="81"/>
        <v>3.3217592592592591E-3</v>
      </c>
      <c r="AF241" s="3">
        <f t="shared" si="75"/>
        <v>3.3217592592592591E-3</v>
      </c>
      <c r="AG241" s="5">
        <f t="shared" si="76"/>
        <v>287000</v>
      </c>
      <c r="AH241" s="56">
        <f t="shared" si="86"/>
        <v>3.5685210000000001</v>
      </c>
      <c r="AI241" s="84">
        <f t="shared" si="88"/>
        <v>3.5685210000000001</v>
      </c>
      <c r="AJ241" s="84">
        <v>759</v>
      </c>
      <c r="AK241" t="str">
        <f t="shared" si="82"/>
        <v>3.568521, 759</v>
      </c>
      <c r="AL241" s="60">
        <f t="shared" si="88"/>
        <v>3.5685210000000001</v>
      </c>
      <c r="AM241" s="5">
        <f t="shared" si="83"/>
        <v>287</v>
      </c>
      <c r="AN241" s="56"/>
      <c r="AT241" s="56"/>
    </row>
    <row r="242" spans="1:46" x14ac:dyDescent="0.35">
      <c r="A242">
        <v>288000</v>
      </c>
      <c r="B242" s="59">
        <v>0.35609436</v>
      </c>
      <c r="C242" s="3">
        <f t="shared" si="73"/>
        <v>3.3333333333333331E-3</v>
      </c>
      <c r="D242" s="59">
        <v>3.5609435999999999</v>
      </c>
      <c r="E242" s="56" t="e">
        <f t="shared" si="77"/>
        <v>#N/A</v>
      </c>
      <c r="F242" s="58" t="e">
        <f t="shared" si="78"/>
        <v>#N/A</v>
      </c>
      <c r="G242" s="58">
        <f t="shared" si="91"/>
        <v>3.5609435999999999</v>
      </c>
      <c r="H242" s="58" t="e">
        <f t="shared" si="84"/>
        <v>#N/A</v>
      </c>
      <c r="I242" s="61" t="e">
        <v>#N/A</v>
      </c>
      <c r="J242" s="58" t="str">
        <f t="shared" si="79"/>
        <v>0</v>
      </c>
      <c r="K242" s="58" t="str">
        <f t="shared" si="80"/>
        <v>0</v>
      </c>
      <c r="L242" s="58">
        <f t="shared" si="85"/>
        <v>3.5609435999999999</v>
      </c>
      <c r="M242" s="58" t="str">
        <f t="shared" si="90"/>
        <v>0</v>
      </c>
      <c r="N242" s="61">
        <v>0</v>
      </c>
      <c r="O242" s="3">
        <f t="shared" si="81"/>
        <v>3.3333333333333331E-3</v>
      </c>
      <c r="AF242" s="3">
        <f t="shared" si="75"/>
        <v>3.3333333333333331E-3</v>
      </c>
      <c r="AG242" s="5">
        <f t="shared" si="76"/>
        <v>288000</v>
      </c>
      <c r="AH242" s="56">
        <f t="shared" si="86"/>
        <v>3.5609435999999999</v>
      </c>
      <c r="AI242" s="84">
        <f t="shared" si="88"/>
        <v>3.5609435999999999</v>
      </c>
      <c r="AJ242" s="84">
        <v>760</v>
      </c>
      <c r="AK242" t="str">
        <f t="shared" si="82"/>
        <v>3.5609436, 760</v>
      </c>
      <c r="AL242" s="60">
        <f t="shared" si="88"/>
        <v>3.5609435999999999</v>
      </c>
      <c r="AM242" s="5">
        <f t="shared" si="83"/>
        <v>288</v>
      </c>
      <c r="AN242" s="56"/>
      <c r="AT242" s="56"/>
    </row>
    <row r="243" spans="1:46" x14ac:dyDescent="0.35">
      <c r="A243">
        <v>289000</v>
      </c>
      <c r="B243" s="59">
        <v>0.35912054999999998</v>
      </c>
      <c r="C243" s="3">
        <f t="shared" si="73"/>
        <v>3.3449074074074071E-3</v>
      </c>
      <c r="D243" s="59">
        <v>3.5912055000000001</v>
      </c>
      <c r="E243" s="56" t="e">
        <f t="shared" si="77"/>
        <v>#N/A</v>
      </c>
      <c r="F243" s="58" t="e">
        <f t="shared" si="78"/>
        <v>#N/A</v>
      </c>
      <c r="G243" s="58" t="e">
        <f t="shared" si="91"/>
        <v>#N/A</v>
      </c>
      <c r="H243" s="58" t="e">
        <f t="shared" si="84"/>
        <v>#N/A</v>
      </c>
      <c r="I243" s="61" t="e">
        <v>#N/A</v>
      </c>
      <c r="J243" s="58" t="str">
        <f t="shared" si="79"/>
        <v>0</v>
      </c>
      <c r="K243" s="58" t="str">
        <f t="shared" si="80"/>
        <v>0</v>
      </c>
      <c r="L243" s="58" t="str">
        <f t="shared" si="85"/>
        <v>0</v>
      </c>
      <c r="M243" s="58" t="str">
        <f t="shared" si="90"/>
        <v>0</v>
      </c>
      <c r="N243" s="61">
        <v>0</v>
      </c>
      <c r="O243" s="3">
        <f t="shared" si="81"/>
        <v>3.3449074074074071E-3</v>
      </c>
      <c r="AF243" s="3">
        <f t="shared" si="75"/>
        <v>3.3449074074074071E-3</v>
      </c>
      <c r="AG243" s="5">
        <f t="shared" si="76"/>
        <v>289000</v>
      </c>
      <c r="AH243" s="56">
        <f t="shared" si="86"/>
        <v>3.5912055000000001</v>
      </c>
      <c r="AI243" s="84">
        <f t="shared" si="88"/>
        <v>3.5912055000000001</v>
      </c>
      <c r="AJ243" s="84">
        <v>761</v>
      </c>
      <c r="AK243" t="str">
        <f t="shared" si="82"/>
        <v>3.5912055, 761</v>
      </c>
      <c r="AL243" s="60">
        <f t="shared" si="88"/>
        <v>3.5912055000000001</v>
      </c>
      <c r="AM243" s="5">
        <f t="shared" si="83"/>
        <v>289</v>
      </c>
      <c r="AN243" s="56"/>
      <c r="AT243" s="56"/>
    </row>
    <row r="244" spans="1:46" x14ac:dyDescent="0.35">
      <c r="A244">
        <v>290000</v>
      </c>
      <c r="B244" s="59">
        <v>0.3606336</v>
      </c>
      <c r="C244" s="3">
        <f t="shared" si="73"/>
        <v>3.3564814814814811E-3</v>
      </c>
      <c r="D244" s="59">
        <v>3.6063359999999998</v>
      </c>
      <c r="E244" s="56" t="e">
        <f t="shared" si="77"/>
        <v>#N/A</v>
      </c>
      <c r="F244" s="58" t="e">
        <f t="shared" si="78"/>
        <v>#N/A</v>
      </c>
      <c r="G244" s="58" t="e">
        <f t="shared" si="91"/>
        <v>#N/A</v>
      </c>
      <c r="H244" s="58" t="e">
        <f t="shared" si="84"/>
        <v>#N/A</v>
      </c>
      <c r="I244" s="61" t="e">
        <v>#N/A</v>
      </c>
      <c r="J244" s="58" t="str">
        <f t="shared" si="79"/>
        <v>0</v>
      </c>
      <c r="K244" s="58" t="str">
        <f t="shared" si="80"/>
        <v>0</v>
      </c>
      <c r="L244" s="58" t="str">
        <f t="shared" si="85"/>
        <v>0</v>
      </c>
      <c r="M244" s="58">
        <v>0</v>
      </c>
      <c r="N244" s="61">
        <v>0</v>
      </c>
      <c r="O244" s="3">
        <f t="shared" si="81"/>
        <v>3.3564814814814811E-3</v>
      </c>
      <c r="AF244" s="3">
        <f t="shared" si="75"/>
        <v>3.3564814814814811E-3</v>
      </c>
      <c r="AG244" s="5">
        <f t="shared" si="76"/>
        <v>290000</v>
      </c>
      <c r="AH244" s="56">
        <f t="shared" si="86"/>
        <v>3.6063359999999998</v>
      </c>
      <c r="AI244" s="84">
        <f t="shared" si="88"/>
        <v>3.6063359999999998</v>
      </c>
      <c r="AJ244" s="84">
        <v>762</v>
      </c>
      <c r="AK244" t="str">
        <f t="shared" si="82"/>
        <v>3.606336, 762</v>
      </c>
      <c r="AL244" s="60">
        <f t="shared" si="88"/>
        <v>3.6063359999999998</v>
      </c>
      <c r="AM244" s="5">
        <f t="shared" si="83"/>
        <v>290</v>
      </c>
      <c r="AN244" s="56"/>
      <c r="AT244" s="56"/>
    </row>
    <row r="245" spans="1:46" x14ac:dyDescent="0.35">
      <c r="A245">
        <v>291000</v>
      </c>
      <c r="B245" s="59">
        <v>0.36517285999999999</v>
      </c>
      <c r="C245" s="3">
        <f t="shared" si="73"/>
        <v>3.3680555555555551E-3</v>
      </c>
      <c r="D245" s="59">
        <v>3.6517285999999998</v>
      </c>
      <c r="E245" s="56" t="e">
        <f t="shared" si="77"/>
        <v>#N/A</v>
      </c>
      <c r="F245" s="58" t="e">
        <f t="shared" si="78"/>
        <v>#N/A</v>
      </c>
      <c r="G245" s="58" t="e">
        <f>IF(AND(D245&lt;=D242, D245&lt;=D243, D245&lt;=D244, D245&lt;=D246, D245&lt;=D247, D245&lt;=D248),D245,NA())</f>
        <v>#N/A</v>
      </c>
      <c r="H245" s="58" t="e">
        <f t="shared" si="84"/>
        <v>#N/A</v>
      </c>
      <c r="I245" s="61" t="e">
        <v>#N/A</v>
      </c>
      <c r="J245" s="58" t="str">
        <f t="shared" si="79"/>
        <v>0</v>
      </c>
      <c r="K245" s="58" t="str">
        <f t="shared" si="80"/>
        <v>0</v>
      </c>
      <c r="L245" s="58" t="str">
        <f t="shared" si="85"/>
        <v>0</v>
      </c>
      <c r="M245" s="58" t="str">
        <f t="shared" si="90"/>
        <v>0</v>
      </c>
      <c r="N245" s="61">
        <v>0</v>
      </c>
      <c r="O245" s="3">
        <f t="shared" si="81"/>
        <v>3.3680555555555551E-3</v>
      </c>
      <c r="AF245" s="3">
        <f t="shared" si="75"/>
        <v>3.3680555555555551E-3</v>
      </c>
      <c r="AG245" s="5">
        <f t="shared" si="76"/>
        <v>291000</v>
      </c>
      <c r="AH245" s="56">
        <f t="shared" si="86"/>
        <v>3.6517285999999998</v>
      </c>
      <c r="AI245" s="84">
        <f t="shared" si="88"/>
        <v>3.6517285999999998</v>
      </c>
      <c r="AJ245" s="84">
        <v>763</v>
      </c>
      <c r="AK245" t="str">
        <f t="shared" si="82"/>
        <v>3.6517286, 763</v>
      </c>
      <c r="AL245" s="60">
        <f t="shared" si="88"/>
        <v>3.6517285999999998</v>
      </c>
      <c r="AM245" s="5">
        <f t="shared" si="83"/>
        <v>291</v>
      </c>
      <c r="AN245" s="56"/>
      <c r="AT245" s="56"/>
    </row>
    <row r="246" spans="1:46" x14ac:dyDescent="0.35">
      <c r="A246">
        <v>292000</v>
      </c>
      <c r="B246" s="59">
        <v>0.36668836999999999</v>
      </c>
      <c r="C246" s="3">
        <f t="shared" si="73"/>
        <v>3.3796296296296291E-3</v>
      </c>
      <c r="D246" s="59">
        <v>3.6668836999999996</v>
      </c>
      <c r="E246" s="56" t="e">
        <f t="shared" si="77"/>
        <v>#N/A</v>
      </c>
      <c r="F246" s="58" t="e">
        <f t="shared" si="78"/>
        <v>#N/A</v>
      </c>
      <c r="G246" s="58" t="e">
        <f t="shared" ref="G246:G302" si="92">IF(AND(D246&lt;=D243, D246&lt;=D244, D246&lt;=D245, D246&lt;=D247, D246&lt;=D248, D246&lt;=D249),D246,NA())</f>
        <v>#N/A</v>
      </c>
      <c r="H246" s="58">
        <f t="shared" si="84"/>
        <v>3.6668836999999996</v>
      </c>
      <c r="I246" s="61" t="e">
        <v>#N/A</v>
      </c>
      <c r="J246" s="58" t="str">
        <f t="shared" si="79"/>
        <v>0</v>
      </c>
      <c r="K246" s="58" t="str">
        <f t="shared" si="80"/>
        <v>0</v>
      </c>
      <c r="L246" s="58" t="str">
        <f t="shared" si="85"/>
        <v>0</v>
      </c>
      <c r="M246" s="61">
        <v>0</v>
      </c>
      <c r="N246" s="61">
        <v>0</v>
      </c>
      <c r="O246" s="3">
        <f t="shared" si="81"/>
        <v>3.3796296296296291E-3</v>
      </c>
      <c r="AF246" s="3">
        <f t="shared" si="75"/>
        <v>3.3796296296296291E-3</v>
      </c>
      <c r="AG246" s="5">
        <f t="shared" si="76"/>
        <v>292000</v>
      </c>
      <c r="AH246" s="56">
        <f t="shared" si="86"/>
        <v>3.6668836999999996</v>
      </c>
      <c r="AI246" s="84">
        <f t="shared" si="88"/>
        <v>3.6668836999999996</v>
      </c>
      <c r="AJ246" s="84">
        <v>764</v>
      </c>
      <c r="AK246" t="str">
        <f t="shared" si="82"/>
        <v>3.6668837, 764</v>
      </c>
      <c r="AL246" s="60">
        <f t="shared" si="88"/>
        <v>3.6668836999999996</v>
      </c>
      <c r="AM246" s="5">
        <f t="shared" si="83"/>
        <v>292</v>
      </c>
      <c r="AN246" s="56"/>
      <c r="AT246" s="56"/>
    </row>
    <row r="247" spans="1:46" x14ac:dyDescent="0.35">
      <c r="A247">
        <v>293000</v>
      </c>
      <c r="B247" s="59">
        <v>0.36668836999999999</v>
      </c>
      <c r="C247" s="3">
        <f t="shared" si="73"/>
        <v>3.391203703703704E-3</v>
      </c>
      <c r="D247" s="59">
        <v>3.6668836999999996</v>
      </c>
      <c r="E247" s="56" t="e">
        <f t="shared" si="77"/>
        <v>#N/A</v>
      </c>
      <c r="F247" s="58" t="e">
        <f t="shared" si="78"/>
        <v>#N/A</v>
      </c>
      <c r="G247" s="58" t="e">
        <f t="shared" si="92"/>
        <v>#N/A</v>
      </c>
      <c r="H247" s="58">
        <f t="shared" si="84"/>
        <v>3.6668836999999996</v>
      </c>
      <c r="I247" s="61" t="e">
        <v>#N/A</v>
      </c>
      <c r="J247" s="58" t="str">
        <f t="shared" si="79"/>
        <v>0</v>
      </c>
      <c r="K247" s="58" t="str">
        <f t="shared" si="80"/>
        <v>0</v>
      </c>
      <c r="L247" s="58" t="str">
        <f t="shared" si="85"/>
        <v>0</v>
      </c>
      <c r="M247" s="58">
        <f t="shared" si="90"/>
        <v>3.6668836999999996</v>
      </c>
      <c r="N247" s="61">
        <v>0</v>
      </c>
      <c r="O247" s="3">
        <f t="shared" si="81"/>
        <v>3.391203703703704E-3</v>
      </c>
      <c r="AF247" s="3">
        <f t="shared" si="75"/>
        <v>3.391203703703704E-3</v>
      </c>
      <c r="AG247" s="5">
        <f t="shared" si="76"/>
        <v>293000</v>
      </c>
      <c r="AH247" s="56">
        <f t="shared" si="86"/>
        <v>3.6668836999999996</v>
      </c>
      <c r="AI247" s="84">
        <f t="shared" si="88"/>
        <v>3.6668836999999996</v>
      </c>
      <c r="AJ247" s="84">
        <v>765</v>
      </c>
      <c r="AK247" t="str">
        <f t="shared" si="82"/>
        <v>3.6668837, 765</v>
      </c>
      <c r="AL247" s="60">
        <f t="shared" si="88"/>
        <v>3.6668836999999996</v>
      </c>
      <c r="AM247" s="5">
        <f t="shared" si="83"/>
        <v>293</v>
      </c>
      <c r="AN247" s="56"/>
      <c r="AT247" s="56"/>
    </row>
    <row r="248" spans="1:46" x14ac:dyDescent="0.35">
      <c r="A248">
        <v>294000</v>
      </c>
      <c r="B248" s="59">
        <v>0.36365979999999998</v>
      </c>
      <c r="C248" s="3">
        <f t="shared" si="73"/>
        <v>3.402777777777778E-3</v>
      </c>
      <c r="D248" s="59">
        <v>3.6365979999999998</v>
      </c>
      <c r="E248" s="56" t="e">
        <f t="shared" si="77"/>
        <v>#N/A</v>
      </c>
      <c r="F248" s="58" t="e">
        <f t="shared" si="78"/>
        <v>#N/A</v>
      </c>
      <c r="G248" s="58" t="e">
        <f t="shared" si="92"/>
        <v>#N/A</v>
      </c>
      <c r="H248" s="58" t="e">
        <f t="shared" si="84"/>
        <v>#N/A</v>
      </c>
      <c r="I248" s="61" t="e">
        <v>#N/A</v>
      </c>
      <c r="J248" s="58" t="str">
        <f t="shared" si="79"/>
        <v>0</v>
      </c>
      <c r="K248" s="58" t="str">
        <f t="shared" si="80"/>
        <v>0</v>
      </c>
      <c r="L248" s="58" t="str">
        <f t="shared" si="85"/>
        <v>0</v>
      </c>
      <c r="M248" s="58" t="str">
        <f t="shared" si="90"/>
        <v>0</v>
      </c>
      <c r="N248" s="61">
        <v>0</v>
      </c>
      <c r="O248" s="3">
        <f t="shared" si="81"/>
        <v>3.402777777777778E-3</v>
      </c>
      <c r="AF248" s="3">
        <f t="shared" si="75"/>
        <v>3.402777777777778E-3</v>
      </c>
      <c r="AG248" s="5">
        <f t="shared" si="76"/>
        <v>294000</v>
      </c>
      <c r="AH248" s="56">
        <f t="shared" si="86"/>
        <v>3.6365979999999998</v>
      </c>
      <c r="AI248" s="84">
        <f t="shared" si="88"/>
        <v>3.6365979999999998</v>
      </c>
      <c r="AJ248" s="84">
        <v>766</v>
      </c>
      <c r="AK248" t="str">
        <f t="shared" si="82"/>
        <v>3.636598, 766</v>
      </c>
      <c r="AL248" s="60">
        <f t="shared" si="88"/>
        <v>3.6365979999999998</v>
      </c>
      <c r="AM248" s="5">
        <f t="shared" si="83"/>
        <v>294</v>
      </c>
      <c r="AN248" s="56"/>
      <c r="AT248" s="56"/>
    </row>
    <row r="249" spans="1:46" x14ac:dyDescent="0.35">
      <c r="A249">
        <v>295000</v>
      </c>
      <c r="B249" s="59">
        <v>0.35836279999999998</v>
      </c>
      <c r="C249" s="3">
        <f t="shared" si="73"/>
        <v>3.414351851851852E-3</v>
      </c>
      <c r="D249" s="59">
        <v>3.583628</v>
      </c>
      <c r="E249" s="56" t="e">
        <f t="shared" si="77"/>
        <v>#N/A</v>
      </c>
      <c r="F249" s="58" t="e">
        <f t="shared" si="78"/>
        <v>#N/A</v>
      </c>
      <c r="G249" s="58" t="e">
        <f t="shared" si="92"/>
        <v>#N/A</v>
      </c>
      <c r="H249" s="58" t="e">
        <f t="shared" si="84"/>
        <v>#N/A</v>
      </c>
      <c r="I249" s="61" t="e">
        <v>#N/A</v>
      </c>
      <c r="J249" s="58" t="str">
        <f t="shared" si="79"/>
        <v>0</v>
      </c>
      <c r="K249" s="58" t="str">
        <f t="shared" si="80"/>
        <v>0</v>
      </c>
      <c r="L249" s="58" t="str">
        <f t="shared" si="85"/>
        <v>0</v>
      </c>
      <c r="M249" s="58" t="str">
        <f t="shared" si="90"/>
        <v>0</v>
      </c>
      <c r="N249" s="61">
        <v>0</v>
      </c>
      <c r="O249" s="3">
        <f t="shared" si="81"/>
        <v>3.414351851851852E-3</v>
      </c>
      <c r="AF249" s="3">
        <f t="shared" si="75"/>
        <v>3.414351851851852E-3</v>
      </c>
      <c r="AG249" s="5">
        <f t="shared" si="76"/>
        <v>295000</v>
      </c>
      <c r="AH249" s="56">
        <f t="shared" si="86"/>
        <v>3.583628</v>
      </c>
      <c r="AI249" s="84">
        <f t="shared" si="88"/>
        <v>3.583628</v>
      </c>
      <c r="AJ249" s="84">
        <v>767</v>
      </c>
      <c r="AK249" t="str">
        <f t="shared" si="82"/>
        <v>3.583628, 767</v>
      </c>
      <c r="AL249" s="60">
        <f t="shared" si="88"/>
        <v>3.583628</v>
      </c>
      <c r="AM249" s="5">
        <f t="shared" si="83"/>
        <v>295</v>
      </c>
      <c r="AN249" s="56"/>
      <c r="AT249" s="56"/>
    </row>
    <row r="250" spans="1:46" x14ac:dyDescent="0.35">
      <c r="A250">
        <v>296000</v>
      </c>
      <c r="B250" s="59">
        <v>0.34323195000000001</v>
      </c>
      <c r="C250" s="3">
        <f t="shared" si="73"/>
        <v>3.425925925925926E-3</v>
      </c>
      <c r="D250" s="59">
        <v>3.4323195000000002</v>
      </c>
      <c r="E250" s="56" t="e">
        <f t="shared" si="77"/>
        <v>#N/A</v>
      </c>
      <c r="F250" s="58" t="e">
        <f t="shared" si="78"/>
        <v>#N/A</v>
      </c>
      <c r="G250" s="58" t="e">
        <f t="shared" si="92"/>
        <v>#N/A</v>
      </c>
      <c r="H250" s="58" t="e">
        <f t="shared" si="84"/>
        <v>#N/A</v>
      </c>
      <c r="I250" s="61" t="e">
        <v>#N/A</v>
      </c>
      <c r="J250" s="58" t="str">
        <f t="shared" si="79"/>
        <v>0</v>
      </c>
      <c r="K250" s="58" t="str">
        <f t="shared" si="80"/>
        <v>0</v>
      </c>
      <c r="L250" s="58" t="str">
        <f t="shared" si="85"/>
        <v>0</v>
      </c>
      <c r="M250" s="58" t="str">
        <f t="shared" si="90"/>
        <v>0</v>
      </c>
      <c r="N250" s="61">
        <v>0</v>
      </c>
      <c r="O250" s="3">
        <f t="shared" si="81"/>
        <v>3.425925925925926E-3</v>
      </c>
      <c r="AF250" s="3">
        <f t="shared" si="75"/>
        <v>3.425925925925926E-3</v>
      </c>
      <c r="AG250" s="5">
        <f t="shared" si="76"/>
        <v>296000</v>
      </c>
      <c r="AH250" s="56">
        <f t="shared" si="86"/>
        <v>3.4323195000000002</v>
      </c>
      <c r="AI250" s="84">
        <f t="shared" si="88"/>
        <v>3.4323195000000002</v>
      </c>
      <c r="AJ250" s="84">
        <v>768</v>
      </c>
      <c r="AK250" t="str">
        <f t="shared" si="82"/>
        <v>3.4323195, 768</v>
      </c>
      <c r="AL250" s="60">
        <f t="shared" si="88"/>
        <v>3.4323195000000002</v>
      </c>
      <c r="AM250" s="5">
        <f t="shared" si="83"/>
        <v>296</v>
      </c>
      <c r="AN250" s="56"/>
      <c r="AT250" s="56"/>
    </row>
    <row r="251" spans="1:46" x14ac:dyDescent="0.35">
      <c r="A251">
        <v>297000</v>
      </c>
      <c r="B251" s="59">
        <v>0.32507493999999998</v>
      </c>
      <c r="C251" s="3">
        <f t="shared" si="73"/>
        <v>3.4375E-3</v>
      </c>
      <c r="D251" s="59">
        <v>3.2507493999999997</v>
      </c>
      <c r="E251" s="56" t="e">
        <f t="shared" si="77"/>
        <v>#N/A</v>
      </c>
      <c r="F251" s="58" t="e">
        <f t="shared" si="78"/>
        <v>#N/A</v>
      </c>
      <c r="G251" s="58" t="e">
        <f t="shared" si="92"/>
        <v>#N/A</v>
      </c>
      <c r="H251" s="58" t="e">
        <f t="shared" si="84"/>
        <v>#N/A</v>
      </c>
      <c r="I251" s="61" t="e">
        <v>#N/A</v>
      </c>
      <c r="J251" s="58" t="str">
        <f t="shared" si="79"/>
        <v>0</v>
      </c>
      <c r="K251" s="58" t="str">
        <f t="shared" si="80"/>
        <v>0</v>
      </c>
      <c r="L251" s="58" t="str">
        <f t="shared" si="85"/>
        <v>0</v>
      </c>
      <c r="M251" s="58" t="str">
        <f t="shared" si="90"/>
        <v>0</v>
      </c>
      <c r="N251" s="61">
        <v>0</v>
      </c>
      <c r="O251" s="3">
        <f t="shared" si="81"/>
        <v>3.4375E-3</v>
      </c>
      <c r="AF251" s="3">
        <f t="shared" si="75"/>
        <v>3.4375E-3</v>
      </c>
      <c r="AG251" s="5">
        <f t="shared" si="76"/>
        <v>297000</v>
      </c>
      <c r="AH251" s="56">
        <f t="shared" si="86"/>
        <v>3.2507493999999997</v>
      </c>
      <c r="AI251" s="84">
        <f t="shared" si="88"/>
        <v>3.2507493999999997</v>
      </c>
      <c r="AJ251" s="84">
        <v>769</v>
      </c>
      <c r="AK251" t="str">
        <f t="shared" si="82"/>
        <v>3.2507494, 769</v>
      </c>
      <c r="AL251" s="60">
        <f t="shared" si="88"/>
        <v>3.2507493999999997</v>
      </c>
      <c r="AM251" s="5">
        <f t="shared" si="83"/>
        <v>297</v>
      </c>
      <c r="AN251" s="56"/>
      <c r="AT251" s="56"/>
    </row>
    <row r="252" spans="1:46" x14ac:dyDescent="0.35">
      <c r="A252">
        <v>298000</v>
      </c>
      <c r="B252" s="59">
        <v>0.31751192</v>
      </c>
      <c r="C252" s="3">
        <f t="shared" si="73"/>
        <v>3.449074074074074E-3</v>
      </c>
      <c r="D252" s="59">
        <v>3.1751192000000001</v>
      </c>
      <c r="E252" s="56" t="e">
        <f t="shared" si="77"/>
        <v>#N/A</v>
      </c>
      <c r="F252" s="58" t="e">
        <f t="shared" si="78"/>
        <v>#N/A</v>
      </c>
      <c r="G252" s="58" t="e">
        <f t="shared" si="92"/>
        <v>#N/A</v>
      </c>
      <c r="H252" s="58" t="e">
        <f t="shared" si="84"/>
        <v>#N/A</v>
      </c>
      <c r="I252" s="61" t="e">
        <v>#N/A</v>
      </c>
      <c r="J252" s="58" t="str">
        <f t="shared" si="79"/>
        <v>0</v>
      </c>
      <c r="K252" s="58" t="str">
        <f t="shared" si="80"/>
        <v>0</v>
      </c>
      <c r="L252" s="58" t="str">
        <f t="shared" si="85"/>
        <v>0</v>
      </c>
      <c r="M252" s="58" t="str">
        <f t="shared" si="90"/>
        <v>0</v>
      </c>
      <c r="N252" s="61">
        <v>0</v>
      </c>
      <c r="O252" s="3">
        <f t="shared" si="81"/>
        <v>3.449074074074074E-3</v>
      </c>
      <c r="AF252" s="3">
        <f t="shared" si="75"/>
        <v>3.449074074074074E-3</v>
      </c>
      <c r="AG252" s="5">
        <f t="shared" si="76"/>
        <v>298000</v>
      </c>
      <c r="AH252" s="56">
        <f t="shared" si="86"/>
        <v>3.1751192000000001</v>
      </c>
      <c r="AI252" s="84">
        <f t="shared" si="88"/>
        <v>3.1751192000000001</v>
      </c>
      <c r="AJ252" s="84">
        <v>770</v>
      </c>
      <c r="AK252" t="str">
        <f t="shared" si="82"/>
        <v>3.1751192, 770</v>
      </c>
      <c r="AL252" s="60">
        <f t="shared" si="88"/>
        <v>3.1751192000000001</v>
      </c>
      <c r="AM252" s="5">
        <f t="shared" si="83"/>
        <v>298</v>
      </c>
      <c r="AN252" s="56"/>
      <c r="AT252" s="56"/>
    </row>
    <row r="253" spans="1:46" x14ac:dyDescent="0.35">
      <c r="A253">
        <v>299000</v>
      </c>
      <c r="B253" s="59">
        <v>0.30011025000000002</v>
      </c>
      <c r="C253" s="3">
        <f t="shared" si="73"/>
        <v>3.460648148148148E-3</v>
      </c>
      <c r="D253" s="59">
        <v>3.0011025</v>
      </c>
      <c r="E253" s="56" t="e">
        <f t="shared" si="77"/>
        <v>#N/A</v>
      </c>
      <c r="F253" s="58" t="e">
        <f t="shared" si="78"/>
        <v>#N/A</v>
      </c>
      <c r="G253" s="58" t="e">
        <f t="shared" si="92"/>
        <v>#N/A</v>
      </c>
      <c r="H253" s="58" t="e">
        <f t="shared" si="84"/>
        <v>#N/A</v>
      </c>
      <c r="I253" s="61" t="e">
        <v>#N/A</v>
      </c>
      <c r="J253" s="58" t="str">
        <f t="shared" si="79"/>
        <v>0</v>
      </c>
      <c r="K253" s="58" t="str">
        <f t="shared" si="80"/>
        <v>0</v>
      </c>
      <c r="L253" s="58" t="str">
        <f t="shared" si="85"/>
        <v>0</v>
      </c>
      <c r="M253" s="58" t="str">
        <f t="shared" si="90"/>
        <v>0</v>
      </c>
      <c r="N253" s="61">
        <v>0</v>
      </c>
      <c r="O253" s="3">
        <f t="shared" si="81"/>
        <v>3.460648148148148E-3</v>
      </c>
      <c r="AF253" s="3">
        <f t="shared" si="75"/>
        <v>3.460648148148148E-3</v>
      </c>
      <c r="AG253" s="5">
        <f t="shared" si="76"/>
        <v>299000</v>
      </c>
      <c r="AH253" s="56">
        <f t="shared" si="86"/>
        <v>3.0011025</v>
      </c>
      <c r="AI253" s="84">
        <f t="shared" si="88"/>
        <v>3.0011025</v>
      </c>
      <c r="AJ253" s="84">
        <v>771</v>
      </c>
      <c r="AK253" t="str">
        <f t="shared" si="82"/>
        <v>3.0011025, 771</v>
      </c>
      <c r="AL253" s="60">
        <f t="shared" si="88"/>
        <v>3.0011025</v>
      </c>
      <c r="AM253" s="5">
        <f t="shared" si="83"/>
        <v>299</v>
      </c>
      <c r="AN253" s="56"/>
      <c r="AT253" s="56"/>
    </row>
    <row r="254" spans="1:46" x14ac:dyDescent="0.35">
      <c r="A254">
        <v>300000</v>
      </c>
      <c r="B254" s="59">
        <v>0.29178710000000002</v>
      </c>
      <c r="C254" s="3">
        <f t="shared" si="73"/>
        <v>3.472222222222222E-3</v>
      </c>
      <c r="D254" s="59">
        <v>2.9178710000000003</v>
      </c>
      <c r="E254" s="56" t="e">
        <f t="shared" si="77"/>
        <v>#N/A</v>
      </c>
      <c r="F254" s="58" t="e">
        <f t="shared" si="78"/>
        <v>#N/A</v>
      </c>
      <c r="G254" s="58">
        <f t="shared" si="92"/>
        <v>2.9178710000000003</v>
      </c>
      <c r="H254" s="58" t="e">
        <f t="shared" si="84"/>
        <v>#N/A</v>
      </c>
      <c r="I254" s="61" t="e">
        <v>#N/A</v>
      </c>
      <c r="J254" s="58" t="str">
        <f t="shared" si="79"/>
        <v>0</v>
      </c>
      <c r="K254" s="58" t="str">
        <f t="shared" si="80"/>
        <v>0</v>
      </c>
      <c r="L254" s="58">
        <f t="shared" si="85"/>
        <v>2.9178710000000003</v>
      </c>
      <c r="M254" s="58" t="str">
        <f t="shared" si="90"/>
        <v>0</v>
      </c>
      <c r="N254" s="61">
        <v>0</v>
      </c>
      <c r="O254" s="3">
        <f t="shared" si="81"/>
        <v>3.472222222222222E-3</v>
      </c>
      <c r="AF254" s="3">
        <f t="shared" si="75"/>
        <v>3.472222222222222E-3</v>
      </c>
      <c r="AG254" s="5">
        <f t="shared" si="76"/>
        <v>300000</v>
      </c>
      <c r="AH254" s="56">
        <f t="shared" si="86"/>
        <v>2.9178710000000003</v>
      </c>
      <c r="AI254" s="84">
        <f t="shared" si="88"/>
        <v>2.9178710000000003</v>
      </c>
      <c r="AJ254" s="84">
        <v>772</v>
      </c>
      <c r="AK254" t="str">
        <f t="shared" si="82"/>
        <v>2.917871, 772</v>
      </c>
      <c r="AL254" s="60">
        <f t="shared" si="88"/>
        <v>2.9178710000000003</v>
      </c>
      <c r="AM254" s="5">
        <f t="shared" si="83"/>
        <v>300</v>
      </c>
      <c r="AN254" s="56"/>
      <c r="AT254" s="56"/>
    </row>
    <row r="255" spans="1:46" x14ac:dyDescent="0.35">
      <c r="A255">
        <v>301000</v>
      </c>
      <c r="B255" s="59">
        <v>0.30616260000000001</v>
      </c>
      <c r="C255" s="3">
        <f t="shared" si="73"/>
        <v>3.4837962962962965E-3</v>
      </c>
      <c r="D255" s="59">
        <v>3.061626</v>
      </c>
      <c r="E255" s="56" t="e">
        <f t="shared" si="77"/>
        <v>#N/A</v>
      </c>
      <c r="F255" s="58" t="e">
        <f t="shared" si="78"/>
        <v>#N/A</v>
      </c>
      <c r="G255" s="58" t="e">
        <f t="shared" si="92"/>
        <v>#N/A</v>
      </c>
      <c r="H255" s="58" t="e">
        <f t="shared" si="84"/>
        <v>#N/A</v>
      </c>
      <c r="I255" s="61" t="e">
        <v>#N/A</v>
      </c>
      <c r="J255" s="58" t="str">
        <f t="shared" si="79"/>
        <v>0</v>
      </c>
      <c r="K255" s="58" t="str">
        <f t="shared" si="80"/>
        <v>0</v>
      </c>
      <c r="L255" s="58" t="str">
        <f t="shared" si="85"/>
        <v>0</v>
      </c>
      <c r="M255" s="58" t="str">
        <f t="shared" si="90"/>
        <v>0</v>
      </c>
      <c r="N255" s="61">
        <v>0</v>
      </c>
      <c r="O255" s="3">
        <f t="shared" si="81"/>
        <v>3.4837962962962965E-3</v>
      </c>
      <c r="P255" t="s">
        <v>105</v>
      </c>
      <c r="AF255" s="3">
        <f t="shared" si="75"/>
        <v>3.4837962962962965E-3</v>
      </c>
      <c r="AG255" s="5">
        <f t="shared" si="76"/>
        <v>301000</v>
      </c>
      <c r="AH255" s="56">
        <f t="shared" si="86"/>
        <v>3.061626</v>
      </c>
      <c r="AI255" s="84">
        <f t="shared" si="88"/>
        <v>3.061626</v>
      </c>
      <c r="AJ255" s="84">
        <v>773</v>
      </c>
      <c r="AK255" t="str">
        <f t="shared" si="82"/>
        <v>3.061626, 773</v>
      </c>
      <c r="AL255" s="60">
        <f t="shared" si="88"/>
        <v>3.061626</v>
      </c>
      <c r="AM255" s="5">
        <f t="shared" si="83"/>
        <v>301</v>
      </c>
      <c r="AN255" s="56"/>
      <c r="AT255" s="56"/>
    </row>
    <row r="256" spans="1:46" x14ac:dyDescent="0.35">
      <c r="A256">
        <v>302000</v>
      </c>
      <c r="B256" s="59">
        <v>0.30691790000000002</v>
      </c>
      <c r="C256" s="3">
        <f t="shared" si="73"/>
        <v>3.4953703703703705E-3</v>
      </c>
      <c r="D256" s="59">
        <v>3.0691790000000001</v>
      </c>
      <c r="E256" s="56" t="e">
        <f t="shared" si="77"/>
        <v>#N/A</v>
      </c>
      <c r="F256" s="58" t="e">
        <f t="shared" si="78"/>
        <v>#N/A</v>
      </c>
      <c r="G256" s="58" t="e">
        <f t="shared" si="92"/>
        <v>#N/A</v>
      </c>
      <c r="H256" s="58" t="e">
        <f t="shared" si="84"/>
        <v>#N/A</v>
      </c>
      <c r="I256" s="61" t="e">
        <v>#N/A</v>
      </c>
      <c r="J256" s="58" t="str">
        <f t="shared" si="79"/>
        <v>0</v>
      </c>
      <c r="K256" s="58" t="str">
        <f t="shared" si="80"/>
        <v>0</v>
      </c>
      <c r="L256" s="58" t="str">
        <f t="shared" si="85"/>
        <v>0</v>
      </c>
      <c r="M256" s="58" t="str">
        <f t="shared" si="90"/>
        <v>0</v>
      </c>
      <c r="N256" s="61">
        <v>0</v>
      </c>
      <c r="O256" s="3">
        <f t="shared" si="81"/>
        <v>3.4953703703703705E-3</v>
      </c>
      <c r="AF256" s="3">
        <f t="shared" si="75"/>
        <v>3.4953703703703705E-3</v>
      </c>
      <c r="AG256" s="5">
        <f t="shared" si="76"/>
        <v>302000</v>
      </c>
      <c r="AH256" s="56">
        <f t="shared" si="86"/>
        <v>3.0691790000000001</v>
      </c>
      <c r="AI256" s="84">
        <f t="shared" si="88"/>
        <v>3.0691790000000001</v>
      </c>
      <c r="AJ256" s="84">
        <v>774</v>
      </c>
      <c r="AK256" t="str">
        <f t="shared" si="82"/>
        <v>3.069179, 774</v>
      </c>
      <c r="AL256" s="60">
        <f t="shared" si="88"/>
        <v>3.0691790000000001</v>
      </c>
      <c r="AM256" s="5">
        <f t="shared" si="83"/>
        <v>302</v>
      </c>
      <c r="AN256" s="56"/>
      <c r="AT256" s="56"/>
    </row>
    <row r="257" spans="1:46" x14ac:dyDescent="0.35">
      <c r="A257">
        <v>303000</v>
      </c>
      <c r="B257" s="59">
        <v>0.31826726</v>
      </c>
      <c r="C257" s="3">
        <f t="shared" si="73"/>
        <v>3.5069444444444445E-3</v>
      </c>
      <c r="D257" s="59">
        <v>3.1826726000000001</v>
      </c>
      <c r="E257" s="56" t="e">
        <f t="shared" si="77"/>
        <v>#N/A</v>
      </c>
      <c r="F257" s="58" t="e">
        <f t="shared" si="78"/>
        <v>#N/A</v>
      </c>
      <c r="G257" s="58" t="e">
        <f t="shared" si="92"/>
        <v>#N/A</v>
      </c>
      <c r="H257" s="58">
        <f t="shared" si="84"/>
        <v>3.1826726000000001</v>
      </c>
      <c r="I257" s="61" t="e">
        <v>#N/A</v>
      </c>
      <c r="J257" s="58" t="str">
        <f t="shared" si="79"/>
        <v>0</v>
      </c>
      <c r="K257" s="58" t="str">
        <f t="shared" si="80"/>
        <v>0</v>
      </c>
      <c r="L257" s="58" t="str">
        <f t="shared" si="85"/>
        <v>0</v>
      </c>
      <c r="M257" s="58">
        <f t="shared" si="90"/>
        <v>3.1826726000000001</v>
      </c>
      <c r="N257" s="61">
        <v>0</v>
      </c>
      <c r="O257" s="3">
        <f t="shared" si="81"/>
        <v>3.5069444444444445E-3</v>
      </c>
      <c r="AF257" s="3">
        <f t="shared" si="75"/>
        <v>3.5069444444444445E-3</v>
      </c>
      <c r="AG257" s="5">
        <f t="shared" si="76"/>
        <v>303000</v>
      </c>
      <c r="AH257" s="56">
        <f t="shared" si="86"/>
        <v>3.1826726000000001</v>
      </c>
      <c r="AI257" s="84">
        <f t="shared" si="88"/>
        <v>3.1826726000000001</v>
      </c>
      <c r="AJ257" s="84">
        <v>775</v>
      </c>
      <c r="AK257" t="str">
        <f t="shared" si="82"/>
        <v>3.1826726, 775</v>
      </c>
      <c r="AL257" s="60">
        <f t="shared" si="88"/>
        <v>3.1826726000000001</v>
      </c>
      <c r="AM257" s="5">
        <f t="shared" si="83"/>
        <v>303</v>
      </c>
      <c r="AN257" s="56"/>
      <c r="AT257" s="56"/>
    </row>
    <row r="258" spans="1:46" x14ac:dyDescent="0.35">
      <c r="A258">
        <v>304000</v>
      </c>
      <c r="B258" s="59">
        <v>0.28270856</v>
      </c>
      <c r="C258" s="3">
        <f t="shared" ref="C258:C321" si="93">A258/60000/1440</f>
        <v>3.5185185185185185E-3</v>
      </c>
      <c r="D258" s="59">
        <v>2.8270856000000002</v>
      </c>
      <c r="E258" s="56" t="e">
        <f t="shared" si="77"/>
        <v>#N/A</v>
      </c>
      <c r="F258" s="58" t="e">
        <f t="shared" si="78"/>
        <v>#N/A</v>
      </c>
      <c r="G258" s="58" t="e">
        <f t="shared" si="92"/>
        <v>#N/A</v>
      </c>
      <c r="H258" s="58" t="e">
        <f t="shared" si="84"/>
        <v>#N/A</v>
      </c>
      <c r="I258" s="61" t="e">
        <v>#N/A</v>
      </c>
      <c r="J258" s="58" t="str">
        <f t="shared" si="79"/>
        <v>0</v>
      </c>
      <c r="K258" s="58" t="str">
        <f t="shared" si="80"/>
        <v>0</v>
      </c>
      <c r="L258" s="58" t="str">
        <f t="shared" si="85"/>
        <v>0</v>
      </c>
      <c r="M258" s="58" t="str">
        <f t="shared" si="90"/>
        <v>0</v>
      </c>
      <c r="N258" s="61">
        <v>0</v>
      </c>
      <c r="O258" s="3">
        <f t="shared" si="81"/>
        <v>3.5185185185185185E-3</v>
      </c>
      <c r="AF258" s="3">
        <f t="shared" ref="AF258:AF321" si="94">A258/60000/1440</f>
        <v>3.5185185185185185E-3</v>
      </c>
      <c r="AG258" s="5">
        <f t="shared" ref="AG258:AG321" si="95">A258</f>
        <v>304000</v>
      </c>
      <c r="AH258" s="56">
        <f t="shared" si="86"/>
        <v>2.8270856000000002</v>
      </c>
      <c r="AI258" s="84">
        <f t="shared" si="88"/>
        <v>2.8270856000000002</v>
      </c>
      <c r="AJ258" s="84">
        <v>776</v>
      </c>
      <c r="AK258" t="str">
        <f t="shared" si="82"/>
        <v>2.8270856, 776</v>
      </c>
      <c r="AL258" s="60">
        <f t="shared" si="88"/>
        <v>2.8270856000000002</v>
      </c>
      <c r="AM258" s="5">
        <f t="shared" si="83"/>
        <v>304</v>
      </c>
      <c r="AN258" s="56"/>
      <c r="AT258" s="56"/>
    </row>
    <row r="259" spans="1:46" x14ac:dyDescent="0.35">
      <c r="A259">
        <v>305000</v>
      </c>
      <c r="B259" s="59">
        <v>0.26455155000000002</v>
      </c>
      <c r="C259" s="3">
        <f t="shared" si="93"/>
        <v>3.5300925925925925E-3</v>
      </c>
      <c r="D259" s="59">
        <v>2.6455155000000001</v>
      </c>
      <c r="E259" s="56" t="e">
        <f t="shared" ref="E259:E302" si="96">IF(D259=MIN($D$2:$D$412),D259,NA())</f>
        <v>#N/A</v>
      </c>
      <c r="F259" s="58" t="e">
        <f t="shared" ref="F259:F302" si="97">IF(D259=MAX($D$2:$D$412),D259,NA())</f>
        <v>#N/A</v>
      </c>
      <c r="G259" s="58">
        <f t="shared" si="92"/>
        <v>2.6455155000000001</v>
      </c>
      <c r="H259" s="58" t="e">
        <f t="shared" si="84"/>
        <v>#N/A</v>
      </c>
      <c r="I259" s="61" t="e">
        <v>#N/A</v>
      </c>
      <c r="J259" s="58" t="str">
        <f t="shared" ref="J259:J302" si="98">IF(D259=MIN($D:$D),D259,"0")</f>
        <v>0</v>
      </c>
      <c r="K259" s="58" t="str">
        <f t="shared" ref="K259:K302" si="99">IF(D259=MAX($D:$D),D259,"0")</f>
        <v>0</v>
      </c>
      <c r="L259" s="58">
        <f t="shared" si="85"/>
        <v>2.6455155000000001</v>
      </c>
      <c r="M259" s="58" t="str">
        <f t="shared" si="90"/>
        <v>0</v>
      </c>
      <c r="N259" s="61">
        <v>0</v>
      </c>
      <c r="O259" s="3">
        <f t="shared" ref="O259:O302" si="100">$A259/60000/1440</f>
        <v>3.5300925925925925E-3</v>
      </c>
      <c r="AF259" s="3">
        <f t="shared" si="94"/>
        <v>3.5300925925925925E-3</v>
      </c>
      <c r="AG259" s="5">
        <f t="shared" si="95"/>
        <v>305000</v>
      </c>
      <c r="AH259" s="56">
        <f t="shared" si="86"/>
        <v>2.6455155000000001</v>
      </c>
      <c r="AI259" s="84">
        <f t="shared" si="88"/>
        <v>2.6455155000000001</v>
      </c>
      <c r="AJ259" s="84">
        <v>777</v>
      </c>
      <c r="AK259" t="str">
        <f t="shared" ref="AK259:AK322" si="101">_xlfn.CONCAT(AI259,", ",AJ259)</f>
        <v>2.6455155, 777</v>
      </c>
      <c r="AL259" s="60">
        <f t="shared" si="88"/>
        <v>2.6455155000000001</v>
      </c>
      <c r="AM259" s="5">
        <f t="shared" ref="AM259:AM322" si="102">$AG259/1000</f>
        <v>305</v>
      </c>
      <c r="AN259" s="56"/>
      <c r="AT259" s="56"/>
    </row>
    <row r="260" spans="1:46" x14ac:dyDescent="0.35">
      <c r="A260">
        <v>306000</v>
      </c>
      <c r="B260" s="59">
        <v>0.26606706000000002</v>
      </c>
      <c r="C260" s="3">
        <f t="shared" si="93"/>
        <v>3.5416666666666665E-3</v>
      </c>
      <c r="D260" s="59">
        <v>2.6606706000000004</v>
      </c>
      <c r="E260" s="56" t="e">
        <f t="shared" si="96"/>
        <v>#N/A</v>
      </c>
      <c r="F260" s="58" t="e">
        <f t="shared" si="97"/>
        <v>#N/A</v>
      </c>
      <c r="G260" s="58" t="e">
        <f t="shared" si="92"/>
        <v>#N/A</v>
      </c>
      <c r="H260" s="58" t="e">
        <f t="shared" si="84"/>
        <v>#N/A</v>
      </c>
      <c r="I260" s="61" t="e">
        <v>#N/A</v>
      </c>
      <c r="J260" s="58" t="str">
        <f t="shared" si="98"/>
        <v>0</v>
      </c>
      <c r="K260" s="58" t="str">
        <f t="shared" si="99"/>
        <v>0</v>
      </c>
      <c r="L260" s="58" t="str">
        <f t="shared" si="85"/>
        <v>0</v>
      </c>
      <c r="M260" s="58">
        <v>0</v>
      </c>
      <c r="N260" s="61">
        <v>0</v>
      </c>
      <c r="O260" s="3">
        <f t="shared" si="100"/>
        <v>3.5416666666666665E-3</v>
      </c>
      <c r="AF260" s="3">
        <f t="shared" si="94"/>
        <v>3.5416666666666665E-3</v>
      </c>
      <c r="AG260" s="5">
        <f t="shared" si="95"/>
        <v>306000</v>
      </c>
      <c r="AH260" s="56">
        <f t="shared" si="86"/>
        <v>2.6606706000000004</v>
      </c>
      <c r="AI260" s="84">
        <f t="shared" si="88"/>
        <v>2.6606706000000004</v>
      </c>
      <c r="AJ260" s="84">
        <v>778</v>
      </c>
      <c r="AK260" t="str">
        <f t="shared" si="101"/>
        <v>2.6606706, 778</v>
      </c>
      <c r="AL260" s="60">
        <f t="shared" si="88"/>
        <v>2.6606706000000004</v>
      </c>
      <c r="AM260" s="5">
        <f t="shared" si="102"/>
        <v>306</v>
      </c>
      <c r="AN260" s="56"/>
      <c r="AT260" s="56"/>
    </row>
    <row r="261" spans="1:46" x14ac:dyDescent="0.35">
      <c r="A261">
        <v>307000</v>
      </c>
      <c r="B261" s="59">
        <v>0.26757774000000001</v>
      </c>
      <c r="C261" s="3">
        <f t="shared" si="93"/>
        <v>3.5532407407407405E-3</v>
      </c>
      <c r="D261" s="59">
        <v>2.6757774000000003</v>
      </c>
      <c r="E261" s="56" t="e">
        <f t="shared" si="96"/>
        <v>#N/A</v>
      </c>
      <c r="F261" s="58" t="e">
        <f t="shared" si="97"/>
        <v>#N/A</v>
      </c>
      <c r="G261" s="58" t="e">
        <f t="shared" si="92"/>
        <v>#N/A</v>
      </c>
      <c r="H261" s="58" t="e">
        <f t="shared" si="84"/>
        <v>#N/A</v>
      </c>
      <c r="I261" s="61" t="e">
        <v>#N/A</v>
      </c>
      <c r="J261" s="58" t="str">
        <f t="shared" si="98"/>
        <v>0</v>
      </c>
      <c r="K261" s="58" t="str">
        <f t="shared" si="99"/>
        <v>0</v>
      </c>
      <c r="L261" s="58" t="str">
        <f t="shared" si="85"/>
        <v>0</v>
      </c>
      <c r="M261" s="58" t="str">
        <f t="shared" si="90"/>
        <v>0</v>
      </c>
      <c r="N261" s="61">
        <v>0</v>
      </c>
      <c r="O261" s="3">
        <f t="shared" si="100"/>
        <v>3.5532407407407405E-3</v>
      </c>
      <c r="AF261" s="3">
        <f t="shared" si="94"/>
        <v>3.5532407407407405E-3</v>
      </c>
      <c r="AG261" s="5">
        <f t="shared" si="95"/>
        <v>307000</v>
      </c>
      <c r="AH261" s="56">
        <f t="shared" si="86"/>
        <v>2.6757774000000003</v>
      </c>
      <c r="AI261" s="84">
        <f t="shared" si="88"/>
        <v>2.6757774000000003</v>
      </c>
      <c r="AJ261" s="84">
        <v>779</v>
      </c>
      <c r="AK261" t="str">
        <f t="shared" si="101"/>
        <v>2.6757774, 779</v>
      </c>
      <c r="AL261" s="60">
        <f t="shared" si="88"/>
        <v>2.6757774000000003</v>
      </c>
      <c r="AM261" s="5">
        <f t="shared" si="102"/>
        <v>307</v>
      </c>
      <c r="AN261" s="56"/>
      <c r="AT261" s="56"/>
    </row>
    <row r="262" spans="1:46" x14ac:dyDescent="0.35">
      <c r="A262">
        <v>308000</v>
      </c>
      <c r="B262" s="59">
        <v>0.29783939999999998</v>
      </c>
      <c r="C262" s="3">
        <f t="shared" si="93"/>
        <v>3.5648148148148149E-3</v>
      </c>
      <c r="D262" s="59">
        <v>2.9783939999999998</v>
      </c>
      <c r="E262" s="56" t="e">
        <f t="shared" si="96"/>
        <v>#N/A</v>
      </c>
      <c r="F262" s="58" t="e">
        <f t="shared" si="97"/>
        <v>#N/A</v>
      </c>
      <c r="G262" s="58" t="e">
        <f t="shared" si="92"/>
        <v>#N/A</v>
      </c>
      <c r="H262" s="58" t="e">
        <f t="shared" ref="H262:H302" si="103">IF(AND(D262&gt;=D259, D262&gt;=D260, D262&gt;=D261, D262&gt;=D263, D262&gt;=D264, D262&gt;=D265),D262,NA())</f>
        <v>#N/A</v>
      </c>
      <c r="I262" s="61" t="e">
        <v>#N/A</v>
      </c>
      <c r="J262" s="58" t="str">
        <f t="shared" si="98"/>
        <v>0</v>
      </c>
      <c r="K262" s="58" t="str">
        <f t="shared" si="99"/>
        <v>0</v>
      </c>
      <c r="L262" s="58" t="str">
        <f t="shared" ref="L262:L302" si="104">IF(AND(D262&lt;=D259, D262&lt;=D260, D262&lt;=D261, D262&lt;=D263, D262&lt;=D264, D262&lt;=D265),D262,"0")</f>
        <v>0</v>
      </c>
      <c r="M262" s="58" t="str">
        <f t="shared" si="90"/>
        <v>0</v>
      </c>
      <c r="N262" s="61">
        <v>0</v>
      </c>
      <c r="O262" s="3">
        <f t="shared" si="100"/>
        <v>3.5648148148148149E-3</v>
      </c>
      <c r="AF262" s="3">
        <f t="shared" si="94"/>
        <v>3.5648148148148149E-3</v>
      </c>
      <c r="AG262" s="5">
        <f t="shared" si="95"/>
        <v>308000</v>
      </c>
      <c r="AH262" s="56">
        <f t="shared" si="86"/>
        <v>2.9783939999999998</v>
      </c>
      <c r="AI262" s="84">
        <f t="shared" si="88"/>
        <v>2.9783939999999998</v>
      </c>
      <c r="AJ262" s="84">
        <v>780</v>
      </c>
      <c r="AK262" t="str">
        <f t="shared" si="101"/>
        <v>2.978394, 780</v>
      </c>
      <c r="AL262" s="60">
        <f t="shared" si="88"/>
        <v>2.9783939999999998</v>
      </c>
      <c r="AM262" s="5">
        <f t="shared" si="102"/>
        <v>308</v>
      </c>
      <c r="AN262" s="56"/>
      <c r="AT262" s="56"/>
    </row>
    <row r="263" spans="1:46" x14ac:dyDescent="0.35">
      <c r="A263">
        <v>309000</v>
      </c>
      <c r="B263" s="59">
        <v>0.31221490000000002</v>
      </c>
      <c r="C263" s="3">
        <f t="shared" si="93"/>
        <v>3.5763888888888889E-3</v>
      </c>
      <c r="D263" s="59">
        <v>3.1221490000000003</v>
      </c>
      <c r="E263" s="56" t="e">
        <f t="shared" si="96"/>
        <v>#N/A</v>
      </c>
      <c r="F263" s="58" t="e">
        <f t="shared" si="97"/>
        <v>#N/A</v>
      </c>
      <c r="G263" s="58" t="e">
        <f t="shared" si="92"/>
        <v>#N/A</v>
      </c>
      <c r="H263" s="58" t="e">
        <f t="shared" si="103"/>
        <v>#N/A</v>
      </c>
      <c r="I263" s="61" t="e">
        <v>#N/A</v>
      </c>
      <c r="J263" s="58" t="str">
        <f t="shared" si="98"/>
        <v>0</v>
      </c>
      <c r="K263" s="58" t="str">
        <f t="shared" si="99"/>
        <v>0</v>
      </c>
      <c r="L263" s="58" t="str">
        <f t="shared" si="104"/>
        <v>0</v>
      </c>
      <c r="M263" s="58" t="str">
        <f t="shared" si="90"/>
        <v>0</v>
      </c>
      <c r="N263" s="61">
        <v>0</v>
      </c>
      <c r="O263" s="3">
        <f t="shared" si="100"/>
        <v>3.5763888888888889E-3</v>
      </c>
      <c r="AF263" s="3">
        <f t="shared" si="94"/>
        <v>3.5763888888888889E-3</v>
      </c>
      <c r="AG263" s="5">
        <f t="shared" si="95"/>
        <v>309000</v>
      </c>
      <c r="AH263" s="56">
        <f t="shared" ref="AH263:AH326" si="105">B263*10</f>
        <v>3.1221490000000003</v>
      </c>
      <c r="AI263" s="84">
        <f t="shared" si="88"/>
        <v>3.1221490000000003</v>
      </c>
      <c r="AJ263" s="84">
        <v>781</v>
      </c>
      <c r="AK263" t="str">
        <f t="shared" si="101"/>
        <v>3.122149, 781</v>
      </c>
      <c r="AL263" s="60">
        <f t="shared" si="88"/>
        <v>3.1221490000000003</v>
      </c>
      <c r="AM263" s="5">
        <f t="shared" si="102"/>
        <v>309</v>
      </c>
      <c r="AN263" s="56"/>
      <c r="AT263" s="56"/>
    </row>
    <row r="264" spans="1:46" x14ac:dyDescent="0.35">
      <c r="A264">
        <v>310000</v>
      </c>
      <c r="B264" s="59">
        <v>0.31978034999999999</v>
      </c>
      <c r="C264" s="3">
        <f t="shared" si="93"/>
        <v>3.5879629629629634E-3</v>
      </c>
      <c r="D264" s="59">
        <v>3.1978035</v>
      </c>
      <c r="E264" s="56" t="e">
        <f t="shared" si="96"/>
        <v>#N/A</v>
      </c>
      <c r="F264" s="58" t="e">
        <f t="shared" si="97"/>
        <v>#N/A</v>
      </c>
      <c r="G264" s="58" t="e">
        <f t="shared" si="92"/>
        <v>#N/A</v>
      </c>
      <c r="H264" s="58" t="e">
        <f t="shared" si="103"/>
        <v>#N/A</v>
      </c>
      <c r="I264" s="61" t="e">
        <v>#N/A</v>
      </c>
      <c r="J264" s="58" t="str">
        <f t="shared" si="98"/>
        <v>0</v>
      </c>
      <c r="K264" s="58" t="str">
        <f t="shared" si="99"/>
        <v>0</v>
      </c>
      <c r="L264" s="58" t="str">
        <f t="shared" si="104"/>
        <v>0</v>
      </c>
      <c r="M264" s="58" t="str">
        <f t="shared" si="90"/>
        <v>0</v>
      </c>
      <c r="N264" s="61">
        <v>0</v>
      </c>
      <c r="O264" s="3">
        <f t="shared" si="100"/>
        <v>3.5879629629629634E-3</v>
      </c>
      <c r="AF264" s="3">
        <f t="shared" si="94"/>
        <v>3.5879629629629634E-3</v>
      </c>
      <c r="AG264" s="5">
        <f t="shared" si="95"/>
        <v>310000</v>
      </c>
      <c r="AH264" s="56">
        <f t="shared" si="105"/>
        <v>3.1978035</v>
      </c>
      <c r="AI264" s="84">
        <f t="shared" si="88"/>
        <v>3.1978035</v>
      </c>
      <c r="AJ264" s="84">
        <v>782</v>
      </c>
      <c r="AK264" t="str">
        <f t="shared" si="101"/>
        <v>3.1978035, 782</v>
      </c>
      <c r="AL264" s="60">
        <f t="shared" si="88"/>
        <v>3.1978035</v>
      </c>
      <c r="AM264" s="5">
        <f t="shared" si="102"/>
        <v>310</v>
      </c>
      <c r="AN264" s="56"/>
      <c r="AT264" s="56"/>
    </row>
    <row r="265" spans="1:46" x14ac:dyDescent="0.35">
      <c r="A265">
        <v>311000</v>
      </c>
      <c r="B265" s="59">
        <v>0.35155510000000001</v>
      </c>
      <c r="C265" s="3">
        <f t="shared" si="93"/>
        <v>3.5995370370370374E-3</v>
      </c>
      <c r="D265" s="59">
        <v>3.5155510000000003</v>
      </c>
      <c r="E265" s="56" t="e">
        <f t="shared" si="96"/>
        <v>#N/A</v>
      </c>
      <c r="F265" s="58" t="e">
        <f t="shared" si="97"/>
        <v>#N/A</v>
      </c>
      <c r="G265" s="58" t="e">
        <f t="shared" si="92"/>
        <v>#N/A</v>
      </c>
      <c r="H265" s="58">
        <f t="shared" si="103"/>
        <v>3.5155510000000003</v>
      </c>
      <c r="I265" s="61" t="e">
        <v>#N/A</v>
      </c>
      <c r="J265" s="58" t="str">
        <f t="shared" si="98"/>
        <v>0</v>
      </c>
      <c r="K265" s="58" t="str">
        <f t="shared" si="99"/>
        <v>0</v>
      </c>
      <c r="L265" s="58" t="str">
        <f t="shared" si="104"/>
        <v>0</v>
      </c>
      <c r="M265" s="58">
        <f t="shared" si="90"/>
        <v>3.5155510000000003</v>
      </c>
      <c r="N265" s="61">
        <v>0</v>
      </c>
      <c r="O265" s="3">
        <f t="shared" si="100"/>
        <v>3.5995370370370374E-3</v>
      </c>
      <c r="AF265" s="3">
        <f t="shared" si="94"/>
        <v>3.5995370370370374E-3</v>
      </c>
      <c r="AG265" s="5">
        <f t="shared" si="95"/>
        <v>311000</v>
      </c>
      <c r="AH265" s="56">
        <f t="shared" si="105"/>
        <v>3.5155510000000003</v>
      </c>
      <c r="AI265" s="84">
        <f t="shared" si="88"/>
        <v>3.5155510000000003</v>
      </c>
      <c r="AJ265" s="84">
        <v>783</v>
      </c>
      <c r="AK265" t="str">
        <f t="shared" si="101"/>
        <v>3.515551, 783</v>
      </c>
      <c r="AL265" s="60">
        <f t="shared" si="88"/>
        <v>3.5155510000000003</v>
      </c>
      <c r="AM265" s="5">
        <f t="shared" si="102"/>
        <v>311</v>
      </c>
      <c r="AN265" s="56"/>
      <c r="AT265" s="56"/>
    </row>
    <row r="266" spans="1:46" x14ac:dyDescent="0.35">
      <c r="A266">
        <v>312000</v>
      </c>
      <c r="B266" s="59">
        <v>0.32885884999999998</v>
      </c>
      <c r="C266" s="3">
        <f t="shared" si="93"/>
        <v>3.6111111111111114E-3</v>
      </c>
      <c r="D266" s="59">
        <v>3.2885884999999999</v>
      </c>
      <c r="E266" s="56" t="e">
        <f t="shared" si="96"/>
        <v>#N/A</v>
      </c>
      <c r="F266" s="58" t="e">
        <f t="shared" si="97"/>
        <v>#N/A</v>
      </c>
      <c r="G266" s="58" t="e">
        <f t="shared" si="92"/>
        <v>#N/A</v>
      </c>
      <c r="H266" s="58" t="e">
        <f t="shared" si="103"/>
        <v>#N/A</v>
      </c>
      <c r="I266" s="61" t="e">
        <v>#N/A</v>
      </c>
      <c r="J266" s="58" t="str">
        <f t="shared" si="98"/>
        <v>0</v>
      </c>
      <c r="K266" s="58" t="str">
        <f t="shared" si="99"/>
        <v>0</v>
      </c>
      <c r="L266" s="58" t="str">
        <f t="shared" si="104"/>
        <v>0</v>
      </c>
      <c r="M266" s="58" t="str">
        <f t="shared" si="90"/>
        <v>0</v>
      </c>
      <c r="N266" s="61">
        <v>0</v>
      </c>
      <c r="O266" s="3">
        <f t="shared" si="100"/>
        <v>3.6111111111111114E-3</v>
      </c>
      <c r="AF266" s="3">
        <f t="shared" si="94"/>
        <v>3.6111111111111114E-3</v>
      </c>
      <c r="AG266" s="5">
        <f t="shared" si="95"/>
        <v>312000</v>
      </c>
      <c r="AH266" s="56">
        <f t="shared" si="105"/>
        <v>3.2885884999999999</v>
      </c>
      <c r="AI266" s="84">
        <f t="shared" si="88"/>
        <v>3.2885884999999999</v>
      </c>
      <c r="AJ266" s="84">
        <v>784</v>
      </c>
      <c r="AK266" t="str">
        <f t="shared" si="101"/>
        <v>3.2885885, 784</v>
      </c>
      <c r="AL266" s="60">
        <f t="shared" si="88"/>
        <v>3.2885884999999999</v>
      </c>
      <c r="AM266" s="5">
        <f t="shared" si="102"/>
        <v>312</v>
      </c>
      <c r="AN266" s="56"/>
      <c r="AT266" s="56"/>
    </row>
    <row r="267" spans="1:46" x14ac:dyDescent="0.35">
      <c r="A267">
        <v>313000</v>
      </c>
      <c r="B267" s="59">
        <v>0.28270856</v>
      </c>
      <c r="C267" s="3">
        <f t="shared" si="93"/>
        <v>3.6226851851851854E-3</v>
      </c>
      <c r="D267" s="59">
        <v>2.8270856000000002</v>
      </c>
      <c r="E267" s="56" t="e">
        <f t="shared" si="96"/>
        <v>#N/A</v>
      </c>
      <c r="F267" s="58" t="e">
        <f t="shared" si="97"/>
        <v>#N/A</v>
      </c>
      <c r="G267" s="58" t="e">
        <f t="shared" si="92"/>
        <v>#N/A</v>
      </c>
      <c r="H267" s="58" t="e">
        <f t="shared" si="103"/>
        <v>#N/A</v>
      </c>
      <c r="I267" s="61" t="e">
        <v>#N/A</v>
      </c>
      <c r="J267" s="58" t="str">
        <f t="shared" si="98"/>
        <v>0</v>
      </c>
      <c r="K267" s="58" t="str">
        <f t="shared" si="99"/>
        <v>0</v>
      </c>
      <c r="L267" s="58" t="str">
        <f t="shared" si="104"/>
        <v>0</v>
      </c>
      <c r="M267" s="58" t="str">
        <f t="shared" si="90"/>
        <v>0</v>
      </c>
      <c r="N267" s="61">
        <v>0</v>
      </c>
      <c r="O267" s="3">
        <f t="shared" si="100"/>
        <v>3.6226851851851854E-3</v>
      </c>
      <c r="AF267" s="3">
        <f t="shared" si="94"/>
        <v>3.6226851851851854E-3</v>
      </c>
      <c r="AG267" s="5">
        <f t="shared" si="95"/>
        <v>313000</v>
      </c>
      <c r="AH267" s="56">
        <f t="shared" si="105"/>
        <v>2.8270856000000002</v>
      </c>
      <c r="AI267" s="84">
        <f t="shared" si="88"/>
        <v>2.8270856000000002</v>
      </c>
      <c r="AJ267" s="84">
        <v>785</v>
      </c>
      <c r="AK267" t="str">
        <f t="shared" si="101"/>
        <v>2.8270856, 785</v>
      </c>
      <c r="AL267" s="60">
        <f t="shared" si="88"/>
        <v>2.8270856000000002</v>
      </c>
      <c r="AM267" s="5">
        <f t="shared" si="102"/>
        <v>313</v>
      </c>
      <c r="AN267" s="56"/>
      <c r="AT267" s="56"/>
    </row>
    <row r="268" spans="1:46" x14ac:dyDescent="0.35">
      <c r="A268">
        <v>314000</v>
      </c>
      <c r="B268" s="59">
        <v>0.26228315000000002</v>
      </c>
      <c r="C268" s="3">
        <f t="shared" si="93"/>
        <v>3.6342592592592594E-3</v>
      </c>
      <c r="D268" s="59">
        <v>2.6228315000000002</v>
      </c>
      <c r="E268" s="56" t="e">
        <f t="shared" si="96"/>
        <v>#N/A</v>
      </c>
      <c r="F268" s="58" t="e">
        <f t="shared" si="97"/>
        <v>#N/A</v>
      </c>
      <c r="G268" s="58">
        <f t="shared" si="92"/>
        <v>2.6228315000000002</v>
      </c>
      <c r="H268" s="58" t="e">
        <f t="shared" si="103"/>
        <v>#N/A</v>
      </c>
      <c r="I268" s="61" t="e">
        <v>#N/A</v>
      </c>
      <c r="J268" s="58" t="str">
        <f t="shared" si="98"/>
        <v>0</v>
      </c>
      <c r="K268" s="58" t="str">
        <f t="shared" si="99"/>
        <v>0</v>
      </c>
      <c r="L268" s="58">
        <f t="shared" si="104"/>
        <v>2.6228315000000002</v>
      </c>
      <c r="M268" s="58" t="str">
        <f t="shared" si="90"/>
        <v>0</v>
      </c>
      <c r="N268" s="61">
        <v>0</v>
      </c>
      <c r="O268" s="3">
        <f t="shared" si="100"/>
        <v>3.6342592592592594E-3</v>
      </c>
      <c r="AF268" s="3">
        <f t="shared" si="94"/>
        <v>3.6342592592592594E-3</v>
      </c>
      <c r="AG268" s="5">
        <f t="shared" si="95"/>
        <v>314000</v>
      </c>
      <c r="AH268" s="56">
        <f t="shared" si="105"/>
        <v>2.6228315000000002</v>
      </c>
      <c r="AI268" s="84">
        <f t="shared" si="88"/>
        <v>2.6228315000000002</v>
      </c>
      <c r="AJ268" s="84">
        <v>786</v>
      </c>
      <c r="AK268" t="str">
        <f t="shared" si="101"/>
        <v>2.6228315, 786</v>
      </c>
      <c r="AL268" s="60">
        <f t="shared" si="88"/>
        <v>2.6228315000000002</v>
      </c>
      <c r="AM268" s="5">
        <f t="shared" si="102"/>
        <v>314</v>
      </c>
      <c r="AN268" s="56"/>
      <c r="AT268" s="56"/>
    </row>
    <row r="269" spans="1:46" x14ac:dyDescent="0.35">
      <c r="A269">
        <v>315000</v>
      </c>
      <c r="B269" s="59">
        <v>0.3228065</v>
      </c>
      <c r="C269" s="3">
        <f t="shared" si="93"/>
        <v>3.6458333333333334E-3</v>
      </c>
      <c r="D269" s="59">
        <v>3.228065</v>
      </c>
      <c r="E269" s="56" t="e">
        <f t="shared" si="96"/>
        <v>#N/A</v>
      </c>
      <c r="F269" s="58" t="e">
        <f t="shared" si="97"/>
        <v>#N/A</v>
      </c>
      <c r="G269" s="58" t="e">
        <f t="shared" si="92"/>
        <v>#N/A</v>
      </c>
      <c r="H269" s="58" t="e">
        <f t="shared" si="103"/>
        <v>#N/A</v>
      </c>
      <c r="I269" s="61" t="e">
        <v>#N/A</v>
      </c>
      <c r="J269" s="58" t="str">
        <f t="shared" si="98"/>
        <v>0</v>
      </c>
      <c r="K269" s="58" t="str">
        <f t="shared" si="99"/>
        <v>0</v>
      </c>
      <c r="L269" s="58" t="str">
        <f t="shared" si="104"/>
        <v>0</v>
      </c>
      <c r="M269" s="58" t="str">
        <f t="shared" si="90"/>
        <v>0</v>
      </c>
      <c r="N269" s="61">
        <v>0</v>
      </c>
      <c r="O269" s="3">
        <f t="shared" si="100"/>
        <v>3.6458333333333334E-3</v>
      </c>
      <c r="AF269" s="3">
        <f t="shared" si="94"/>
        <v>3.6458333333333334E-3</v>
      </c>
      <c r="AG269" s="5">
        <f t="shared" si="95"/>
        <v>315000</v>
      </c>
      <c r="AH269" s="56">
        <f t="shared" si="105"/>
        <v>3.228065</v>
      </c>
      <c r="AI269" s="84">
        <f t="shared" si="88"/>
        <v>3.228065</v>
      </c>
      <c r="AJ269" s="84">
        <v>787</v>
      </c>
      <c r="AK269" t="str">
        <f t="shared" si="101"/>
        <v>3.228065, 787</v>
      </c>
      <c r="AL269" s="60">
        <f t="shared" si="88"/>
        <v>3.228065</v>
      </c>
      <c r="AM269" s="5">
        <f t="shared" si="102"/>
        <v>315</v>
      </c>
      <c r="AN269" s="56"/>
      <c r="AT269" s="56"/>
    </row>
    <row r="270" spans="1:46" x14ac:dyDescent="0.35">
      <c r="A270">
        <v>316000</v>
      </c>
      <c r="B270" s="59">
        <v>0.3228065</v>
      </c>
      <c r="C270" s="3">
        <f t="shared" si="93"/>
        <v>3.6574074074074074E-3</v>
      </c>
      <c r="D270" s="59">
        <v>3.228065</v>
      </c>
      <c r="E270" s="56" t="e">
        <f t="shared" si="96"/>
        <v>#N/A</v>
      </c>
      <c r="F270" s="58" t="e">
        <f t="shared" si="97"/>
        <v>#N/A</v>
      </c>
      <c r="G270" s="58" t="e">
        <f t="shared" si="92"/>
        <v>#N/A</v>
      </c>
      <c r="H270" s="58" t="e">
        <f t="shared" si="103"/>
        <v>#N/A</v>
      </c>
      <c r="I270" s="61" t="e">
        <v>#N/A</v>
      </c>
      <c r="J270" s="58" t="str">
        <f t="shared" si="98"/>
        <v>0</v>
      </c>
      <c r="K270" s="58" t="str">
        <f t="shared" si="99"/>
        <v>0</v>
      </c>
      <c r="L270" s="58" t="str">
        <f t="shared" si="104"/>
        <v>0</v>
      </c>
      <c r="M270" s="58" t="str">
        <f t="shared" si="90"/>
        <v>0</v>
      </c>
      <c r="N270" s="61">
        <v>0</v>
      </c>
      <c r="O270" s="3">
        <f t="shared" si="100"/>
        <v>3.6574074074074074E-3</v>
      </c>
      <c r="AF270" s="3">
        <f t="shared" si="94"/>
        <v>3.6574074074074074E-3</v>
      </c>
      <c r="AG270" s="5">
        <f t="shared" si="95"/>
        <v>316000</v>
      </c>
      <c r="AH270" s="56">
        <f t="shared" si="105"/>
        <v>3.228065</v>
      </c>
      <c r="AI270" s="84">
        <f t="shared" si="88"/>
        <v>3.228065</v>
      </c>
      <c r="AJ270" s="84">
        <v>788</v>
      </c>
      <c r="AK270" t="str">
        <f t="shared" si="101"/>
        <v>3.228065, 788</v>
      </c>
      <c r="AL270" s="60">
        <f t="shared" si="88"/>
        <v>3.228065</v>
      </c>
      <c r="AM270" s="5">
        <f t="shared" si="102"/>
        <v>316</v>
      </c>
      <c r="AN270" s="56"/>
      <c r="AT270" s="56"/>
    </row>
    <row r="271" spans="1:46" x14ac:dyDescent="0.35">
      <c r="A271">
        <v>317000</v>
      </c>
      <c r="B271" s="59">
        <v>0.32659044999999998</v>
      </c>
      <c r="C271" s="3">
        <f t="shared" si="93"/>
        <v>3.6689814814814814E-3</v>
      </c>
      <c r="D271" s="59">
        <v>3.2659044999999995</v>
      </c>
      <c r="E271" s="56" t="e">
        <f t="shared" si="96"/>
        <v>#N/A</v>
      </c>
      <c r="F271" s="58" t="e">
        <f t="shared" si="97"/>
        <v>#N/A</v>
      </c>
      <c r="G271" s="58" t="e">
        <f t="shared" si="92"/>
        <v>#N/A</v>
      </c>
      <c r="H271" s="58">
        <f t="shared" si="103"/>
        <v>3.2659044999999995</v>
      </c>
      <c r="I271" s="61" t="e">
        <v>#N/A</v>
      </c>
      <c r="J271" s="58" t="str">
        <f t="shared" si="98"/>
        <v>0</v>
      </c>
      <c r="K271" s="58" t="str">
        <f t="shared" si="99"/>
        <v>0</v>
      </c>
      <c r="L271" s="58" t="str">
        <f t="shared" si="104"/>
        <v>0</v>
      </c>
      <c r="M271" s="58">
        <f t="shared" si="90"/>
        <v>3.2659044999999995</v>
      </c>
      <c r="N271" s="61">
        <v>0</v>
      </c>
      <c r="O271" s="3">
        <f t="shared" si="100"/>
        <v>3.6689814814814814E-3</v>
      </c>
      <c r="AF271" s="3">
        <f t="shared" si="94"/>
        <v>3.6689814814814814E-3</v>
      </c>
      <c r="AG271" s="5">
        <f t="shared" si="95"/>
        <v>317000</v>
      </c>
      <c r="AH271" s="56">
        <f t="shared" si="105"/>
        <v>3.2659044999999995</v>
      </c>
      <c r="AI271" s="84">
        <f t="shared" si="88"/>
        <v>3.2659044999999995</v>
      </c>
      <c r="AJ271" s="84">
        <v>789</v>
      </c>
      <c r="AK271" t="str">
        <f t="shared" si="101"/>
        <v>3.2659045, 789</v>
      </c>
      <c r="AL271" s="60">
        <f t="shared" si="88"/>
        <v>3.2659044999999995</v>
      </c>
      <c r="AM271" s="5">
        <f t="shared" si="102"/>
        <v>317</v>
      </c>
      <c r="AN271" s="56"/>
      <c r="AT271" s="56"/>
    </row>
    <row r="272" spans="1:46" x14ac:dyDescent="0.35">
      <c r="A272">
        <v>318000</v>
      </c>
      <c r="B272" s="59">
        <v>0.32659044999999998</v>
      </c>
      <c r="C272" s="3">
        <f t="shared" si="93"/>
        <v>3.6805555555555554E-3</v>
      </c>
      <c r="D272" s="59">
        <v>3.2659044999999995</v>
      </c>
      <c r="E272" s="56" t="e">
        <f t="shared" si="96"/>
        <v>#N/A</v>
      </c>
      <c r="F272" s="58" t="e">
        <f t="shared" si="97"/>
        <v>#N/A</v>
      </c>
      <c r="G272" s="58" t="e">
        <f t="shared" si="92"/>
        <v>#N/A</v>
      </c>
      <c r="H272" s="58" t="e">
        <f t="shared" si="103"/>
        <v>#N/A</v>
      </c>
      <c r="I272" s="61" t="e">
        <v>#N/A</v>
      </c>
      <c r="J272" s="58" t="str">
        <f t="shared" si="98"/>
        <v>0</v>
      </c>
      <c r="K272" s="58" t="str">
        <f t="shared" si="99"/>
        <v>0</v>
      </c>
      <c r="L272" s="58" t="str">
        <f t="shared" si="104"/>
        <v>0</v>
      </c>
      <c r="M272" s="58" t="str">
        <f t="shared" si="90"/>
        <v>0</v>
      </c>
      <c r="N272" s="61">
        <v>0</v>
      </c>
      <c r="O272" s="3">
        <f t="shared" si="100"/>
        <v>3.6805555555555554E-3</v>
      </c>
      <c r="AF272" s="3">
        <f t="shared" si="94"/>
        <v>3.6805555555555554E-3</v>
      </c>
      <c r="AG272" s="5">
        <f t="shared" si="95"/>
        <v>318000</v>
      </c>
      <c r="AH272" s="56">
        <f t="shared" si="105"/>
        <v>3.2659044999999995</v>
      </c>
      <c r="AI272" s="84">
        <f t="shared" si="88"/>
        <v>3.2659044999999995</v>
      </c>
      <c r="AJ272" s="84">
        <v>790</v>
      </c>
      <c r="AK272" t="str">
        <f t="shared" si="101"/>
        <v>3.2659045, 790</v>
      </c>
      <c r="AL272" s="60">
        <f t="shared" si="88"/>
        <v>3.2659044999999995</v>
      </c>
      <c r="AM272" s="5">
        <f t="shared" si="102"/>
        <v>318</v>
      </c>
      <c r="AN272" s="56"/>
      <c r="AT272" s="56"/>
    </row>
    <row r="273" spans="1:46" x14ac:dyDescent="0.35">
      <c r="A273">
        <v>319000</v>
      </c>
      <c r="B273" s="59">
        <v>0.29783939999999998</v>
      </c>
      <c r="C273" s="3">
        <f t="shared" si="93"/>
        <v>3.6921296296296294E-3</v>
      </c>
      <c r="D273" s="59">
        <v>2.9783939999999998</v>
      </c>
      <c r="E273" s="56" t="e">
        <f t="shared" si="96"/>
        <v>#N/A</v>
      </c>
      <c r="F273" s="58" t="e">
        <f t="shared" si="97"/>
        <v>#N/A</v>
      </c>
      <c r="G273" s="58">
        <f t="shared" si="92"/>
        <v>2.9783939999999998</v>
      </c>
      <c r="H273" s="58" t="e">
        <f t="shared" si="103"/>
        <v>#N/A</v>
      </c>
      <c r="I273" s="61" t="e">
        <v>#N/A</v>
      </c>
      <c r="J273" s="58" t="str">
        <f t="shared" si="98"/>
        <v>0</v>
      </c>
      <c r="K273" s="58" t="str">
        <f t="shared" si="99"/>
        <v>0</v>
      </c>
      <c r="L273" s="58">
        <f t="shared" si="104"/>
        <v>2.9783939999999998</v>
      </c>
      <c r="M273" s="58" t="str">
        <f t="shared" si="90"/>
        <v>0</v>
      </c>
      <c r="N273" s="61">
        <v>0</v>
      </c>
      <c r="O273" s="3">
        <f t="shared" si="100"/>
        <v>3.6921296296296294E-3</v>
      </c>
      <c r="AF273" s="3">
        <f t="shared" si="94"/>
        <v>3.6921296296296294E-3</v>
      </c>
      <c r="AG273" s="5">
        <f t="shared" si="95"/>
        <v>319000</v>
      </c>
      <c r="AH273" s="56">
        <f t="shared" si="105"/>
        <v>2.9783939999999998</v>
      </c>
      <c r="AI273" s="84">
        <f t="shared" si="88"/>
        <v>2.9783939999999998</v>
      </c>
      <c r="AJ273" s="84">
        <v>791</v>
      </c>
      <c r="AK273" t="str">
        <f t="shared" si="101"/>
        <v>2.978394, 791</v>
      </c>
      <c r="AL273" s="60">
        <f t="shared" si="88"/>
        <v>2.9783939999999998</v>
      </c>
      <c r="AM273" s="5">
        <f t="shared" si="102"/>
        <v>319</v>
      </c>
      <c r="AN273" s="56"/>
      <c r="AT273" s="56"/>
    </row>
    <row r="274" spans="1:46" x14ac:dyDescent="0.35">
      <c r="A274">
        <v>320000</v>
      </c>
      <c r="B274" s="59">
        <v>0.31070185</v>
      </c>
      <c r="C274" s="3">
        <f t="shared" si="93"/>
        <v>3.7037037037037034E-3</v>
      </c>
      <c r="D274" s="59">
        <v>3.1070185000000001</v>
      </c>
      <c r="E274" s="56" t="e">
        <f t="shared" si="96"/>
        <v>#N/A</v>
      </c>
      <c r="F274" s="58" t="e">
        <f t="shared" si="97"/>
        <v>#N/A</v>
      </c>
      <c r="G274" s="58" t="e">
        <f t="shared" si="92"/>
        <v>#N/A</v>
      </c>
      <c r="H274" s="58" t="e">
        <f t="shared" si="103"/>
        <v>#N/A</v>
      </c>
      <c r="I274" s="61" t="e">
        <v>#N/A</v>
      </c>
      <c r="J274" s="58" t="str">
        <f t="shared" si="98"/>
        <v>0</v>
      </c>
      <c r="K274" s="58" t="str">
        <f t="shared" si="99"/>
        <v>0</v>
      </c>
      <c r="L274" s="58" t="str">
        <f t="shared" si="104"/>
        <v>0</v>
      </c>
      <c r="M274" s="58" t="str">
        <f t="shared" si="90"/>
        <v>0</v>
      </c>
      <c r="N274" s="61">
        <v>0</v>
      </c>
      <c r="O274" s="3">
        <f t="shared" si="100"/>
        <v>3.7037037037037034E-3</v>
      </c>
      <c r="AF274" s="3">
        <f t="shared" si="94"/>
        <v>3.7037037037037034E-3</v>
      </c>
      <c r="AG274" s="5">
        <f t="shared" si="95"/>
        <v>320000</v>
      </c>
      <c r="AH274" s="56">
        <f t="shared" si="105"/>
        <v>3.1070185000000001</v>
      </c>
      <c r="AI274" s="84">
        <f t="shared" si="88"/>
        <v>3.1070185000000001</v>
      </c>
      <c r="AJ274" s="84">
        <v>792</v>
      </c>
      <c r="AK274" t="str">
        <f t="shared" si="101"/>
        <v>3.1070185, 792</v>
      </c>
      <c r="AL274" s="60">
        <f t="shared" si="88"/>
        <v>3.1070185000000001</v>
      </c>
      <c r="AM274" s="5">
        <f t="shared" si="102"/>
        <v>320</v>
      </c>
      <c r="AN274" s="56"/>
      <c r="AT274" s="56"/>
    </row>
    <row r="275" spans="1:46" x14ac:dyDescent="0.35">
      <c r="A275">
        <v>321000</v>
      </c>
      <c r="B275" s="59">
        <v>0.33264275999999998</v>
      </c>
      <c r="C275" s="3">
        <f t="shared" si="93"/>
        <v>3.7152777777777774E-3</v>
      </c>
      <c r="D275" s="59">
        <v>3.3264275999999997</v>
      </c>
      <c r="E275" s="56" t="e">
        <f t="shared" si="96"/>
        <v>#N/A</v>
      </c>
      <c r="F275" s="58" t="e">
        <f t="shared" si="97"/>
        <v>#N/A</v>
      </c>
      <c r="G275" s="58" t="e">
        <f t="shared" si="92"/>
        <v>#N/A</v>
      </c>
      <c r="H275" s="58">
        <f t="shared" si="103"/>
        <v>3.3264275999999997</v>
      </c>
      <c r="I275" s="61" t="e">
        <v>#N/A</v>
      </c>
      <c r="J275" s="58" t="str">
        <f t="shared" si="98"/>
        <v>0</v>
      </c>
      <c r="K275" s="58" t="str">
        <f t="shared" si="99"/>
        <v>0</v>
      </c>
      <c r="L275" s="58" t="str">
        <f t="shared" si="104"/>
        <v>0</v>
      </c>
      <c r="M275" s="58">
        <f t="shared" si="90"/>
        <v>3.3264275999999997</v>
      </c>
      <c r="N275" s="61">
        <v>0</v>
      </c>
      <c r="O275" s="3">
        <f t="shared" si="100"/>
        <v>3.7152777777777774E-3</v>
      </c>
      <c r="AF275" s="3">
        <f t="shared" si="94"/>
        <v>3.7152777777777774E-3</v>
      </c>
      <c r="AG275" s="5">
        <f t="shared" si="95"/>
        <v>321000</v>
      </c>
      <c r="AH275" s="56">
        <f t="shared" si="105"/>
        <v>3.3264275999999997</v>
      </c>
      <c r="AI275" s="84">
        <f t="shared" ref="AI275:AL338" si="106">$B275*10</f>
        <v>3.3264275999999997</v>
      </c>
      <c r="AJ275" s="84">
        <v>793</v>
      </c>
      <c r="AK275" t="str">
        <f t="shared" si="101"/>
        <v>3.3264276, 793</v>
      </c>
      <c r="AL275" s="60">
        <f t="shared" si="106"/>
        <v>3.3264275999999997</v>
      </c>
      <c r="AM275" s="5">
        <f t="shared" si="102"/>
        <v>321</v>
      </c>
      <c r="AN275" s="56"/>
      <c r="AT275" s="56"/>
    </row>
    <row r="276" spans="1:46" x14ac:dyDescent="0.35">
      <c r="A276">
        <v>322000</v>
      </c>
      <c r="B276" s="59">
        <v>0.32507493999999998</v>
      </c>
      <c r="C276" s="3">
        <f t="shared" si="93"/>
        <v>3.7268518518518514E-3</v>
      </c>
      <c r="D276" s="59">
        <v>3.2507493999999997</v>
      </c>
      <c r="E276" s="56" t="e">
        <f t="shared" si="96"/>
        <v>#N/A</v>
      </c>
      <c r="F276" s="58" t="e">
        <f t="shared" si="97"/>
        <v>#N/A</v>
      </c>
      <c r="G276" s="58" t="e">
        <f t="shared" si="92"/>
        <v>#N/A</v>
      </c>
      <c r="H276" s="58" t="e">
        <f t="shared" si="103"/>
        <v>#N/A</v>
      </c>
      <c r="I276" s="61" t="e">
        <v>#N/A</v>
      </c>
      <c r="J276" s="58" t="str">
        <f t="shared" si="98"/>
        <v>0</v>
      </c>
      <c r="K276" s="58" t="str">
        <f t="shared" si="99"/>
        <v>0</v>
      </c>
      <c r="L276" s="58" t="str">
        <f t="shared" si="104"/>
        <v>0</v>
      </c>
      <c r="M276" s="58" t="str">
        <f t="shared" si="90"/>
        <v>0</v>
      </c>
      <c r="N276" s="61">
        <v>0</v>
      </c>
      <c r="O276" s="3">
        <f t="shared" si="100"/>
        <v>3.7268518518518514E-3</v>
      </c>
      <c r="AF276" s="3">
        <f t="shared" si="94"/>
        <v>3.7268518518518514E-3</v>
      </c>
      <c r="AG276" s="5">
        <f t="shared" si="95"/>
        <v>322000</v>
      </c>
      <c r="AH276" s="56">
        <f t="shared" si="105"/>
        <v>3.2507493999999997</v>
      </c>
      <c r="AI276" s="84">
        <f t="shared" si="106"/>
        <v>3.2507493999999997</v>
      </c>
      <c r="AJ276" s="84">
        <v>794</v>
      </c>
      <c r="AK276" t="str">
        <f t="shared" si="101"/>
        <v>3.2507494, 794</v>
      </c>
      <c r="AL276" s="60">
        <f t="shared" si="106"/>
        <v>3.2507493999999997</v>
      </c>
      <c r="AM276" s="5">
        <f t="shared" si="102"/>
        <v>322</v>
      </c>
      <c r="AN276" s="56"/>
      <c r="AT276" s="56"/>
    </row>
    <row r="277" spans="1:46" x14ac:dyDescent="0.35">
      <c r="A277">
        <v>323000</v>
      </c>
      <c r="B277" s="59">
        <v>0.31902259999999999</v>
      </c>
      <c r="C277" s="3">
        <f t="shared" si="93"/>
        <v>3.7384259259259263E-3</v>
      </c>
      <c r="D277" s="59">
        <v>3.190226</v>
      </c>
      <c r="E277" s="56" t="e">
        <f t="shared" si="96"/>
        <v>#N/A</v>
      </c>
      <c r="F277" s="58" t="e">
        <f t="shared" si="97"/>
        <v>#N/A</v>
      </c>
      <c r="G277" s="58" t="e">
        <f t="shared" si="92"/>
        <v>#N/A</v>
      </c>
      <c r="H277" s="58" t="e">
        <f t="shared" si="103"/>
        <v>#N/A</v>
      </c>
      <c r="I277" s="61" t="e">
        <v>#N/A</v>
      </c>
      <c r="J277" s="58" t="str">
        <f t="shared" si="98"/>
        <v>0</v>
      </c>
      <c r="K277" s="58" t="str">
        <f t="shared" si="99"/>
        <v>0</v>
      </c>
      <c r="L277" s="58" t="str">
        <f t="shared" si="104"/>
        <v>0</v>
      </c>
      <c r="M277" s="58" t="str">
        <f t="shared" si="90"/>
        <v>0</v>
      </c>
      <c r="N277" s="61">
        <v>0</v>
      </c>
      <c r="O277" s="3">
        <f t="shared" si="100"/>
        <v>3.7384259259259263E-3</v>
      </c>
      <c r="AF277" s="3">
        <f t="shared" si="94"/>
        <v>3.7384259259259263E-3</v>
      </c>
      <c r="AG277" s="5">
        <f t="shared" si="95"/>
        <v>323000</v>
      </c>
      <c r="AH277" s="56">
        <f t="shared" si="105"/>
        <v>3.190226</v>
      </c>
      <c r="AI277" s="84">
        <f t="shared" si="106"/>
        <v>3.190226</v>
      </c>
      <c r="AJ277" s="84">
        <v>795</v>
      </c>
      <c r="AK277" t="str">
        <f t="shared" si="101"/>
        <v>3.190226, 795</v>
      </c>
      <c r="AL277" s="60">
        <f t="shared" si="106"/>
        <v>3.190226</v>
      </c>
      <c r="AM277" s="5">
        <f t="shared" si="102"/>
        <v>323</v>
      </c>
      <c r="AN277" s="56"/>
      <c r="AT277" s="56"/>
    </row>
    <row r="278" spans="1:46" x14ac:dyDescent="0.35">
      <c r="A278">
        <v>324000</v>
      </c>
      <c r="B278" s="59">
        <v>0.3114596</v>
      </c>
      <c r="C278" s="3">
        <f t="shared" si="93"/>
        <v>3.7500000000000003E-3</v>
      </c>
      <c r="D278" s="59">
        <v>3.1145960000000001</v>
      </c>
      <c r="E278" s="56" t="e">
        <f t="shared" si="96"/>
        <v>#N/A</v>
      </c>
      <c r="F278" s="58" t="e">
        <f t="shared" si="97"/>
        <v>#N/A</v>
      </c>
      <c r="G278" s="58" t="e">
        <f t="shared" si="92"/>
        <v>#N/A</v>
      </c>
      <c r="H278" s="58" t="e">
        <f t="shared" si="103"/>
        <v>#N/A</v>
      </c>
      <c r="I278" s="61" t="e">
        <v>#N/A</v>
      </c>
      <c r="J278" s="58" t="str">
        <f t="shared" si="98"/>
        <v>0</v>
      </c>
      <c r="K278" s="58" t="str">
        <f t="shared" si="99"/>
        <v>0</v>
      </c>
      <c r="L278" s="58" t="str">
        <f t="shared" si="104"/>
        <v>0</v>
      </c>
      <c r="M278" s="58" t="str">
        <f t="shared" si="90"/>
        <v>0</v>
      </c>
      <c r="N278" s="61">
        <v>0</v>
      </c>
      <c r="O278" s="3">
        <f t="shared" si="100"/>
        <v>3.7500000000000003E-3</v>
      </c>
      <c r="AF278" s="3">
        <f t="shared" si="94"/>
        <v>3.7500000000000003E-3</v>
      </c>
      <c r="AG278" s="5">
        <f t="shared" si="95"/>
        <v>324000</v>
      </c>
      <c r="AH278" s="56">
        <f t="shared" si="105"/>
        <v>3.1145960000000001</v>
      </c>
      <c r="AI278" s="84">
        <f t="shared" si="106"/>
        <v>3.1145960000000001</v>
      </c>
      <c r="AJ278" s="84">
        <v>796</v>
      </c>
      <c r="AK278" t="str">
        <f t="shared" si="101"/>
        <v>3.114596, 796</v>
      </c>
      <c r="AL278" s="60">
        <f t="shared" si="106"/>
        <v>3.1145960000000001</v>
      </c>
      <c r="AM278" s="5">
        <f t="shared" si="102"/>
        <v>324</v>
      </c>
      <c r="AN278" s="56"/>
      <c r="AT278" s="56"/>
    </row>
    <row r="279" spans="1:46" x14ac:dyDescent="0.35">
      <c r="A279">
        <v>325000</v>
      </c>
      <c r="B279" s="59">
        <v>0.30313639999999997</v>
      </c>
      <c r="C279" s="3">
        <f t="shared" si="93"/>
        <v>3.7615740740740743E-3</v>
      </c>
      <c r="D279" s="59">
        <v>3.0313639999999999</v>
      </c>
      <c r="E279" s="56" t="e">
        <f t="shared" si="96"/>
        <v>#N/A</v>
      </c>
      <c r="F279" s="58" t="e">
        <f t="shared" si="97"/>
        <v>#N/A</v>
      </c>
      <c r="G279" s="58">
        <f t="shared" si="92"/>
        <v>3.0313639999999999</v>
      </c>
      <c r="H279" s="58" t="e">
        <f t="shared" si="103"/>
        <v>#N/A</v>
      </c>
      <c r="I279" s="61" t="e">
        <v>#N/A</v>
      </c>
      <c r="J279" s="58" t="str">
        <f t="shared" si="98"/>
        <v>0</v>
      </c>
      <c r="K279" s="58" t="str">
        <f t="shared" si="99"/>
        <v>0</v>
      </c>
      <c r="L279" s="58">
        <f t="shared" si="104"/>
        <v>3.0313639999999999</v>
      </c>
      <c r="M279" s="58" t="str">
        <f t="shared" si="90"/>
        <v>0</v>
      </c>
      <c r="N279" s="61">
        <v>0</v>
      </c>
      <c r="O279" s="3">
        <f t="shared" si="100"/>
        <v>3.7615740740740743E-3</v>
      </c>
      <c r="AF279" s="3">
        <f t="shared" si="94"/>
        <v>3.7615740740740743E-3</v>
      </c>
      <c r="AG279" s="5">
        <f t="shared" si="95"/>
        <v>325000</v>
      </c>
      <c r="AH279" s="56">
        <f t="shared" si="105"/>
        <v>3.0313639999999999</v>
      </c>
      <c r="AI279" s="84">
        <f t="shared" si="106"/>
        <v>3.0313639999999999</v>
      </c>
      <c r="AJ279" s="84">
        <v>797</v>
      </c>
      <c r="AK279" t="str">
        <f t="shared" si="101"/>
        <v>3.031364, 797</v>
      </c>
      <c r="AL279" s="60">
        <f t="shared" si="106"/>
        <v>3.0313639999999999</v>
      </c>
      <c r="AM279" s="5">
        <f t="shared" si="102"/>
        <v>325</v>
      </c>
      <c r="AN279" s="56"/>
      <c r="AT279" s="56"/>
    </row>
    <row r="280" spans="1:46" x14ac:dyDescent="0.35">
      <c r="A280">
        <v>326000</v>
      </c>
      <c r="B280" s="59">
        <v>0.30843340000000002</v>
      </c>
      <c r="C280" s="3">
        <f t="shared" si="93"/>
        <v>3.7731481481481483E-3</v>
      </c>
      <c r="D280" s="59">
        <v>3.0843340000000001</v>
      </c>
      <c r="E280" s="56" t="e">
        <f t="shared" si="96"/>
        <v>#N/A</v>
      </c>
      <c r="F280" s="58" t="e">
        <f t="shared" si="97"/>
        <v>#N/A</v>
      </c>
      <c r="G280" s="58" t="e">
        <f t="shared" si="92"/>
        <v>#N/A</v>
      </c>
      <c r="H280" s="58" t="e">
        <f t="shared" si="103"/>
        <v>#N/A</v>
      </c>
      <c r="I280" s="61" t="e">
        <v>#N/A</v>
      </c>
      <c r="J280" s="58" t="str">
        <f t="shared" si="98"/>
        <v>0</v>
      </c>
      <c r="K280" s="58" t="str">
        <f t="shared" si="99"/>
        <v>0</v>
      </c>
      <c r="L280" s="58" t="str">
        <f t="shared" si="104"/>
        <v>0</v>
      </c>
      <c r="M280" s="58" t="str">
        <f t="shared" si="90"/>
        <v>0</v>
      </c>
      <c r="N280" s="61">
        <v>0</v>
      </c>
      <c r="O280" s="3">
        <f t="shared" si="100"/>
        <v>3.7731481481481483E-3</v>
      </c>
      <c r="AF280" s="3">
        <f t="shared" si="94"/>
        <v>3.7731481481481483E-3</v>
      </c>
      <c r="AG280" s="5">
        <f t="shared" si="95"/>
        <v>326000</v>
      </c>
      <c r="AH280" s="56">
        <f t="shared" si="105"/>
        <v>3.0843340000000001</v>
      </c>
      <c r="AI280" s="84">
        <f t="shared" si="106"/>
        <v>3.0843340000000001</v>
      </c>
      <c r="AJ280" s="84">
        <v>798</v>
      </c>
      <c r="AK280" t="str">
        <f t="shared" si="101"/>
        <v>3.084334, 798</v>
      </c>
      <c r="AL280" s="60">
        <f t="shared" si="106"/>
        <v>3.0843340000000001</v>
      </c>
      <c r="AM280" s="5">
        <f t="shared" si="102"/>
        <v>326</v>
      </c>
      <c r="AN280" s="56"/>
      <c r="AT280" s="56"/>
    </row>
    <row r="281" spans="1:46" x14ac:dyDescent="0.35">
      <c r="A281">
        <v>327000</v>
      </c>
      <c r="B281" s="59">
        <v>0.31751192</v>
      </c>
      <c r="C281" s="3">
        <f t="shared" si="93"/>
        <v>3.7847222222222223E-3</v>
      </c>
      <c r="D281" s="59">
        <v>3.1751192000000001</v>
      </c>
      <c r="E281" s="56" t="e">
        <f t="shared" si="96"/>
        <v>#N/A</v>
      </c>
      <c r="F281" s="58" t="e">
        <f t="shared" si="97"/>
        <v>#N/A</v>
      </c>
      <c r="G281" s="58" t="e">
        <f t="shared" si="92"/>
        <v>#N/A</v>
      </c>
      <c r="H281" s="58">
        <f t="shared" si="103"/>
        <v>3.1751192000000001</v>
      </c>
      <c r="I281" s="61" t="e">
        <v>#N/A</v>
      </c>
      <c r="J281" s="58" t="str">
        <f t="shared" si="98"/>
        <v>0</v>
      </c>
      <c r="K281" s="58" t="str">
        <f t="shared" si="99"/>
        <v>0</v>
      </c>
      <c r="L281" s="58" t="str">
        <f t="shared" si="104"/>
        <v>0</v>
      </c>
      <c r="M281" s="58">
        <f t="shared" si="90"/>
        <v>3.1751192000000001</v>
      </c>
      <c r="N281" s="61">
        <v>0</v>
      </c>
      <c r="O281" s="3">
        <f t="shared" si="100"/>
        <v>3.7847222222222223E-3</v>
      </c>
      <c r="AF281" s="3">
        <f t="shared" si="94"/>
        <v>3.7847222222222223E-3</v>
      </c>
      <c r="AG281" s="5">
        <f t="shared" si="95"/>
        <v>327000</v>
      </c>
      <c r="AH281" s="56">
        <f t="shared" si="105"/>
        <v>3.1751192000000001</v>
      </c>
      <c r="AI281" s="84">
        <f t="shared" si="106"/>
        <v>3.1751192000000001</v>
      </c>
      <c r="AJ281" s="84">
        <v>799</v>
      </c>
      <c r="AK281" t="str">
        <f t="shared" si="101"/>
        <v>3.1751192, 799</v>
      </c>
      <c r="AL281" s="60">
        <f t="shared" si="106"/>
        <v>3.1751192000000001</v>
      </c>
      <c r="AM281" s="5">
        <f t="shared" si="102"/>
        <v>327</v>
      </c>
      <c r="AN281" s="56"/>
      <c r="AT281" s="56"/>
    </row>
    <row r="282" spans="1:46" x14ac:dyDescent="0.35">
      <c r="A282">
        <v>328000</v>
      </c>
      <c r="B282" s="59">
        <v>0.31599640000000001</v>
      </c>
      <c r="C282" s="3">
        <f t="shared" si="93"/>
        <v>3.7962962962962963E-3</v>
      </c>
      <c r="D282" s="59">
        <v>3.159964</v>
      </c>
      <c r="E282" s="56" t="e">
        <f t="shared" si="96"/>
        <v>#N/A</v>
      </c>
      <c r="F282" s="58" t="e">
        <f t="shared" si="97"/>
        <v>#N/A</v>
      </c>
      <c r="G282" s="58" t="e">
        <f t="shared" si="92"/>
        <v>#N/A</v>
      </c>
      <c r="H282" s="58" t="e">
        <f t="shared" si="103"/>
        <v>#N/A</v>
      </c>
      <c r="I282" s="61" t="e">
        <v>#N/A</v>
      </c>
      <c r="J282" s="58" t="str">
        <f t="shared" si="98"/>
        <v>0</v>
      </c>
      <c r="K282" s="58" t="str">
        <f t="shared" si="99"/>
        <v>0</v>
      </c>
      <c r="L282" s="58" t="str">
        <f t="shared" si="104"/>
        <v>0</v>
      </c>
      <c r="M282" s="58" t="str">
        <f t="shared" si="90"/>
        <v>0</v>
      </c>
      <c r="N282" s="61">
        <v>0</v>
      </c>
      <c r="O282" s="3">
        <f t="shared" si="100"/>
        <v>3.7962962962962963E-3</v>
      </c>
      <c r="AF282" s="3">
        <f t="shared" si="94"/>
        <v>3.7962962962962963E-3</v>
      </c>
      <c r="AG282" s="5">
        <f t="shared" si="95"/>
        <v>328000</v>
      </c>
      <c r="AH282" s="56">
        <f t="shared" si="105"/>
        <v>3.159964</v>
      </c>
      <c r="AI282" s="84">
        <f t="shared" si="106"/>
        <v>3.159964</v>
      </c>
      <c r="AJ282" s="84">
        <v>800</v>
      </c>
      <c r="AK282" t="str">
        <f t="shared" si="101"/>
        <v>3.159964, 800</v>
      </c>
      <c r="AL282" s="60">
        <f t="shared" si="106"/>
        <v>3.159964</v>
      </c>
      <c r="AM282" s="5">
        <f t="shared" si="102"/>
        <v>328</v>
      </c>
      <c r="AN282" s="56"/>
      <c r="AT282" s="56"/>
    </row>
    <row r="283" spans="1:46" x14ac:dyDescent="0.35">
      <c r="A283">
        <v>329000</v>
      </c>
      <c r="B283" s="59">
        <v>0.30616260000000001</v>
      </c>
      <c r="C283" s="3">
        <f t="shared" si="93"/>
        <v>3.8078703703703703E-3</v>
      </c>
      <c r="D283" s="59">
        <v>3.061626</v>
      </c>
      <c r="E283" s="56" t="e">
        <f t="shared" si="96"/>
        <v>#N/A</v>
      </c>
      <c r="F283" s="58" t="e">
        <f t="shared" si="97"/>
        <v>#N/A</v>
      </c>
      <c r="G283" s="58">
        <f t="shared" si="92"/>
        <v>3.061626</v>
      </c>
      <c r="H283" s="58" t="e">
        <f t="shared" si="103"/>
        <v>#N/A</v>
      </c>
      <c r="I283" s="61" t="e">
        <v>#N/A</v>
      </c>
      <c r="J283" s="58" t="str">
        <f t="shared" si="98"/>
        <v>0</v>
      </c>
      <c r="K283" s="58" t="str">
        <f t="shared" si="99"/>
        <v>0</v>
      </c>
      <c r="L283" s="58">
        <f t="shared" si="104"/>
        <v>3.061626</v>
      </c>
      <c r="M283" s="58" t="str">
        <f t="shared" si="90"/>
        <v>0</v>
      </c>
      <c r="N283" s="61">
        <v>0</v>
      </c>
      <c r="O283" s="3">
        <f t="shared" si="100"/>
        <v>3.8078703703703703E-3</v>
      </c>
      <c r="AF283" s="3">
        <f t="shared" si="94"/>
        <v>3.8078703703703703E-3</v>
      </c>
      <c r="AG283" s="5">
        <f t="shared" si="95"/>
        <v>329000</v>
      </c>
      <c r="AH283" s="56">
        <f t="shared" si="105"/>
        <v>3.061626</v>
      </c>
      <c r="AI283" s="84">
        <f t="shared" si="106"/>
        <v>3.061626</v>
      </c>
      <c r="AJ283" s="84">
        <v>801</v>
      </c>
      <c r="AK283" t="str">
        <f t="shared" si="101"/>
        <v>3.061626, 801</v>
      </c>
      <c r="AL283" s="60">
        <f t="shared" si="106"/>
        <v>3.061626</v>
      </c>
      <c r="AM283" s="5">
        <f t="shared" si="102"/>
        <v>329</v>
      </c>
      <c r="AN283" s="56"/>
      <c r="AT283" s="56"/>
    </row>
    <row r="284" spans="1:46" x14ac:dyDescent="0.35">
      <c r="A284">
        <v>330000</v>
      </c>
      <c r="B284" s="59">
        <v>0.30691790000000002</v>
      </c>
      <c r="C284" s="3">
        <f t="shared" si="93"/>
        <v>3.8194444444444443E-3</v>
      </c>
      <c r="D284" s="59">
        <v>3.0691790000000001</v>
      </c>
      <c r="E284" s="56" t="e">
        <f t="shared" si="96"/>
        <v>#N/A</v>
      </c>
      <c r="F284" s="58" t="e">
        <f t="shared" si="97"/>
        <v>#N/A</v>
      </c>
      <c r="G284" s="58" t="e">
        <f t="shared" si="92"/>
        <v>#N/A</v>
      </c>
      <c r="H284" s="58" t="e">
        <f t="shared" si="103"/>
        <v>#N/A</v>
      </c>
      <c r="I284" s="61" t="e">
        <v>#N/A</v>
      </c>
      <c r="J284" s="58" t="str">
        <f t="shared" si="98"/>
        <v>0</v>
      </c>
      <c r="K284" s="58" t="str">
        <f t="shared" si="99"/>
        <v>0</v>
      </c>
      <c r="L284" s="58" t="str">
        <f t="shared" si="104"/>
        <v>0</v>
      </c>
      <c r="M284" s="58" t="str">
        <f t="shared" si="90"/>
        <v>0</v>
      </c>
      <c r="N284" s="61">
        <v>0</v>
      </c>
      <c r="O284" s="3">
        <f t="shared" si="100"/>
        <v>3.8194444444444443E-3</v>
      </c>
      <c r="AF284" s="3">
        <f t="shared" si="94"/>
        <v>3.8194444444444443E-3</v>
      </c>
      <c r="AG284" s="5">
        <f t="shared" si="95"/>
        <v>330000</v>
      </c>
      <c r="AH284" s="56">
        <f t="shared" si="105"/>
        <v>3.0691790000000001</v>
      </c>
      <c r="AI284" s="84">
        <f t="shared" si="106"/>
        <v>3.0691790000000001</v>
      </c>
      <c r="AJ284" s="84">
        <v>802</v>
      </c>
      <c r="AK284" t="str">
        <f t="shared" si="101"/>
        <v>3.069179, 802</v>
      </c>
      <c r="AL284" s="60">
        <f t="shared" si="106"/>
        <v>3.0691790000000001</v>
      </c>
      <c r="AM284" s="5">
        <f t="shared" si="102"/>
        <v>330</v>
      </c>
      <c r="AN284" s="56"/>
      <c r="AT284" s="56"/>
    </row>
    <row r="285" spans="1:46" x14ac:dyDescent="0.35">
      <c r="A285">
        <v>331000</v>
      </c>
      <c r="B285" s="59">
        <v>0.3099441</v>
      </c>
      <c r="C285" s="3">
        <f t="shared" si="93"/>
        <v>3.8310185185185183E-3</v>
      </c>
      <c r="D285" s="59">
        <v>3.0994410000000001</v>
      </c>
      <c r="E285" s="56" t="e">
        <f t="shared" si="96"/>
        <v>#N/A</v>
      </c>
      <c r="F285" s="58" t="e">
        <f t="shared" si="97"/>
        <v>#N/A</v>
      </c>
      <c r="G285" s="58" t="e">
        <f t="shared" si="92"/>
        <v>#N/A</v>
      </c>
      <c r="H285" s="58" t="e">
        <f t="shared" si="103"/>
        <v>#N/A</v>
      </c>
      <c r="I285" s="61" t="e">
        <v>#N/A</v>
      </c>
      <c r="J285" s="58" t="str">
        <f t="shared" si="98"/>
        <v>0</v>
      </c>
      <c r="K285" s="58" t="str">
        <f t="shared" si="99"/>
        <v>0</v>
      </c>
      <c r="L285" s="58" t="str">
        <f t="shared" si="104"/>
        <v>0</v>
      </c>
      <c r="M285" s="58" t="str">
        <f t="shared" si="90"/>
        <v>0</v>
      </c>
      <c r="N285" s="61">
        <v>0</v>
      </c>
      <c r="O285" s="3">
        <f t="shared" si="100"/>
        <v>3.8310185185185183E-3</v>
      </c>
      <c r="AF285" s="3">
        <f t="shared" si="94"/>
        <v>3.8310185185185183E-3</v>
      </c>
      <c r="AG285" s="5">
        <f t="shared" si="95"/>
        <v>331000</v>
      </c>
      <c r="AH285" s="56">
        <f t="shared" si="105"/>
        <v>3.0994410000000001</v>
      </c>
      <c r="AI285" s="84">
        <f t="shared" si="106"/>
        <v>3.0994410000000001</v>
      </c>
      <c r="AJ285" s="84">
        <v>803</v>
      </c>
      <c r="AK285" t="str">
        <f t="shared" si="101"/>
        <v>3.099441, 803</v>
      </c>
      <c r="AL285" s="60">
        <f t="shared" si="106"/>
        <v>3.0994410000000001</v>
      </c>
      <c r="AM285" s="5">
        <f t="shared" si="102"/>
        <v>331</v>
      </c>
      <c r="AN285" s="56"/>
      <c r="AT285" s="56"/>
    </row>
    <row r="286" spans="1:46" x14ac:dyDescent="0.35">
      <c r="A286">
        <v>332000</v>
      </c>
      <c r="B286" s="59">
        <v>0.31599640000000001</v>
      </c>
      <c r="C286" s="3">
        <f t="shared" si="93"/>
        <v>3.8425925925925923E-3</v>
      </c>
      <c r="D286" s="59">
        <v>3.159964</v>
      </c>
      <c r="E286" s="56" t="e">
        <f t="shared" si="96"/>
        <v>#N/A</v>
      </c>
      <c r="F286" s="58" t="e">
        <f t="shared" si="97"/>
        <v>#N/A</v>
      </c>
      <c r="G286" s="58" t="e">
        <f t="shared" si="92"/>
        <v>#N/A</v>
      </c>
      <c r="H286" s="58">
        <f t="shared" si="103"/>
        <v>3.159964</v>
      </c>
      <c r="I286" s="61" t="e">
        <v>#N/A</v>
      </c>
      <c r="J286" s="58" t="str">
        <f t="shared" si="98"/>
        <v>0</v>
      </c>
      <c r="K286" s="58" t="str">
        <f t="shared" si="99"/>
        <v>0</v>
      </c>
      <c r="L286" s="58" t="str">
        <f t="shared" si="104"/>
        <v>0</v>
      </c>
      <c r="M286" s="58">
        <f t="shared" si="90"/>
        <v>3.159964</v>
      </c>
      <c r="N286" s="61">
        <v>0</v>
      </c>
      <c r="O286" s="3">
        <f t="shared" si="100"/>
        <v>3.8425925925925923E-3</v>
      </c>
      <c r="AF286" s="3">
        <f t="shared" si="94"/>
        <v>3.8425925925925923E-3</v>
      </c>
      <c r="AG286" s="5">
        <f t="shared" si="95"/>
        <v>332000</v>
      </c>
      <c r="AH286" s="56">
        <f t="shared" si="105"/>
        <v>3.159964</v>
      </c>
      <c r="AI286" s="84">
        <f t="shared" si="106"/>
        <v>3.159964</v>
      </c>
      <c r="AJ286" s="84">
        <v>804</v>
      </c>
      <c r="AK286" t="str">
        <f t="shared" si="101"/>
        <v>3.159964, 804</v>
      </c>
      <c r="AL286" s="60">
        <f t="shared" si="106"/>
        <v>3.159964</v>
      </c>
      <c r="AM286" s="5">
        <f t="shared" si="102"/>
        <v>332</v>
      </c>
      <c r="AN286" s="56"/>
      <c r="AT286" s="56"/>
    </row>
    <row r="287" spans="1:46" x14ac:dyDescent="0.35">
      <c r="A287">
        <v>333000</v>
      </c>
      <c r="B287" s="59">
        <v>0.3114596</v>
      </c>
      <c r="C287" s="3">
        <f t="shared" si="93"/>
        <v>3.8541666666666663E-3</v>
      </c>
      <c r="D287" s="59">
        <v>3.1145960000000001</v>
      </c>
      <c r="E287" s="56" t="e">
        <f t="shared" si="96"/>
        <v>#N/A</v>
      </c>
      <c r="F287" s="58" t="e">
        <f t="shared" si="97"/>
        <v>#N/A</v>
      </c>
      <c r="G287" s="58" t="e">
        <f t="shared" si="92"/>
        <v>#N/A</v>
      </c>
      <c r="H287" s="58" t="e">
        <f t="shared" si="103"/>
        <v>#N/A</v>
      </c>
      <c r="I287" s="61" t="e">
        <v>#N/A</v>
      </c>
      <c r="J287" s="58" t="str">
        <f t="shared" si="98"/>
        <v>0</v>
      </c>
      <c r="K287" s="58" t="str">
        <f t="shared" si="99"/>
        <v>0</v>
      </c>
      <c r="L287" s="58" t="str">
        <f t="shared" si="104"/>
        <v>0</v>
      </c>
      <c r="M287" s="58" t="str">
        <f t="shared" si="90"/>
        <v>0</v>
      </c>
      <c r="N287" s="61">
        <v>0</v>
      </c>
      <c r="O287" s="3">
        <f t="shared" si="100"/>
        <v>3.8541666666666663E-3</v>
      </c>
      <c r="AF287" s="3">
        <f t="shared" si="94"/>
        <v>3.8541666666666663E-3</v>
      </c>
      <c r="AG287" s="5">
        <f t="shared" si="95"/>
        <v>333000</v>
      </c>
      <c r="AH287" s="56">
        <f t="shared" si="105"/>
        <v>3.1145960000000001</v>
      </c>
      <c r="AI287" s="84">
        <f t="shared" si="106"/>
        <v>3.1145960000000001</v>
      </c>
      <c r="AJ287" s="84">
        <v>805</v>
      </c>
      <c r="AK287" t="str">
        <f t="shared" si="101"/>
        <v>3.114596, 805</v>
      </c>
      <c r="AL287" s="60">
        <f t="shared" si="106"/>
        <v>3.1145960000000001</v>
      </c>
      <c r="AM287" s="5">
        <f t="shared" si="102"/>
        <v>333</v>
      </c>
      <c r="AN287" s="56"/>
      <c r="AT287" s="56"/>
    </row>
    <row r="288" spans="1:46" x14ac:dyDescent="0.35">
      <c r="A288">
        <v>334000</v>
      </c>
      <c r="B288" s="59">
        <v>0.30464950000000002</v>
      </c>
      <c r="C288" s="3">
        <f t="shared" si="93"/>
        <v>3.8657407407407408E-3</v>
      </c>
      <c r="D288" s="59">
        <v>3.0464950000000002</v>
      </c>
      <c r="E288" s="56" t="e">
        <f t="shared" si="96"/>
        <v>#N/A</v>
      </c>
      <c r="F288" s="58" t="e">
        <f t="shared" si="97"/>
        <v>#N/A</v>
      </c>
      <c r="G288" s="58" t="e">
        <f t="shared" si="92"/>
        <v>#N/A</v>
      </c>
      <c r="H288" s="58" t="e">
        <f t="shared" si="103"/>
        <v>#N/A</v>
      </c>
      <c r="I288" s="61" t="e">
        <v>#N/A</v>
      </c>
      <c r="J288" s="58" t="str">
        <f t="shared" si="98"/>
        <v>0</v>
      </c>
      <c r="K288" s="58" t="str">
        <f t="shared" si="99"/>
        <v>0</v>
      </c>
      <c r="L288" s="58" t="str">
        <f t="shared" si="104"/>
        <v>0</v>
      </c>
      <c r="M288" s="58" t="str">
        <f t="shared" si="90"/>
        <v>0</v>
      </c>
      <c r="N288" s="61">
        <v>0</v>
      </c>
      <c r="O288" s="3">
        <f t="shared" si="100"/>
        <v>3.8657407407407408E-3</v>
      </c>
      <c r="AF288" s="3">
        <f t="shared" si="94"/>
        <v>3.8657407407407408E-3</v>
      </c>
      <c r="AG288" s="5">
        <f t="shared" si="95"/>
        <v>334000</v>
      </c>
      <c r="AH288" s="56">
        <f t="shared" si="105"/>
        <v>3.0464950000000002</v>
      </c>
      <c r="AI288" s="84">
        <f t="shared" si="106"/>
        <v>3.0464950000000002</v>
      </c>
      <c r="AJ288" s="84">
        <v>806</v>
      </c>
      <c r="AK288" t="str">
        <f t="shared" si="101"/>
        <v>3.046495, 806</v>
      </c>
      <c r="AL288" s="60">
        <f t="shared" si="106"/>
        <v>3.0464950000000002</v>
      </c>
      <c r="AM288" s="5">
        <f t="shared" si="102"/>
        <v>334</v>
      </c>
      <c r="AN288" s="56"/>
      <c r="AT288" s="56"/>
    </row>
    <row r="289" spans="1:46" x14ac:dyDescent="0.35">
      <c r="A289">
        <v>335000</v>
      </c>
      <c r="B289" s="59">
        <v>0.30918875000000001</v>
      </c>
      <c r="C289" s="3">
        <f t="shared" si="93"/>
        <v>3.8773148148148148E-3</v>
      </c>
      <c r="D289" s="59">
        <v>3.0918875000000003</v>
      </c>
      <c r="E289" s="56" t="e">
        <f t="shared" si="96"/>
        <v>#N/A</v>
      </c>
      <c r="F289" s="58" t="e">
        <f t="shared" si="97"/>
        <v>#N/A</v>
      </c>
      <c r="G289" s="58" t="e">
        <f t="shared" si="92"/>
        <v>#N/A</v>
      </c>
      <c r="H289" s="58" t="e">
        <f t="shared" si="103"/>
        <v>#N/A</v>
      </c>
      <c r="I289" s="61" t="e">
        <v>#N/A</v>
      </c>
      <c r="J289" s="58" t="str">
        <f t="shared" si="98"/>
        <v>0</v>
      </c>
      <c r="K289" s="58" t="str">
        <f t="shared" si="99"/>
        <v>0</v>
      </c>
      <c r="L289" s="58" t="str">
        <f t="shared" si="104"/>
        <v>0</v>
      </c>
      <c r="M289" s="58" t="str">
        <f t="shared" si="90"/>
        <v>0</v>
      </c>
      <c r="N289" s="61">
        <v>0</v>
      </c>
      <c r="O289" s="3">
        <f t="shared" si="100"/>
        <v>3.8773148148148148E-3</v>
      </c>
      <c r="AF289" s="3">
        <f t="shared" si="94"/>
        <v>3.8773148148148148E-3</v>
      </c>
      <c r="AG289" s="5">
        <f t="shared" si="95"/>
        <v>335000</v>
      </c>
      <c r="AH289" s="56">
        <f t="shared" si="105"/>
        <v>3.0918875000000003</v>
      </c>
      <c r="AI289" s="84">
        <f t="shared" si="106"/>
        <v>3.0918875000000003</v>
      </c>
      <c r="AJ289" s="84">
        <v>807</v>
      </c>
      <c r="AK289" t="str">
        <f t="shared" si="101"/>
        <v>3.0918875, 807</v>
      </c>
      <c r="AL289" s="60">
        <f t="shared" si="106"/>
        <v>3.0918875000000003</v>
      </c>
      <c r="AM289" s="5">
        <f t="shared" si="102"/>
        <v>335</v>
      </c>
      <c r="AN289" s="56"/>
      <c r="AT289" s="56"/>
    </row>
    <row r="290" spans="1:46" x14ac:dyDescent="0.35">
      <c r="A290">
        <v>336000</v>
      </c>
      <c r="B290" s="59">
        <v>0.29330260000000002</v>
      </c>
      <c r="C290" s="3">
        <f t="shared" si="93"/>
        <v>3.8888888888888888E-3</v>
      </c>
      <c r="D290" s="59">
        <v>2.9330260000000004</v>
      </c>
      <c r="E290" s="56" t="e">
        <f t="shared" si="96"/>
        <v>#N/A</v>
      </c>
      <c r="F290" s="58" t="e">
        <f t="shared" si="97"/>
        <v>#N/A</v>
      </c>
      <c r="G290" s="58" t="e">
        <f t="shared" si="92"/>
        <v>#N/A</v>
      </c>
      <c r="H290" s="58" t="e">
        <f t="shared" si="103"/>
        <v>#N/A</v>
      </c>
      <c r="I290" s="61" t="e">
        <v>#N/A</v>
      </c>
      <c r="J290" s="58" t="str">
        <f t="shared" si="98"/>
        <v>0</v>
      </c>
      <c r="K290" s="58" t="str">
        <f t="shared" si="99"/>
        <v>0</v>
      </c>
      <c r="L290" s="58" t="str">
        <f t="shared" si="104"/>
        <v>0</v>
      </c>
      <c r="M290" s="58" t="str">
        <f t="shared" si="90"/>
        <v>0</v>
      </c>
      <c r="N290" s="61">
        <v>0</v>
      </c>
      <c r="O290" s="3">
        <f t="shared" si="100"/>
        <v>3.8888888888888888E-3</v>
      </c>
      <c r="AF290" s="3">
        <f t="shared" si="94"/>
        <v>3.8888888888888888E-3</v>
      </c>
      <c r="AG290" s="5">
        <f t="shared" si="95"/>
        <v>336000</v>
      </c>
      <c r="AH290" s="56">
        <f t="shared" si="105"/>
        <v>2.9330260000000004</v>
      </c>
      <c r="AI290" s="84">
        <f t="shared" si="106"/>
        <v>2.9330260000000004</v>
      </c>
      <c r="AJ290" s="84">
        <v>808</v>
      </c>
      <c r="AK290" t="str">
        <f t="shared" si="101"/>
        <v>2.933026, 808</v>
      </c>
      <c r="AL290" s="60">
        <f t="shared" si="106"/>
        <v>2.9330260000000004</v>
      </c>
      <c r="AM290" s="5">
        <f t="shared" si="102"/>
        <v>336</v>
      </c>
      <c r="AN290" s="56"/>
      <c r="AT290" s="56"/>
    </row>
    <row r="291" spans="1:46" x14ac:dyDescent="0.35">
      <c r="A291">
        <v>337000</v>
      </c>
      <c r="B291" s="59">
        <v>0.27438780000000002</v>
      </c>
      <c r="C291" s="3">
        <f t="shared" si="93"/>
        <v>3.9004629629629628E-3</v>
      </c>
      <c r="D291" s="59">
        <v>2.743878</v>
      </c>
      <c r="E291" s="56" t="e">
        <f t="shared" si="96"/>
        <v>#N/A</v>
      </c>
      <c r="F291" s="58" t="e">
        <f t="shared" si="97"/>
        <v>#N/A</v>
      </c>
      <c r="G291" s="58" t="e">
        <f t="shared" si="92"/>
        <v>#N/A</v>
      </c>
      <c r="H291" s="58" t="e">
        <f t="shared" si="103"/>
        <v>#N/A</v>
      </c>
      <c r="I291" s="61" t="e">
        <v>#N/A</v>
      </c>
      <c r="J291" s="58" t="str">
        <f t="shared" si="98"/>
        <v>0</v>
      </c>
      <c r="K291" s="58" t="str">
        <f t="shared" si="99"/>
        <v>0</v>
      </c>
      <c r="L291" s="58" t="str">
        <f t="shared" si="104"/>
        <v>0</v>
      </c>
      <c r="M291" s="58" t="str">
        <f t="shared" si="90"/>
        <v>0</v>
      </c>
      <c r="N291" s="61">
        <v>0</v>
      </c>
      <c r="O291" s="3">
        <f t="shared" si="100"/>
        <v>3.9004629629629628E-3</v>
      </c>
      <c r="AF291" s="3">
        <f t="shared" si="94"/>
        <v>3.9004629629629628E-3</v>
      </c>
      <c r="AG291" s="5">
        <f t="shared" si="95"/>
        <v>337000</v>
      </c>
      <c r="AH291" s="56">
        <f t="shared" si="105"/>
        <v>2.743878</v>
      </c>
      <c r="AI291" s="84">
        <f t="shared" si="106"/>
        <v>2.743878</v>
      </c>
      <c r="AJ291" s="84">
        <v>809</v>
      </c>
      <c r="AK291" t="str">
        <f t="shared" si="101"/>
        <v>2.743878, 809</v>
      </c>
      <c r="AL291" s="60">
        <f t="shared" si="106"/>
        <v>2.743878</v>
      </c>
      <c r="AM291" s="5">
        <f t="shared" si="102"/>
        <v>337</v>
      </c>
      <c r="AN291" s="56"/>
      <c r="AT291" s="56"/>
    </row>
    <row r="292" spans="1:46" x14ac:dyDescent="0.35">
      <c r="A292">
        <v>338000</v>
      </c>
      <c r="B292" s="59">
        <v>0.26984856000000002</v>
      </c>
      <c r="C292" s="3">
        <f t="shared" si="93"/>
        <v>3.9120370370370377E-3</v>
      </c>
      <c r="D292" s="59">
        <v>2.6984856000000002</v>
      </c>
      <c r="E292" s="56" t="e">
        <f t="shared" si="96"/>
        <v>#N/A</v>
      </c>
      <c r="F292" s="58" t="e">
        <f t="shared" si="97"/>
        <v>#N/A</v>
      </c>
      <c r="G292" s="58">
        <f t="shared" si="92"/>
        <v>2.6984856000000002</v>
      </c>
      <c r="H292" s="58" t="e">
        <f t="shared" si="103"/>
        <v>#N/A</v>
      </c>
      <c r="I292" s="61" t="e">
        <v>#N/A</v>
      </c>
      <c r="J292" s="58" t="str">
        <f t="shared" si="98"/>
        <v>0</v>
      </c>
      <c r="K292" s="58" t="str">
        <f t="shared" si="99"/>
        <v>0</v>
      </c>
      <c r="L292" s="58">
        <f t="shared" si="104"/>
        <v>2.6984856000000002</v>
      </c>
      <c r="M292" s="58" t="str">
        <f t="shared" ref="M292:M302" si="107">IF(AND(D292&gt;=D289, D292&gt;=D290, D292&gt;=D291, D292&gt;=D293, D292&gt;=D294, D292&gt;=D295),D292,"0")</f>
        <v>0</v>
      </c>
      <c r="N292" s="61">
        <v>0</v>
      </c>
      <c r="O292" s="3">
        <f t="shared" si="100"/>
        <v>3.9120370370370377E-3</v>
      </c>
      <c r="AF292" s="3">
        <f t="shared" si="94"/>
        <v>3.9120370370370377E-3</v>
      </c>
      <c r="AG292" s="5">
        <f t="shared" si="95"/>
        <v>338000</v>
      </c>
      <c r="AH292" s="56">
        <f t="shared" si="105"/>
        <v>2.6984856000000002</v>
      </c>
      <c r="AI292" s="84">
        <f t="shared" si="106"/>
        <v>2.6984856000000002</v>
      </c>
      <c r="AJ292" s="84">
        <v>810</v>
      </c>
      <c r="AK292" t="str">
        <f t="shared" si="101"/>
        <v>2.6984856, 810</v>
      </c>
      <c r="AL292" s="60">
        <f t="shared" si="106"/>
        <v>2.6984856000000002</v>
      </c>
      <c r="AM292" s="5">
        <f t="shared" si="102"/>
        <v>338</v>
      </c>
      <c r="AN292" s="56"/>
      <c r="AT292" s="56"/>
    </row>
    <row r="293" spans="1:46" x14ac:dyDescent="0.35">
      <c r="A293">
        <v>339000</v>
      </c>
      <c r="B293" s="59">
        <v>0.2796824</v>
      </c>
      <c r="C293" s="3">
        <f t="shared" si="93"/>
        <v>3.9236111111111112E-3</v>
      </c>
      <c r="D293" s="59">
        <v>2.796824</v>
      </c>
      <c r="E293" s="56" t="e">
        <f t="shared" si="96"/>
        <v>#N/A</v>
      </c>
      <c r="F293" s="58" t="e">
        <f t="shared" si="97"/>
        <v>#N/A</v>
      </c>
      <c r="G293" s="58" t="e">
        <f t="shared" si="92"/>
        <v>#N/A</v>
      </c>
      <c r="H293" s="58" t="e">
        <f t="shared" si="103"/>
        <v>#N/A</v>
      </c>
      <c r="I293" s="61" t="e">
        <v>#N/A</v>
      </c>
      <c r="J293" s="58" t="str">
        <f t="shared" si="98"/>
        <v>0</v>
      </c>
      <c r="K293" s="58" t="str">
        <f t="shared" si="99"/>
        <v>0</v>
      </c>
      <c r="L293" s="58" t="str">
        <f t="shared" si="104"/>
        <v>0</v>
      </c>
      <c r="M293" s="58" t="str">
        <f t="shared" si="107"/>
        <v>0</v>
      </c>
      <c r="N293" s="61">
        <v>0</v>
      </c>
      <c r="O293" s="3">
        <f t="shared" si="100"/>
        <v>3.9236111111111112E-3</v>
      </c>
      <c r="AF293" s="3">
        <f t="shared" si="94"/>
        <v>3.9236111111111112E-3</v>
      </c>
      <c r="AG293" s="5">
        <f t="shared" si="95"/>
        <v>339000</v>
      </c>
      <c r="AH293" s="56">
        <f t="shared" si="105"/>
        <v>2.796824</v>
      </c>
      <c r="AI293" s="84">
        <f t="shared" si="106"/>
        <v>2.796824</v>
      </c>
      <c r="AJ293" s="84">
        <v>811</v>
      </c>
      <c r="AK293" t="str">
        <f t="shared" si="101"/>
        <v>2.796824, 811</v>
      </c>
      <c r="AL293" s="60">
        <f t="shared" si="106"/>
        <v>2.796824</v>
      </c>
      <c r="AM293" s="5">
        <f t="shared" si="102"/>
        <v>339</v>
      </c>
      <c r="AN293" s="56"/>
      <c r="AT293" s="56"/>
    </row>
    <row r="294" spans="1:46" x14ac:dyDescent="0.35">
      <c r="A294">
        <v>340000</v>
      </c>
      <c r="B294" s="59">
        <v>0.29330260000000002</v>
      </c>
      <c r="C294" s="3">
        <f t="shared" si="93"/>
        <v>3.9351851851851857E-3</v>
      </c>
      <c r="D294" s="59">
        <v>2.9330260000000004</v>
      </c>
      <c r="E294" s="56" t="e">
        <f t="shared" si="96"/>
        <v>#N/A</v>
      </c>
      <c r="F294" s="58" t="e">
        <f t="shared" si="97"/>
        <v>#N/A</v>
      </c>
      <c r="G294" s="58" t="e">
        <f t="shared" si="92"/>
        <v>#N/A</v>
      </c>
      <c r="H294" s="58" t="e">
        <f t="shared" si="103"/>
        <v>#N/A</v>
      </c>
      <c r="I294" s="61" t="e">
        <v>#N/A</v>
      </c>
      <c r="J294" s="58" t="str">
        <f t="shared" si="98"/>
        <v>0</v>
      </c>
      <c r="K294" s="58" t="str">
        <f t="shared" si="99"/>
        <v>0</v>
      </c>
      <c r="L294" s="58" t="str">
        <f t="shared" si="104"/>
        <v>0</v>
      </c>
      <c r="M294" s="58" t="str">
        <f t="shared" si="107"/>
        <v>0</v>
      </c>
      <c r="N294" s="61">
        <v>0</v>
      </c>
      <c r="O294" s="3">
        <f t="shared" si="100"/>
        <v>3.9351851851851857E-3</v>
      </c>
      <c r="AF294" s="3">
        <f t="shared" si="94"/>
        <v>3.9351851851851857E-3</v>
      </c>
      <c r="AG294" s="5">
        <f t="shared" si="95"/>
        <v>340000</v>
      </c>
      <c r="AH294" s="56">
        <f t="shared" si="105"/>
        <v>2.9330260000000004</v>
      </c>
      <c r="AI294" s="84">
        <f t="shared" si="106"/>
        <v>2.9330260000000004</v>
      </c>
      <c r="AJ294" s="84">
        <v>812</v>
      </c>
      <c r="AK294" t="str">
        <f t="shared" si="101"/>
        <v>2.933026, 812</v>
      </c>
      <c r="AL294" s="60">
        <f t="shared" si="106"/>
        <v>2.9330260000000004</v>
      </c>
      <c r="AM294" s="5">
        <f t="shared" si="102"/>
        <v>340</v>
      </c>
      <c r="AN294" s="56"/>
      <c r="AT294" s="56"/>
    </row>
    <row r="295" spans="1:46" x14ac:dyDescent="0.35">
      <c r="A295">
        <v>341000</v>
      </c>
      <c r="B295" s="59">
        <v>0.30616260000000001</v>
      </c>
      <c r="C295" s="3">
        <f t="shared" si="93"/>
        <v>3.9467592592592592E-3</v>
      </c>
      <c r="D295" s="59">
        <v>3.061626</v>
      </c>
      <c r="E295" s="56" t="e">
        <f t="shared" si="96"/>
        <v>#N/A</v>
      </c>
      <c r="F295" s="58" t="e">
        <f t="shared" si="97"/>
        <v>#N/A</v>
      </c>
      <c r="G295" s="58" t="e">
        <f t="shared" si="92"/>
        <v>#N/A</v>
      </c>
      <c r="H295" s="58">
        <f t="shared" si="103"/>
        <v>3.061626</v>
      </c>
      <c r="I295" s="61" t="e">
        <v>#N/A</v>
      </c>
      <c r="J295" s="58" t="str">
        <f t="shared" si="98"/>
        <v>0</v>
      </c>
      <c r="K295" s="58" t="str">
        <f t="shared" si="99"/>
        <v>0</v>
      </c>
      <c r="L295" s="58" t="str">
        <f t="shared" si="104"/>
        <v>0</v>
      </c>
      <c r="M295" s="58">
        <f t="shared" si="107"/>
        <v>3.061626</v>
      </c>
      <c r="N295" s="61">
        <v>0</v>
      </c>
      <c r="O295" s="3">
        <f t="shared" si="100"/>
        <v>3.9467592592592592E-3</v>
      </c>
      <c r="AF295" s="3">
        <f t="shared" si="94"/>
        <v>3.9467592592592592E-3</v>
      </c>
      <c r="AG295" s="5">
        <f t="shared" si="95"/>
        <v>341000</v>
      </c>
      <c r="AH295" s="56">
        <f t="shared" si="105"/>
        <v>3.061626</v>
      </c>
      <c r="AI295" s="84">
        <f t="shared" si="106"/>
        <v>3.061626</v>
      </c>
      <c r="AJ295" s="84">
        <v>813</v>
      </c>
      <c r="AK295" t="str">
        <f t="shared" si="101"/>
        <v>3.061626, 813</v>
      </c>
      <c r="AL295" s="60">
        <f t="shared" si="106"/>
        <v>3.061626</v>
      </c>
      <c r="AM295" s="5">
        <f t="shared" si="102"/>
        <v>341</v>
      </c>
      <c r="AN295" s="56"/>
      <c r="AT295" s="56"/>
    </row>
    <row r="296" spans="1:46" x14ac:dyDescent="0.35">
      <c r="A296">
        <v>342000</v>
      </c>
      <c r="B296" s="59">
        <v>0.30011025000000002</v>
      </c>
      <c r="C296" s="3">
        <f t="shared" si="93"/>
        <v>3.9583333333333337E-3</v>
      </c>
      <c r="D296" s="59">
        <v>3.0011025</v>
      </c>
      <c r="E296" s="56" t="e">
        <f t="shared" si="96"/>
        <v>#N/A</v>
      </c>
      <c r="F296" s="58" t="e">
        <f t="shared" si="97"/>
        <v>#N/A</v>
      </c>
      <c r="G296" s="58" t="e">
        <f t="shared" si="92"/>
        <v>#N/A</v>
      </c>
      <c r="H296" s="58" t="e">
        <f t="shared" si="103"/>
        <v>#N/A</v>
      </c>
      <c r="I296" s="61" t="e">
        <v>#N/A</v>
      </c>
      <c r="J296" s="58" t="str">
        <f t="shared" si="98"/>
        <v>0</v>
      </c>
      <c r="K296" s="58" t="str">
        <f t="shared" si="99"/>
        <v>0</v>
      </c>
      <c r="L296" s="58" t="str">
        <f t="shared" si="104"/>
        <v>0</v>
      </c>
      <c r="M296" s="58" t="str">
        <f t="shared" si="107"/>
        <v>0</v>
      </c>
      <c r="N296" s="61">
        <v>0</v>
      </c>
      <c r="O296" s="3">
        <f t="shared" si="100"/>
        <v>3.9583333333333337E-3</v>
      </c>
      <c r="AF296" s="3">
        <f t="shared" si="94"/>
        <v>3.9583333333333337E-3</v>
      </c>
      <c r="AG296" s="5">
        <f t="shared" si="95"/>
        <v>342000</v>
      </c>
      <c r="AH296" s="56">
        <f t="shared" si="105"/>
        <v>3.0011025</v>
      </c>
      <c r="AI296" s="84">
        <f t="shared" si="106"/>
        <v>3.0011025</v>
      </c>
      <c r="AJ296" s="84">
        <v>814</v>
      </c>
      <c r="AK296" t="str">
        <f t="shared" si="101"/>
        <v>3.0011025, 814</v>
      </c>
      <c r="AL296" s="60">
        <f t="shared" si="106"/>
        <v>3.0011025</v>
      </c>
      <c r="AM296" s="5">
        <f t="shared" si="102"/>
        <v>342</v>
      </c>
      <c r="AN296" s="56"/>
      <c r="AT296" s="56"/>
    </row>
    <row r="297" spans="1:46" x14ac:dyDescent="0.35">
      <c r="A297">
        <v>343000</v>
      </c>
      <c r="B297" s="59">
        <v>0.28800555999999999</v>
      </c>
      <c r="C297" s="3">
        <f t="shared" si="93"/>
        <v>3.9699074074074072E-3</v>
      </c>
      <c r="D297" s="59">
        <v>2.8800555999999999</v>
      </c>
      <c r="E297" s="56" t="e">
        <f t="shared" si="96"/>
        <v>#N/A</v>
      </c>
      <c r="F297" s="58" t="e">
        <f t="shared" si="97"/>
        <v>#N/A</v>
      </c>
      <c r="G297" s="58" t="e">
        <f t="shared" si="92"/>
        <v>#N/A</v>
      </c>
      <c r="H297" s="58" t="e">
        <f t="shared" si="103"/>
        <v>#N/A</v>
      </c>
      <c r="I297" s="61" t="e">
        <v>#N/A</v>
      </c>
      <c r="J297" s="58" t="str">
        <f t="shared" si="98"/>
        <v>0</v>
      </c>
      <c r="K297" s="58" t="str">
        <f t="shared" si="99"/>
        <v>0</v>
      </c>
      <c r="L297" s="58" t="str">
        <f t="shared" si="104"/>
        <v>0</v>
      </c>
      <c r="M297" s="58" t="str">
        <f t="shared" si="107"/>
        <v>0</v>
      </c>
      <c r="N297" s="61">
        <v>0</v>
      </c>
      <c r="O297" s="3">
        <f t="shared" si="100"/>
        <v>3.9699074074074072E-3</v>
      </c>
      <c r="AF297" s="3">
        <f t="shared" si="94"/>
        <v>3.9699074074074072E-3</v>
      </c>
      <c r="AG297" s="5">
        <f t="shared" si="95"/>
        <v>343000</v>
      </c>
      <c r="AH297" s="56">
        <f t="shared" si="105"/>
        <v>2.8800555999999999</v>
      </c>
      <c r="AI297" s="84">
        <f t="shared" si="106"/>
        <v>2.8800555999999999</v>
      </c>
      <c r="AJ297" s="84">
        <v>815</v>
      </c>
      <c r="AK297" t="str">
        <f t="shared" si="101"/>
        <v>2.8800556, 815</v>
      </c>
      <c r="AL297" s="60">
        <f t="shared" si="106"/>
        <v>2.8800555999999999</v>
      </c>
      <c r="AM297" s="5">
        <f t="shared" si="102"/>
        <v>343</v>
      </c>
      <c r="AN297" s="56"/>
      <c r="AT297" s="56"/>
    </row>
    <row r="298" spans="1:46" x14ac:dyDescent="0.35">
      <c r="A298">
        <v>344000</v>
      </c>
      <c r="B298" s="59">
        <v>0.25698858000000002</v>
      </c>
      <c r="C298" s="3">
        <f t="shared" si="93"/>
        <v>3.9814814814814817E-3</v>
      </c>
      <c r="D298" s="59">
        <v>2.5698858000000002</v>
      </c>
      <c r="E298" s="56" t="e">
        <f t="shared" si="96"/>
        <v>#N/A</v>
      </c>
      <c r="F298" s="58" t="e">
        <f t="shared" si="97"/>
        <v>#N/A</v>
      </c>
      <c r="G298" s="58" t="e">
        <f t="shared" si="92"/>
        <v>#N/A</v>
      </c>
      <c r="H298" s="58" t="e">
        <f t="shared" si="103"/>
        <v>#N/A</v>
      </c>
      <c r="I298" s="61" t="e">
        <v>#N/A</v>
      </c>
      <c r="J298" s="58" t="str">
        <f t="shared" si="98"/>
        <v>0</v>
      </c>
      <c r="K298" s="58" t="str">
        <f t="shared" si="99"/>
        <v>0</v>
      </c>
      <c r="L298" s="58" t="str">
        <f t="shared" si="104"/>
        <v>0</v>
      </c>
      <c r="M298" s="58" t="str">
        <f t="shared" si="107"/>
        <v>0</v>
      </c>
      <c r="N298" s="61">
        <v>0</v>
      </c>
      <c r="O298" s="3">
        <f t="shared" si="100"/>
        <v>3.9814814814814817E-3</v>
      </c>
      <c r="AF298" s="3">
        <f t="shared" si="94"/>
        <v>3.9814814814814817E-3</v>
      </c>
      <c r="AG298" s="5">
        <f t="shared" si="95"/>
        <v>344000</v>
      </c>
      <c r="AH298" s="56">
        <f t="shared" si="105"/>
        <v>2.5698858000000002</v>
      </c>
      <c r="AI298" s="84">
        <f t="shared" si="106"/>
        <v>2.5698858000000002</v>
      </c>
      <c r="AJ298" s="84">
        <v>816</v>
      </c>
      <c r="AK298" t="str">
        <f t="shared" si="101"/>
        <v>2.5698858, 816</v>
      </c>
      <c r="AL298" s="60">
        <f t="shared" si="106"/>
        <v>2.5698858000000002</v>
      </c>
      <c r="AM298" s="5">
        <f t="shared" si="102"/>
        <v>344</v>
      </c>
      <c r="AN298" s="56"/>
      <c r="AT298" s="56"/>
    </row>
    <row r="299" spans="1:46" x14ac:dyDescent="0.35">
      <c r="A299">
        <v>345000</v>
      </c>
      <c r="B299" s="59">
        <v>0.17754802</v>
      </c>
      <c r="C299" s="3">
        <f t="shared" si="93"/>
        <v>3.9930555555555552E-3</v>
      </c>
      <c r="D299" s="59">
        <v>1.7754802000000001</v>
      </c>
      <c r="E299" s="56" t="e">
        <f t="shared" si="96"/>
        <v>#N/A</v>
      </c>
      <c r="F299" s="58" t="e">
        <f t="shared" si="97"/>
        <v>#N/A</v>
      </c>
      <c r="G299" s="58" t="e">
        <f t="shared" si="92"/>
        <v>#N/A</v>
      </c>
      <c r="H299" s="58" t="e">
        <f t="shared" si="103"/>
        <v>#N/A</v>
      </c>
      <c r="I299" s="61" t="e">
        <v>#N/A</v>
      </c>
      <c r="J299" s="58" t="str">
        <f t="shared" si="98"/>
        <v>0</v>
      </c>
      <c r="K299" s="58" t="str">
        <f t="shared" si="99"/>
        <v>0</v>
      </c>
      <c r="L299" s="58" t="str">
        <f t="shared" si="104"/>
        <v>0</v>
      </c>
      <c r="M299" s="58" t="str">
        <f t="shared" si="107"/>
        <v>0</v>
      </c>
      <c r="N299" s="61">
        <v>0</v>
      </c>
      <c r="O299" s="3">
        <f t="shared" si="100"/>
        <v>3.9930555555555552E-3</v>
      </c>
      <c r="AF299" s="3">
        <f t="shared" si="94"/>
        <v>3.9930555555555552E-3</v>
      </c>
      <c r="AG299" s="5">
        <f t="shared" si="95"/>
        <v>345000</v>
      </c>
      <c r="AH299" s="56">
        <f t="shared" si="105"/>
        <v>1.7754802000000001</v>
      </c>
      <c r="AI299" s="84">
        <f t="shared" si="106"/>
        <v>1.7754802000000001</v>
      </c>
      <c r="AJ299" s="84">
        <v>817</v>
      </c>
      <c r="AK299" t="str">
        <f t="shared" si="101"/>
        <v>1.7754802, 817</v>
      </c>
      <c r="AL299" s="60">
        <f t="shared" si="106"/>
        <v>1.7754802000000001</v>
      </c>
      <c r="AM299" s="5">
        <f t="shared" si="102"/>
        <v>345</v>
      </c>
      <c r="AN299" s="56"/>
      <c r="AT299" s="56"/>
    </row>
    <row r="300" spans="1:46" x14ac:dyDescent="0.35">
      <c r="A300">
        <v>346000</v>
      </c>
      <c r="B300" s="59">
        <v>0.15560709</v>
      </c>
      <c r="C300" s="3">
        <f t="shared" si="93"/>
        <v>4.0046296296296297E-3</v>
      </c>
      <c r="D300" s="59">
        <v>1.5560708999999999</v>
      </c>
      <c r="E300" s="56" t="e">
        <f t="shared" si="96"/>
        <v>#N/A</v>
      </c>
      <c r="F300" s="58" t="e">
        <f t="shared" si="97"/>
        <v>#N/A</v>
      </c>
      <c r="G300" s="58">
        <f t="shared" si="92"/>
        <v>1.5560708999999999</v>
      </c>
      <c r="H300" s="58" t="e">
        <f t="shared" si="103"/>
        <v>#N/A</v>
      </c>
      <c r="I300" s="61" t="e">
        <v>#N/A</v>
      </c>
      <c r="J300" s="58" t="str">
        <f t="shared" si="98"/>
        <v>0</v>
      </c>
      <c r="K300" s="58" t="str">
        <f t="shared" si="99"/>
        <v>0</v>
      </c>
      <c r="L300" s="58">
        <f t="shared" si="104"/>
        <v>1.5560708999999999</v>
      </c>
      <c r="M300" s="58" t="str">
        <f t="shared" si="107"/>
        <v>0</v>
      </c>
      <c r="N300" s="61">
        <v>0</v>
      </c>
      <c r="O300" s="3">
        <f t="shared" si="100"/>
        <v>4.0046296296296297E-3</v>
      </c>
      <c r="AF300" s="3">
        <f t="shared" si="94"/>
        <v>4.0046296296296297E-3</v>
      </c>
      <c r="AG300" s="5">
        <f t="shared" si="95"/>
        <v>346000</v>
      </c>
      <c r="AH300" s="56">
        <f t="shared" si="105"/>
        <v>1.5560708999999999</v>
      </c>
      <c r="AI300" s="84">
        <f t="shared" si="106"/>
        <v>1.5560708999999999</v>
      </c>
      <c r="AJ300" s="84">
        <v>818</v>
      </c>
      <c r="AK300" t="str">
        <f t="shared" si="101"/>
        <v>1.5560709, 818</v>
      </c>
      <c r="AL300" s="60">
        <f t="shared" si="106"/>
        <v>1.5560708999999999</v>
      </c>
      <c r="AM300" s="5">
        <f t="shared" si="102"/>
        <v>346</v>
      </c>
      <c r="AN300" s="56"/>
      <c r="AT300" s="56"/>
    </row>
    <row r="301" spans="1:46" x14ac:dyDescent="0.35">
      <c r="A301">
        <v>347000</v>
      </c>
      <c r="B301" s="59">
        <v>0.24412616000000001</v>
      </c>
      <c r="C301" s="3">
        <f t="shared" si="93"/>
        <v>4.0162037037037033E-3</v>
      </c>
      <c r="D301" s="59">
        <v>2.4412616000000003</v>
      </c>
      <c r="E301" s="56" t="e">
        <f t="shared" si="96"/>
        <v>#N/A</v>
      </c>
      <c r="F301" s="58" t="e">
        <f t="shared" si="97"/>
        <v>#N/A</v>
      </c>
      <c r="G301" s="58" t="e">
        <f t="shared" si="92"/>
        <v>#N/A</v>
      </c>
      <c r="H301" s="58" t="e">
        <f t="shared" si="103"/>
        <v>#N/A</v>
      </c>
      <c r="I301" s="61" t="e">
        <v>#N/A</v>
      </c>
      <c r="J301" s="58" t="str">
        <f t="shared" si="98"/>
        <v>0</v>
      </c>
      <c r="K301" s="58" t="str">
        <f t="shared" si="99"/>
        <v>0</v>
      </c>
      <c r="L301" s="58" t="str">
        <f t="shared" si="104"/>
        <v>0</v>
      </c>
      <c r="M301" s="58" t="str">
        <f t="shared" si="107"/>
        <v>0</v>
      </c>
      <c r="N301" s="61">
        <v>0</v>
      </c>
      <c r="O301" s="3">
        <f t="shared" si="100"/>
        <v>4.0162037037037033E-3</v>
      </c>
      <c r="AF301" s="3">
        <f t="shared" si="94"/>
        <v>4.0162037037037033E-3</v>
      </c>
      <c r="AG301" s="5">
        <f t="shared" si="95"/>
        <v>347000</v>
      </c>
      <c r="AH301" s="56">
        <f t="shared" si="105"/>
        <v>2.4412616000000003</v>
      </c>
      <c r="AI301" s="84">
        <f t="shared" si="106"/>
        <v>2.4412616000000003</v>
      </c>
      <c r="AJ301" s="84">
        <v>819</v>
      </c>
      <c r="AK301" t="str">
        <f t="shared" si="101"/>
        <v>2.4412616, 819</v>
      </c>
      <c r="AL301" s="60">
        <f t="shared" si="106"/>
        <v>2.4412616000000003</v>
      </c>
      <c r="AM301" s="5">
        <f t="shared" si="102"/>
        <v>347</v>
      </c>
      <c r="AN301" s="56"/>
      <c r="AT301" s="56"/>
    </row>
    <row r="302" spans="1:46" x14ac:dyDescent="0.35">
      <c r="A302">
        <v>348000</v>
      </c>
      <c r="B302" s="59">
        <v>0.27892706</v>
      </c>
      <c r="C302" s="3">
        <f t="shared" si="93"/>
        <v>4.0277777777777777E-3</v>
      </c>
      <c r="D302" s="59">
        <v>2.7892706</v>
      </c>
      <c r="E302" s="56" t="e">
        <f t="shared" si="96"/>
        <v>#N/A</v>
      </c>
      <c r="F302" s="58" t="e">
        <f t="shared" si="97"/>
        <v>#N/A</v>
      </c>
      <c r="G302" s="58" t="e">
        <f t="shared" si="92"/>
        <v>#N/A</v>
      </c>
      <c r="H302" s="58">
        <f t="shared" si="103"/>
        <v>2.7892706</v>
      </c>
      <c r="I302" s="61" t="e">
        <v>#N/A</v>
      </c>
      <c r="J302" s="58" t="str">
        <f t="shared" si="98"/>
        <v>0</v>
      </c>
      <c r="K302" s="58" t="str">
        <f t="shared" si="99"/>
        <v>0</v>
      </c>
      <c r="L302" s="58" t="str">
        <f t="shared" si="104"/>
        <v>0</v>
      </c>
      <c r="M302" s="58">
        <f t="shared" si="107"/>
        <v>2.7892706</v>
      </c>
      <c r="N302" s="61">
        <v>0</v>
      </c>
      <c r="O302" s="3">
        <f t="shared" si="100"/>
        <v>4.0277777777777777E-3</v>
      </c>
      <c r="AF302" s="3">
        <f t="shared" si="94"/>
        <v>4.0277777777777777E-3</v>
      </c>
      <c r="AG302" s="5">
        <f t="shared" si="95"/>
        <v>348000</v>
      </c>
      <c r="AH302" s="56">
        <f t="shared" si="105"/>
        <v>2.7892706</v>
      </c>
      <c r="AI302" s="84">
        <f t="shared" si="106"/>
        <v>2.7892706</v>
      </c>
      <c r="AJ302" s="84">
        <v>820</v>
      </c>
      <c r="AK302" t="str">
        <f t="shared" si="101"/>
        <v>2.7892706, 820</v>
      </c>
      <c r="AL302" s="60">
        <f t="shared" si="106"/>
        <v>2.7892706</v>
      </c>
      <c r="AM302" s="5">
        <f t="shared" si="102"/>
        <v>348</v>
      </c>
      <c r="AN302" s="56"/>
      <c r="AT302" s="56"/>
    </row>
    <row r="303" spans="1:46" x14ac:dyDescent="0.35">
      <c r="A303">
        <v>349000</v>
      </c>
      <c r="B303" s="59">
        <v>0.26379624000000002</v>
      </c>
      <c r="C303" s="3">
        <f t="shared" si="93"/>
        <v>4.0393518518518513E-3</v>
      </c>
      <c r="D303" s="59">
        <v>2.6379624000000002</v>
      </c>
      <c r="E303" s="56" t="e">
        <f t="shared" ref="E303:E366" si="108">IF(D303=MIN($D$2:$D$412),D303,NA())</f>
        <v>#N/A</v>
      </c>
      <c r="F303" s="58" t="e">
        <f t="shared" ref="F303:F366" si="109">IF(D303=MAX($D$2:$D$412),D303,NA())</f>
        <v>#N/A</v>
      </c>
      <c r="G303" s="58" t="e">
        <f t="shared" ref="G303:G366" si="110">IF(AND(D303&lt;=D300, D303&lt;=D301, D303&lt;=D302, D303&lt;=D304, D303&lt;=D305, D303&lt;=D306),D303,NA())</f>
        <v>#N/A</v>
      </c>
      <c r="H303" s="58" t="e">
        <f t="shared" ref="H303:H366" si="111">IF(AND(D303&gt;=D300, D303&gt;=D301, D303&gt;=D302, D303&gt;=D304, D303&gt;=D305, D303&gt;=D306),D303,NA())</f>
        <v>#N/A</v>
      </c>
      <c r="I303" s="61" t="e">
        <v>#N/A</v>
      </c>
      <c r="J303" s="58" t="str">
        <f t="shared" ref="J303:J366" si="112">IF(D303=MIN($D:$D),D303,"0")</f>
        <v>0</v>
      </c>
      <c r="K303" s="58" t="str">
        <f t="shared" ref="K303:K366" si="113">IF(D303=MAX($D:$D),D303,"0")</f>
        <v>0</v>
      </c>
      <c r="L303" s="58" t="str">
        <f t="shared" ref="L303:L366" si="114">IF(AND(D303&lt;=D300, D303&lt;=D301, D303&lt;=D302, D303&lt;=D304, D303&lt;=D305, D303&lt;=D306),D303,"0")</f>
        <v>0</v>
      </c>
      <c r="M303" s="58" t="str">
        <f t="shared" ref="M303:M366" si="115">IF(AND(D303&gt;=D300, D303&gt;=D301, D303&gt;=D302, D303&gt;=D304, D303&gt;=D305, D303&gt;=D306),D303,"0")</f>
        <v>0</v>
      </c>
      <c r="N303" s="61">
        <v>0</v>
      </c>
      <c r="O303" s="3"/>
      <c r="AF303" s="3">
        <f t="shared" si="94"/>
        <v>4.0393518518518513E-3</v>
      </c>
      <c r="AG303" s="5">
        <f t="shared" si="95"/>
        <v>349000</v>
      </c>
      <c r="AH303" s="56">
        <f t="shared" si="105"/>
        <v>2.6379624000000002</v>
      </c>
      <c r="AI303" s="84">
        <f t="shared" si="106"/>
        <v>2.6379624000000002</v>
      </c>
      <c r="AJ303" s="84">
        <v>821</v>
      </c>
      <c r="AK303" t="str">
        <f t="shared" si="101"/>
        <v>2.6379624, 821</v>
      </c>
      <c r="AL303" s="60">
        <f t="shared" si="106"/>
        <v>2.6379624000000002</v>
      </c>
      <c r="AM303" s="5">
        <f t="shared" si="102"/>
        <v>349</v>
      </c>
      <c r="AN303" s="56"/>
      <c r="AT303" s="56"/>
    </row>
    <row r="304" spans="1:46" x14ac:dyDescent="0.35">
      <c r="A304">
        <v>350000</v>
      </c>
      <c r="B304" s="59">
        <v>0.2759009</v>
      </c>
      <c r="C304" s="3">
        <f t="shared" si="93"/>
        <v>4.0509259259259257E-3</v>
      </c>
      <c r="D304" s="59">
        <v>2.7590089999999998</v>
      </c>
      <c r="E304" s="56" t="e">
        <f t="shared" si="108"/>
        <v>#N/A</v>
      </c>
      <c r="F304" s="58" t="e">
        <f t="shared" si="109"/>
        <v>#N/A</v>
      </c>
      <c r="G304" s="58" t="e">
        <f t="shared" si="110"/>
        <v>#N/A</v>
      </c>
      <c r="H304" s="58" t="e">
        <f t="shared" si="111"/>
        <v>#N/A</v>
      </c>
      <c r="I304" s="61" t="e">
        <v>#N/A</v>
      </c>
      <c r="J304" s="58" t="str">
        <f t="shared" si="112"/>
        <v>0</v>
      </c>
      <c r="K304" s="58" t="str">
        <f t="shared" si="113"/>
        <v>0</v>
      </c>
      <c r="L304" s="58" t="str">
        <f t="shared" si="114"/>
        <v>0</v>
      </c>
      <c r="M304" s="58" t="str">
        <f t="shared" si="115"/>
        <v>0</v>
      </c>
      <c r="N304" s="61">
        <v>0</v>
      </c>
      <c r="O304" s="3"/>
      <c r="P304" s="3"/>
      <c r="AF304" s="3">
        <f t="shared" si="94"/>
        <v>4.0509259259259257E-3</v>
      </c>
      <c r="AG304" s="5">
        <f t="shared" si="95"/>
        <v>350000</v>
      </c>
      <c r="AH304" s="56">
        <f t="shared" si="105"/>
        <v>2.7590089999999998</v>
      </c>
      <c r="AI304" s="84">
        <f t="shared" si="106"/>
        <v>2.7590089999999998</v>
      </c>
      <c r="AJ304" s="84">
        <v>822</v>
      </c>
      <c r="AK304" t="str">
        <f t="shared" si="101"/>
        <v>2.759009, 822</v>
      </c>
      <c r="AL304" s="60">
        <f t="shared" si="106"/>
        <v>2.7590089999999998</v>
      </c>
      <c r="AM304" s="5">
        <f t="shared" si="102"/>
        <v>350</v>
      </c>
      <c r="AN304" s="56"/>
      <c r="AT304" s="56"/>
    </row>
    <row r="305" spans="1:46" x14ac:dyDescent="0.35">
      <c r="A305">
        <v>351000</v>
      </c>
      <c r="B305" s="59">
        <v>0.26984856000000002</v>
      </c>
      <c r="C305" s="3">
        <f t="shared" si="93"/>
        <v>4.0625000000000001E-3</v>
      </c>
      <c r="D305" s="59">
        <v>2.6984856000000002</v>
      </c>
      <c r="E305" s="56" t="e">
        <f t="shared" si="108"/>
        <v>#N/A</v>
      </c>
      <c r="F305" s="58" t="e">
        <f t="shared" si="109"/>
        <v>#N/A</v>
      </c>
      <c r="G305" s="58" t="e">
        <f t="shared" si="110"/>
        <v>#N/A</v>
      </c>
      <c r="H305" s="58" t="e">
        <f t="shared" si="111"/>
        <v>#N/A</v>
      </c>
      <c r="I305" s="61" t="e">
        <v>#N/A</v>
      </c>
      <c r="J305" s="58" t="str">
        <f t="shared" si="112"/>
        <v>0</v>
      </c>
      <c r="K305" s="58" t="str">
        <f t="shared" si="113"/>
        <v>0</v>
      </c>
      <c r="L305" s="58" t="str">
        <f t="shared" si="114"/>
        <v>0</v>
      </c>
      <c r="M305" s="58" t="str">
        <f t="shared" si="115"/>
        <v>0</v>
      </c>
      <c r="N305" s="61">
        <v>0</v>
      </c>
      <c r="O305" s="3"/>
      <c r="P305" s="3"/>
      <c r="AF305" s="3">
        <f t="shared" si="94"/>
        <v>4.0625000000000001E-3</v>
      </c>
      <c r="AG305" s="5">
        <f t="shared" si="95"/>
        <v>351000</v>
      </c>
      <c r="AH305" s="56">
        <f t="shared" si="105"/>
        <v>2.6984856000000002</v>
      </c>
      <c r="AI305" s="84">
        <f t="shared" si="106"/>
        <v>2.6984856000000002</v>
      </c>
      <c r="AJ305" s="84">
        <v>823</v>
      </c>
      <c r="AK305" t="str">
        <f t="shared" si="101"/>
        <v>2.6984856, 823</v>
      </c>
      <c r="AL305" s="60">
        <f t="shared" si="106"/>
        <v>2.6984856000000002</v>
      </c>
      <c r="AM305" s="5">
        <f t="shared" si="102"/>
        <v>351</v>
      </c>
      <c r="AN305" s="56"/>
      <c r="AT305" s="56"/>
    </row>
    <row r="306" spans="1:46" x14ac:dyDescent="0.35">
      <c r="A306">
        <v>352000</v>
      </c>
      <c r="B306" s="59">
        <v>0.24563925</v>
      </c>
      <c r="C306" s="3">
        <f t="shared" si="93"/>
        <v>4.0740740740740737E-3</v>
      </c>
      <c r="D306" s="59">
        <v>2.4563925000000002</v>
      </c>
      <c r="E306" s="56" t="e">
        <f t="shared" si="108"/>
        <v>#N/A</v>
      </c>
      <c r="F306" s="58" t="e">
        <f t="shared" si="109"/>
        <v>#N/A</v>
      </c>
      <c r="G306" s="58">
        <f t="shared" si="110"/>
        <v>2.4563925000000002</v>
      </c>
      <c r="H306" s="58" t="e">
        <f t="shared" si="111"/>
        <v>#N/A</v>
      </c>
      <c r="I306" s="61" t="e">
        <v>#N/A</v>
      </c>
      <c r="J306" s="58" t="str">
        <f t="shared" si="112"/>
        <v>0</v>
      </c>
      <c r="K306" s="58" t="str">
        <f t="shared" si="113"/>
        <v>0</v>
      </c>
      <c r="L306" s="58">
        <f t="shared" si="114"/>
        <v>2.4563925000000002</v>
      </c>
      <c r="M306" s="58" t="str">
        <f t="shared" si="115"/>
        <v>0</v>
      </c>
      <c r="N306" s="61">
        <v>0</v>
      </c>
      <c r="O306" s="3"/>
      <c r="P306" s="3"/>
      <c r="AF306" s="3">
        <f t="shared" si="94"/>
        <v>4.0740740740740737E-3</v>
      </c>
      <c r="AG306" s="5">
        <f t="shared" si="95"/>
        <v>352000</v>
      </c>
      <c r="AH306" s="56">
        <f t="shared" si="105"/>
        <v>2.4563925000000002</v>
      </c>
      <c r="AI306" s="84">
        <f t="shared" si="106"/>
        <v>2.4563925000000002</v>
      </c>
      <c r="AJ306" s="84">
        <v>824</v>
      </c>
      <c r="AK306" t="str">
        <f t="shared" si="101"/>
        <v>2.4563925, 824</v>
      </c>
      <c r="AL306" s="60">
        <f t="shared" si="106"/>
        <v>2.4563925000000002</v>
      </c>
      <c r="AM306" s="5">
        <f t="shared" si="102"/>
        <v>352</v>
      </c>
      <c r="AN306" s="56"/>
      <c r="AT306" s="56"/>
    </row>
    <row r="307" spans="1:46" x14ac:dyDescent="0.35">
      <c r="A307">
        <v>353000</v>
      </c>
      <c r="B307" s="59">
        <v>0.25849923000000002</v>
      </c>
      <c r="C307" s="3">
        <f t="shared" si="93"/>
        <v>4.0856481481481481E-3</v>
      </c>
      <c r="D307" s="59">
        <v>2.5849923000000001</v>
      </c>
      <c r="E307" s="56" t="e">
        <f t="shared" si="108"/>
        <v>#N/A</v>
      </c>
      <c r="F307" s="58" t="e">
        <f t="shared" si="109"/>
        <v>#N/A</v>
      </c>
      <c r="G307" s="58" t="e">
        <f t="shared" si="110"/>
        <v>#N/A</v>
      </c>
      <c r="H307" s="58" t="e">
        <f t="shared" si="111"/>
        <v>#N/A</v>
      </c>
      <c r="I307" s="61" t="e">
        <v>#N/A</v>
      </c>
      <c r="J307" s="58" t="str">
        <f t="shared" si="112"/>
        <v>0</v>
      </c>
      <c r="K307" s="58" t="str">
        <f t="shared" si="113"/>
        <v>0</v>
      </c>
      <c r="L307" s="58" t="str">
        <f t="shared" si="114"/>
        <v>0</v>
      </c>
      <c r="M307" s="58" t="str">
        <f t="shared" si="115"/>
        <v>0</v>
      </c>
      <c r="N307" s="61">
        <v>0</v>
      </c>
      <c r="O307" s="3"/>
      <c r="P307" s="3"/>
      <c r="AF307" s="3">
        <f t="shared" si="94"/>
        <v>4.0856481481481481E-3</v>
      </c>
      <c r="AG307" s="5">
        <f t="shared" si="95"/>
        <v>353000</v>
      </c>
      <c r="AH307" s="56">
        <f t="shared" si="105"/>
        <v>2.5849923000000001</v>
      </c>
      <c r="AI307" s="84">
        <f t="shared" si="106"/>
        <v>2.5849923000000001</v>
      </c>
      <c r="AJ307" s="84">
        <v>825</v>
      </c>
      <c r="AK307" t="str">
        <f t="shared" si="101"/>
        <v>2.5849923, 825</v>
      </c>
      <c r="AL307" s="60">
        <f t="shared" si="106"/>
        <v>2.5849923000000001</v>
      </c>
      <c r="AM307" s="5">
        <f t="shared" si="102"/>
        <v>353</v>
      </c>
      <c r="AN307" s="56"/>
      <c r="AT307" s="56"/>
    </row>
    <row r="308" spans="1:46" x14ac:dyDescent="0.35">
      <c r="A308">
        <v>354000</v>
      </c>
      <c r="B308" s="59">
        <v>0.36365979999999998</v>
      </c>
      <c r="C308" s="3">
        <f t="shared" si="93"/>
        <v>4.0972222222222226E-3</v>
      </c>
      <c r="D308" s="59">
        <v>3.6365979999999998</v>
      </c>
      <c r="E308" s="56" t="e">
        <f t="shared" si="108"/>
        <v>#N/A</v>
      </c>
      <c r="F308" s="58" t="e">
        <f t="shared" si="109"/>
        <v>#N/A</v>
      </c>
      <c r="G308" s="58" t="e">
        <f t="shared" si="110"/>
        <v>#N/A</v>
      </c>
      <c r="H308" s="58" t="e">
        <f t="shared" si="111"/>
        <v>#N/A</v>
      </c>
      <c r="I308" s="61" t="e">
        <v>#N/A</v>
      </c>
      <c r="J308" s="58" t="str">
        <f t="shared" si="112"/>
        <v>0</v>
      </c>
      <c r="K308" s="58" t="str">
        <f t="shared" si="113"/>
        <v>0</v>
      </c>
      <c r="L308" s="58" t="str">
        <f t="shared" si="114"/>
        <v>0</v>
      </c>
      <c r="M308" s="58" t="str">
        <f t="shared" si="115"/>
        <v>0</v>
      </c>
      <c r="N308" s="61">
        <v>0</v>
      </c>
      <c r="O308" s="3"/>
      <c r="P308" s="3"/>
      <c r="AF308" s="3">
        <f t="shared" si="94"/>
        <v>4.0972222222222226E-3</v>
      </c>
      <c r="AG308" s="5">
        <f t="shared" si="95"/>
        <v>354000</v>
      </c>
      <c r="AH308" s="56">
        <f t="shared" si="105"/>
        <v>3.6365979999999998</v>
      </c>
      <c r="AI308" s="84">
        <f t="shared" si="106"/>
        <v>3.6365979999999998</v>
      </c>
      <c r="AJ308" s="84">
        <v>826</v>
      </c>
      <c r="AK308" t="str">
        <f t="shared" si="101"/>
        <v>3.636598, 826</v>
      </c>
      <c r="AL308" s="60">
        <f t="shared" si="106"/>
        <v>3.6365979999999998</v>
      </c>
      <c r="AM308" s="5">
        <f t="shared" si="102"/>
        <v>354</v>
      </c>
      <c r="AN308" s="56"/>
      <c r="AT308" s="56"/>
    </row>
    <row r="309" spans="1:46" x14ac:dyDescent="0.35">
      <c r="A309">
        <v>355000</v>
      </c>
      <c r="B309" s="59">
        <v>0.38106390000000001</v>
      </c>
      <c r="C309" s="3">
        <f t="shared" si="93"/>
        <v>4.1087962962962962E-3</v>
      </c>
      <c r="D309" s="59">
        <v>3.8106390000000001</v>
      </c>
      <c r="E309" s="56" t="e">
        <f t="shared" si="108"/>
        <v>#N/A</v>
      </c>
      <c r="F309" s="58" t="e">
        <f t="shared" si="109"/>
        <v>#N/A</v>
      </c>
      <c r="G309" s="58" t="e">
        <f t="shared" si="110"/>
        <v>#N/A</v>
      </c>
      <c r="H309" s="58">
        <f t="shared" si="111"/>
        <v>3.8106390000000001</v>
      </c>
      <c r="I309" s="61" t="e">
        <v>#N/A</v>
      </c>
      <c r="J309" s="58" t="str">
        <f t="shared" si="112"/>
        <v>0</v>
      </c>
      <c r="K309" s="58" t="str">
        <f t="shared" si="113"/>
        <v>0</v>
      </c>
      <c r="L309" s="58" t="str">
        <f t="shared" si="114"/>
        <v>0</v>
      </c>
      <c r="M309" s="58">
        <f t="shared" si="115"/>
        <v>3.8106390000000001</v>
      </c>
      <c r="N309" s="61">
        <v>0</v>
      </c>
      <c r="O309" s="3"/>
      <c r="P309" s="3"/>
      <c r="AF309" s="3">
        <f t="shared" si="94"/>
        <v>4.1087962962962962E-3</v>
      </c>
      <c r="AG309" s="5">
        <f t="shared" si="95"/>
        <v>355000</v>
      </c>
      <c r="AH309" s="56">
        <f t="shared" si="105"/>
        <v>3.8106390000000001</v>
      </c>
      <c r="AI309" s="84">
        <f t="shared" si="106"/>
        <v>3.8106390000000001</v>
      </c>
      <c r="AJ309" s="84">
        <v>827</v>
      </c>
      <c r="AK309" t="str">
        <f t="shared" si="101"/>
        <v>3.810639, 827</v>
      </c>
      <c r="AL309" s="60">
        <f t="shared" si="106"/>
        <v>3.8106390000000001</v>
      </c>
      <c r="AM309" s="5">
        <f t="shared" si="102"/>
        <v>355</v>
      </c>
      <c r="AN309" s="56"/>
      <c r="AT309" s="56"/>
    </row>
    <row r="310" spans="1:46" x14ac:dyDescent="0.35">
      <c r="A310">
        <v>356000</v>
      </c>
      <c r="B310" s="59">
        <v>0.29027639999999999</v>
      </c>
      <c r="C310" s="3">
        <f t="shared" si="93"/>
        <v>4.1203703703703706E-3</v>
      </c>
      <c r="D310" s="59">
        <v>2.9027639999999999</v>
      </c>
      <c r="E310" s="56" t="e">
        <f t="shared" si="108"/>
        <v>#N/A</v>
      </c>
      <c r="F310" s="58" t="e">
        <f t="shared" si="109"/>
        <v>#N/A</v>
      </c>
      <c r="G310" s="58" t="e">
        <f t="shared" si="110"/>
        <v>#N/A</v>
      </c>
      <c r="H310" s="58" t="e">
        <f t="shared" si="111"/>
        <v>#N/A</v>
      </c>
      <c r="I310" s="61" t="e">
        <v>#N/A</v>
      </c>
      <c r="J310" s="58" t="str">
        <f t="shared" si="112"/>
        <v>0</v>
      </c>
      <c r="K310" s="58" t="str">
        <f t="shared" si="113"/>
        <v>0</v>
      </c>
      <c r="L310" s="58" t="str">
        <f t="shared" si="114"/>
        <v>0</v>
      </c>
      <c r="M310" s="58" t="str">
        <f t="shared" si="115"/>
        <v>0</v>
      </c>
      <c r="N310" s="61">
        <v>0</v>
      </c>
      <c r="O310" s="3"/>
      <c r="P310" s="3"/>
      <c r="AF310" s="3">
        <f t="shared" si="94"/>
        <v>4.1203703703703706E-3</v>
      </c>
      <c r="AG310" s="5">
        <f t="shared" si="95"/>
        <v>356000</v>
      </c>
      <c r="AH310" s="56">
        <f t="shared" si="105"/>
        <v>2.9027639999999999</v>
      </c>
      <c r="AI310" s="84">
        <f t="shared" si="106"/>
        <v>2.9027639999999999</v>
      </c>
      <c r="AJ310" s="84">
        <v>828</v>
      </c>
      <c r="AK310" t="str">
        <f t="shared" si="101"/>
        <v>2.902764, 828</v>
      </c>
      <c r="AL310" s="60">
        <f t="shared" si="106"/>
        <v>2.9027639999999999</v>
      </c>
      <c r="AM310" s="5">
        <f t="shared" si="102"/>
        <v>356</v>
      </c>
      <c r="AN310" s="56"/>
      <c r="AT310" s="56"/>
    </row>
    <row r="311" spans="1:46" x14ac:dyDescent="0.35">
      <c r="A311">
        <v>357000</v>
      </c>
      <c r="B311" s="59">
        <v>0.23353457</v>
      </c>
      <c r="C311" s="3">
        <f t="shared" si="93"/>
        <v>4.1319444444444442E-3</v>
      </c>
      <c r="D311" s="59">
        <v>2.3353457</v>
      </c>
      <c r="E311" s="56" t="e">
        <f t="shared" si="108"/>
        <v>#N/A</v>
      </c>
      <c r="F311" s="58" t="e">
        <f t="shared" si="109"/>
        <v>#N/A</v>
      </c>
      <c r="G311" s="58">
        <f t="shared" si="110"/>
        <v>2.3353457</v>
      </c>
      <c r="H311" s="58" t="e">
        <f t="shared" si="111"/>
        <v>#N/A</v>
      </c>
      <c r="I311" s="61" t="e">
        <v>#N/A</v>
      </c>
      <c r="J311" s="58" t="str">
        <f t="shared" si="112"/>
        <v>0</v>
      </c>
      <c r="K311" s="58" t="str">
        <f t="shared" si="113"/>
        <v>0</v>
      </c>
      <c r="L311" s="58">
        <f t="shared" si="114"/>
        <v>2.3353457</v>
      </c>
      <c r="M311" s="58" t="str">
        <f t="shared" si="115"/>
        <v>0</v>
      </c>
      <c r="N311" s="61">
        <v>0</v>
      </c>
      <c r="O311" s="3"/>
      <c r="P311" s="3"/>
      <c r="AF311" s="3">
        <f t="shared" si="94"/>
        <v>4.1319444444444442E-3</v>
      </c>
      <c r="AG311" s="5">
        <f t="shared" si="95"/>
        <v>357000</v>
      </c>
      <c r="AH311" s="56">
        <f t="shared" si="105"/>
        <v>2.3353457</v>
      </c>
      <c r="AI311" s="84">
        <f t="shared" si="106"/>
        <v>2.3353457</v>
      </c>
      <c r="AJ311" s="84">
        <v>829</v>
      </c>
      <c r="AK311" t="str">
        <f t="shared" si="101"/>
        <v>2.3353457, 829</v>
      </c>
      <c r="AL311" s="60">
        <f t="shared" si="106"/>
        <v>2.3353457</v>
      </c>
      <c r="AM311" s="5">
        <f t="shared" si="102"/>
        <v>357</v>
      </c>
      <c r="AN311" s="56"/>
      <c r="AT311" s="56"/>
    </row>
    <row r="312" spans="1:46" x14ac:dyDescent="0.35">
      <c r="A312">
        <v>358000</v>
      </c>
      <c r="B312" s="59">
        <v>0.24185773999999999</v>
      </c>
      <c r="C312" s="3">
        <f t="shared" si="93"/>
        <v>4.1435185185185186E-3</v>
      </c>
      <c r="D312" s="59">
        <v>2.4185773999999998</v>
      </c>
      <c r="E312" s="56" t="e">
        <f t="shared" si="108"/>
        <v>#N/A</v>
      </c>
      <c r="F312" s="58" t="e">
        <f t="shared" si="109"/>
        <v>#N/A</v>
      </c>
      <c r="G312" s="58" t="e">
        <f t="shared" si="110"/>
        <v>#N/A</v>
      </c>
      <c r="H312" s="58" t="e">
        <f t="shared" si="111"/>
        <v>#N/A</v>
      </c>
      <c r="I312" s="61" t="e">
        <v>#N/A</v>
      </c>
      <c r="J312" s="58" t="str">
        <f t="shared" si="112"/>
        <v>0</v>
      </c>
      <c r="K312" s="58" t="str">
        <f t="shared" si="113"/>
        <v>0</v>
      </c>
      <c r="L312" s="58" t="str">
        <f t="shared" si="114"/>
        <v>0</v>
      </c>
      <c r="M312" s="58" t="str">
        <f t="shared" si="115"/>
        <v>0</v>
      </c>
      <c r="N312" s="61">
        <v>0</v>
      </c>
      <c r="O312" s="3"/>
      <c r="P312" s="3"/>
      <c r="AF312" s="3">
        <f t="shared" si="94"/>
        <v>4.1435185185185186E-3</v>
      </c>
      <c r="AG312" s="5">
        <f t="shared" si="95"/>
        <v>358000</v>
      </c>
      <c r="AH312" s="56">
        <f t="shared" si="105"/>
        <v>2.4185773999999998</v>
      </c>
      <c r="AI312" s="84">
        <f t="shared" si="106"/>
        <v>2.4185773999999998</v>
      </c>
      <c r="AJ312" s="84">
        <v>830</v>
      </c>
      <c r="AK312" t="str">
        <f t="shared" si="101"/>
        <v>2.4185774, 830</v>
      </c>
      <c r="AL312" s="60">
        <f t="shared" si="106"/>
        <v>2.4185773999999998</v>
      </c>
      <c r="AM312" s="5">
        <f t="shared" si="102"/>
        <v>358</v>
      </c>
      <c r="AN312" s="56"/>
      <c r="AT312" s="56"/>
    </row>
    <row r="313" spans="1:46" x14ac:dyDescent="0.35">
      <c r="A313">
        <v>359000</v>
      </c>
      <c r="B313" s="59">
        <v>0.26530930000000003</v>
      </c>
      <c r="C313" s="3">
        <f t="shared" si="93"/>
        <v>4.155092592592593E-3</v>
      </c>
      <c r="D313" s="59">
        <v>2.6530930000000001</v>
      </c>
      <c r="E313" s="56" t="e">
        <f t="shared" si="108"/>
        <v>#N/A</v>
      </c>
      <c r="F313" s="58" t="e">
        <f t="shared" si="109"/>
        <v>#N/A</v>
      </c>
      <c r="G313" s="58" t="e">
        <f t="shared" si="110"/>
        <v>#N/A</v>
      </c>
      <c r="H313" s="58" t="e">
        <f t="shared" si="111"/>
        <v>#N/A</v>
      </c>
      <c r="I313" s="61" t="e">
        <v>#N/A</v>
      </c>
      <c r="J313" s="58" t="str">
        <f t="shared" si="112"/>
        <v>0</v>
      </c>
      <c r="K313" s="58" t="str">
        <f t="shared" si="113"/>
        <v>0</v>
      </c>
      <c r="L313" s="58" t="str">
        <f t="shared" si="114"/>
        <v>0</v>
      </c>
      <c r="M313" s="58" t="str">
        <f t="shared" si="115"/>
        <v>0</v>
      </c>
      <c r="N313" s="61">
        <v>0</v>
      </c>
      <c r="O313" s="3"/>
      <c r="P313" s="3"/>
      <c r="AF313" s="3">
        <f t="shared" si="94"/>
        <v>4.155092592592593E-3</v>
      </c>
      <c r="AG313" s="5">
        <f t="shared" si="95"/>
        <v>359000</v>
      </c>
      <c r="AH313" s="56">
        <f t="shared" si="105"/>
        <v>2.6530930000000001</v>
      </c>
      <c r="AI313" s="84">
        <f t="shared" si="106"/>
        <v>2.6530930000000001</v>
      </c>
      <c r="AJ313" s="84">
        <v>831</v>
      </c>
      <c r="AK313" t="str">
        <f t="shared" si="101"/>
        <v>2.653093, 831</v>
      </c>
      <c r="AL313" s="60">
        <f t="shared" si="106"/>
        <v>2.6530930000000001</v>
      </c>
      <c r="AM313" s="5">
        <f t="shared" si="102"/>
        <v>359</v>
      </c>
      <c r="AN313" s="56"/>
      <c r="AT313" s="56"/>
    </row>
    <row r="314" spans="1:46" x14ac:dyDescent="0.35">
      <c r="A314">
        <v>360000</v>
      </c>
      <c r="B314" s="59">
        <v>0.26001469999999999</v>
      </c>
      <c r="C314" s="3">
        <f t="shared" si="93"/>
        <v>4.1666666666666666E-3</v>
      </c>
      <c r="D314" s="59">
        <v>2.6001469999999998</v>
      </c>
      <c r="E314" s="56" t="e">
        <f t="shared" si="108"/>
        <v>#N/A</v>
      </c>
      <c r="F314" s="58" t="e">
        <f t="shared" si="109"/>
        <v>#N/A</v>
      </c>
      <c r="G314" s="58" t="e">
        <f t="shared" si="110"/>
        <v>#N/A</v>
      </c>
      <c r="H314" s="58" t="e">
        <f t="shared" si="111"/>
        <v>#N/A</v>
      </c>
      <c r="I314" s="61" t="e">
        <v>#N/A</v>
      </c>
      <c r="J314" s="58" t="str">
        <f t="shared" si="112"/>
        <v>0</v>
      </c>
      <c r="K314" s="58" t="str">
        <f t="shared" si="113"/>
        <v>0</v>
      </c>
      <c r="L314" s="58" t="str">
        <f t="shared" si="114"/>
        <v>0</v>
      </c>
      <c r="M314" s="58" t="str">
        <f t="shared" si="115"/>
        <v>0</v>
      </c>
      <c r="N314" s="61">
        <v>0</v>
      </c>
      <c r="O314" s="3"/>
      <c r="P314" s="3"/>
      <c r="AF314" s="3">
        <f t="shared" si="94"/>
        <v>4.1666666666666666E-3</v>
      </c>
      <c r="AG314" s="5">
        <f t="shared" si="95"/>
        <v>360000</v>
      </c>
      <c r="AH314" s="56">
        <f t="shared" si="105"/>
        <v>2.6001469999999998</v>
      </c>
      <c r="AI314" s="84">
        <f t="shared" si="106"/>
        <v>2.6001469999999998</v>
      </c>
      <c r="AJ314" s="84">
        <v>832</v>
      </c>
      <c r="AK314" t="str">
        <f t="shared" si="101"/>
        <v>2.600147, 832</v>
      </c>
      <c r="AL314" s="60">
        <f t="shared" si="106"/>
        <v>2.6001469999999998</v>
      </c>
      <c r="AM314" s="5">
        <f t="shared" si="102"/>
        <v>360</v>
      </c>
      <c r="AN314" s="56"/>
      <c r="AT314" s="56"/>
    </row>
    <row r="315" spans="1:46" x14ac:dyDescent="0.35">
      <c r="A315">
        <v>361000</v>
      </c>
      <c r="B315" s="59">
        <v>0.26909325000000001</v>
      </c>
      <c r="C315" s="3">
        <f t="shared" si="93"/>
        <v>4.178240740740741E-3</v>
      </c>
      <c r="D315" s="59">
        <v>2.6909325000000002</v>
      </c>
      <c r="E315" s="56" t="e">
        <f t="shared" si="108"/>
        <v>#N/A</v>
      </c>
      <c r="F315" s="58" t="e">
        <f t="shared" si="109"/>
        <v>#N/A</v>
      </c>
      <c r="G315" s="58" t="e">
        <f t="shared" si="110"/>
        <v>#N/A</v>
      </c>
      <c r="H315" s="58" t="e">
        <f t="shared" si="111"/>
        <v>#N/A</v>
      </c>
      <c r="I315" s="61" t="e">
        <v>#N/A</v>
      </c>
      <c r="J315" s="58" t="str">
        <f t="shared" si="112"/>
        <v>0</v>
      </c>
      <c r="K315" s="58" t="str">
        <f t="shared" si="113"/>
        <v>0</v>
      </c>
      <c r="L315" s="58" t="str">
        <f t="shared" si="114"/>
        <v>0</v>
      </c>
      <c r="M315" s="58" t="str">
        <f t="shared" si="115"/>
        <v>0</v>
      </c>
      <c r="N315" s="61">
        <v>0</v>
      </c>
      <c r="O315" s="3"/>
      <c r="P315" s="3"/>
      <c r="AF315" s="3">
        <f t="shared" si="94"/>
        <v>4.178240740740741E-3</v>
      </c>
      <c r="AG315" s="5">
        <f t="shared" si="95"/>
        <v>361000</v>
      </c>
      <c r="AH315" s="56">
        <f t="shared" si="105"/>
        <v>2.6909325000000002</v>
      </c>
      <c r="AI315" s="84">
        <f t="shared" si="106"/>
        <v>2.6909325000000002</v>
      </c>
      <c r="AJ315" s="84">
        <v>833</v>
      </c>
      <c r="AK315" t="str">
        <f t="shared" si="101"/>
        <v>2.6909325, 833</v>
      </c>
      <c r="AL315" s="60">
        <f t="shared" si="106"/>
        <v>2.6909325000000002</v>
      </c>
      <c r="AM315" s="5">
        <f t="shared" si="102"/>
        <v>361</v>
      </c>
      <c r="AN315" s="56"/>
      <c r="AT315" s="56"/>
    </row>
    <row r="316" spans="1:46" x14ac:dyDescent="0.35">
      <c r="A316">
        <v>362000</v>
      </c>
      <c r="B316" s="59">
        <v>0.29330260000000002</v>
      </c>
      <c r="C316" s="3">
        <f t="shared" si="93"/>
        <v>4.1898148148148146E-3</v>
      </c>
      <c r="D316" s="59">
        <v>2.9330260000000004</v>
      </c>
      <c r="E316" s="56" t="e">
        <f t="shared" si="108"/>
        <v>#N/A</v>
      </c>
      <c r="F316" s="58" t="e">
        <f t="shared" si="109"/>
        <v>#N/A</v>
      </c>
      <c r="G316" s="58" t="e">
        <f t="shared" si="110"/>
        <v>#N/A</v>
      </c>
      <c r="H316" s="58">
        <f t="shared" si="111"/>
        <v>2.9330260000000004</v>
      </c>
      <c r="I316" s="61" t="e">
        <v>#N/A</v>
      </c>
      <c r="J316" s="58" t="str">
        <f t="shared" si="112"/>
        <v>0</v>
      </c>
      <c r="K316" s="58" t="str">
        <f t="shared" si="113"/>
        <v>0</v>
      </c>
      <c r="L316" s="58" t="str">
        <f t="shared" si="114"/>
        <v>0</v>
      </c>
      <c r="M316" s="58">
        <f t="shared" si="115"/>
        <v>2.9330260000000004</v>
      </c>
      <c r="N316" s="61">
        <v>0</v>
      </c>
      <c r="O316" s="3"/>
      <c r="P316" s="3"/>
      <c r="AF316" s="3">
        <f t="shared" si="94"/>
        <v>4.1898148148148146E-3</v>
      </c>
      <c r="AG316" s="5">
        <f t="shared" si="95"/>
        <v>362000</v>
      </c>
      <c r="AH316" s="56">
        <f t="shared" si="105"/>
        <v>2.9330260000000004</v>
      </c>
      <c r="AI316" s="84">
        <f t="shared" si="106"/>
        <v>2.9330260000000004</v>
      </c>
      <c r="AJ316" s="84">
        <v>834</v>
      </c>
      <c r="AK316" t="str">
        <f t="shared" si="101"/>
        <v>2.933026, 834</v>
      </c>
      <c r="AL316" s="60">
        <f t="shared" si="106"/>
        <v>2.9330260000000004</v>
      </c>
      <c r="AM316" s="5">
        <f t="shared" si="102"/>
        <v>362</v>
      </c>
      <c r="AN316" s="56"/>
      <c r="AT316" s="56"/>
    </row>
    <row r="317" spans="1:46" x14ac:dyDescent="0.35">
      <c r="A317">
        <v>363000</v>
      </c>
      <c r="B317" s="59">
        <v>0.24639457000000001</v>
      </c>
      <c r="C317" s="3">
        <f t="shared" si="93"/>
        <v>4.2013888888888891E-3</v>
      </c>
      <c r="D317" s="59">
        <v>2.4639457</v>
      </c>
      <c r="E317" s="56" t="e">
        <f t="shared" si="108"/>
        <v>#N/A</v>
      </c>
      <c r="F317" s="58" t="e">
        <f t="shared" si="109"/>
        <v>#N/A</v>
      </c>
      <c r="G317" s="58" t="e">
        <f t="shared" si="110"/>
        <v>#N/A</v>
      </c>
      <c r="H317" s="58" t="e">
        <f t="shared" si="111"/>
        <v>#N/A</v>
      </c>
      <c r="I317" s="61" t="e">
        <v>#N/A</v>
      </c>
      <c r="J317" s="58" t="str">
        <f t="shared" si="112"/>
        <v>0</v>
      </c>
      <c r="K317" s="58" t="str">
        <f t="shared" si="113"/>
        <v>0</v>
      </c>
      <c r="L317" s="58" t="str">
        <f t="shared" si="114"/>
        <v>0</v>
      </c>
      <c r="M317" s="58" t="str">
        <f t="shared" si="115"/>
        <v>0</v>
      </c>
      <c r="N317" s="61">
        <v>0</v>
      </c>
      <c r="O317" s="3"/>
      <c r="P317" s="3"/>
      <c r="AF317" s="3">
        <f t="shared" si="94"/>
        <v>4.2013888888888891E-3</v>
      </c>
      <c r="AG317" s="5">
        <f t="shared" si="95"/>
        <v>363000</v>
      </c>
      <c r="AH317" s="56">
        <f t="shared" si="105"/>
        <v>2.4639457</v>
      </c>
      <c r="AI317" s="84">
        <f t="shared" si="106"/>
        <v>2.4639457</v>
      </c>
      <c r="AJ317" s="84">
        <v>835</v>
      </c>
      <c r="AK317" t="str">
        <f t="shared" si="101"/>
        <v>2.4639457, 835</v>
      </c>
      <c r="AL317" s="60">
        <f t="shared" si="106"/>
        <v>2.4639457</v>
      </c>
      <c r="AM317" s="5">
        <f t="shared" si="102"/>
        <v>363</v>
      </c>
      <c r="AN317" s="56"/>
      <c r="AT317" s="56"/>
    </row>
    <row r="318" spans="1:46" x14ac:dyDescent="0.35">
      <c r="A318">
        <v>364000</v>
      </c>
      <c r="B318" s="59">
        <v>0.16771175999999999</v>
      </c>
      <c r="C318" s="3">
        <f t="shared" si="93"/>
        <v>4.2129629629629626E-3</v>
      </c>
      <c r="D318" s="59">
        <v>1.6771175999999999</v>
      </c>
      <c r="E318" s="56" t="e">
        <f t="shared" si="108"/>
        <v>#N/A</v>
      </c>
      <c r="F318" s="58" t="e">
        <f t="shared" si="109"/>
        <v>#N/A</v>
      </c>
      <c r="G318" s="58" t="e">
        <f t="shared" si="110"/>
        <v>#N/A</v>
      </c>
      <c r="H318" s="58" t="e">
        <f t="shared" si="111"/>
        <v>#N/A</v>
      </c>
      <c r="I318" s="61" t="e">
        <v>#N/A</v>
      </c>
      <c r="J318" s="58" t="str">
        <f t="shared" si="112"/>
        <v>0</v>
      </c>
      <c r="K318" s="58" t="str">
        <f t="shared" si="113"/>
        <v>0</v>
      </c>
      <c r="L318" s="58" t="str">
        <f t="shared" si="114"/>
        <v>0</v>
      </c>
      <c r="M318" s="58" t="str">
        <f t="shared" si="115"/>
        <v>0</v>
      </c>
      <c r="N318" s="61">
        <v>0</v>
      </c>
      <c r="O318" s="3"/>
      <c r="P318" s="3"/>
      <c r="AF318" s="3">
        <f t="shared" si="94"/>
        <v>4.2129629629629626E-3</v>
      </c>
      <c r="AG318" s="5">
        <f t="shared" si="95"/>
        <v>364000</v>
      </c>
      <c r="AH318" s="56">
        <f t="shared" si="105"/>
        <v>1.6771175999999999</v>
      </c>
      <c r="AI318" s="84">
        <f t="shared" si="106"/>
        <v>1.6771175999999999</v>
      </c>
      <c r="AJ318" s="84">
        <v>836</v>
      </c>
      <c r="AK318" t="str">
        <f t="shared" si="101"/>
        <v>1.6771176, 836</v>
      </c>
      <c r="AL318" s="60">
        <f t="shared" si="106"/>
        <v>1.6771175999999999</v>
      </c>
      <c r="AM318" s="5">
        <f t="shared" si="102"/>
        <v>364</v>
      </c>
      <c r="AN318" s="56"/>
      <c r="AT318" s="56"/>
    </row>
    <row r="319" spans="1:46" x14ac:dyDescent="0.35">
      <c r="A319">
        <v>365000</v>
      </c>
      <c r="B319" s="59">
        <v>0.13139774000000001</v>
      </c>
      <c r="C319" s="3">
        <f t="shared" si="93"/>
        <v>4.2245370370370371E-3</v>
      </c>
      <c r="D319" s="59">
        <v>1.3139774000000002</v>
      </c>
      <c r="E319" s="56" t="e">
        <f t="shared" si="108"/>
        <v>#N/A</v>
      </c>
      <c r="F319" s="58" t="e">
        <f t="shared" si="109"/>
        <v>#N/A</v>
      </c>
      <c r="G319" s="58" t="e">
        <f t="shared" si="110"/>
        <v>#N/A</v>
      </c>
      <c r="H319" s="58" t="e">
        <f t="shared" si="111"/>
        <v>#N/A</v>
      </c>
      <c r="I319" s="61" t="e">
        <v>#N/A</v>
      </c>
      <c r="J319" s="58" t="str">
        <f t="shared" si="112"/>
        <v>0</v>
      </c>
      <c r="K319" s="58" t="str">
        <f t="shared" si="113"/>
        <v>0</v>
      </c>
      <c r="L319" s="58" t="str">
        <f t="shared" si="114"/>
        <v>0</v>
      </c>
      <c r="M319" s="58" t="str">
        <f t="shared" si="115"/>
        <v>0</v>
      </c>
      <c r="N319" s="61">
        <v>0</v>
      </c>
      <c r="O319" s="3"/>
      <c r="P319" s="3"/>
      <c r="AF319" s="3">
        <f t="shared" si="94"/>
        <v>4.2245370370370371E-3</v>
      </c>
      <c r="AG319" s="5">
        <f t="shared" si="95"/>
        <v>365000</v>
      </c>
      <c r="AH319" s="56">
        <f t="shared" si="105"/>
        <v>1.3139774000000002</v>
      </c>
      <c r="AI319" s="84">
        <f t="shared" si="106"/>
        <v>1.3139774000000002</v>
      </c>
      <c r="AJ319" s="84">
        <v>837</v>
      </c>
      <c r="AK319" t="str">
        <f t="shared" si="101"/>
        <v>1.3139774, 837</v>
      </c>
      <c r="AL319" s="60">
        <f t="shared" si="106"/>
        <v>1.3139774000000002</v>
      </c>
      <c r="AM319" s="5">
        <f t="shared" si="102"/>
        <v>365</v>
      </c>
      <c r="AN319" s="56"/>
      <c r="AT319" s="56"/>
    </row>
    <row r="320" spans="1:46" x14ac:dyDescent="0.35">
      <c r="A320">
        <v>366000</v>
      </c>
      <c r="B320" s="59">
        <v>0.12761623999999999</v>
      </c>
      <c r="C320" s="3">
        <f t="shared" si="93"/>
        <v>4.2361111111111106E-3</v>
      </c>
      <c r="D320" s="59">
        <v>1.2761624</v>
      </c>
      <c r="E320" s="56" t="e">
        <f t="shared" si="108"/>
        <v>#N/A</v>
      </c>
      <c r="F320" s="58" t="e">
        <f t="shared" si="109"/>
        <v>#N/A</v>
      </c>
      <c r="G320" s="58">
        <f t="shared" si="110"/>
        <v>1.2761624</v>
      </c>
      <c r="H320" s="58" t="e">
        <f t="shared" si="111"/>
        <v>#N/A</v>
      </c>
      <c r="I320" s="61" t="e">
        <v>#N/A</v>
      </c>
      <c r="J320" s="58" t="str">
        <f t="shared" si="112"/>
        <v>0</v>
      </c>
      <c r="K320" s="58" t="str">
        <f t="shared" si="113"/>
        <v>0</v>
      </c>
      <c r="L320" s="58">
        <f t="shared" si="114"/>
        <v>1.2761624</v>
      </c>
      <c r="M320" s="58" t="str">
        <f t="shared" si="115"/>
        <v>0</v>
      </c>
      <c r="N320" s="61">
        <v>0</v>
      </c>
      <c r="O320" s="3"/>
      <c r="P320" s="3"/>
      <c r="AF320" s="3">
        <f t="shared" si="94"/>
        <v>4.2361111111111106E-3</v>
      </c>
      <c r="AG320" s="5">
        <f t="shared" si="95"/>
        <v>366000</v>
      </c>
      <c r="AH320" s="56">
        <f t="shared" si="105"/>
        <v>1.2761624</v>
      </c>
      <c r="AI320" s="84">
        <f t="shared" si="106"/>
        <v>1.2761624</v>
      </c>
      <c r="AJ320" s="84">
        <v>838</v>
      </c>
      <c r="AK320" t="str">
        <f t="shared" si="101"/>
        <v>1.2761624, 838</v>
      </c>
      <c r="AL320" s="60">
        <f t="shared" si="106"/>
        <v>1.2761624</v>
      </c>
      <c r="AM320" s="5">
        <f t="shared" si="102"/>
        <v>366</v>
      </c>
      <c r="AN320" s="56"/>
      <c r="AT320" s="56"/>
    </row>
    <row r="321" spans="1:46" x14ac:dyDescent="0.35">
      <c r="A321">
        <v>367000</v>
      </c>
      <c r="B321" s="59">
        <v>0.14199175</v>
      </c>
      <c r="C321" s="3">
        <f t="shared" si="93"/>
        <v>4.2476851851851851E-3</v>
      </c>
      <c r="D321" s="59">
        <v>1.4199174999999999</v>
      </c>
      <c r="E321" s="56" t="e">
        <f t="shared" si="108"/>
        <v>#N/A</v>
      </c>
      <c r="F321" s="58" t="e">
        <f t="shared" si="109"/>
        <v>#N/A</v>
      </c>
      <c r="G321" s="58" t="e">
        <f t="shared" si="110"/>
        <v>#N/A</v>
      </c>
      <c r="H321" s="58" t="e">
        <f t="shared" si="111"/>
        <v>#N/A</v>
      </c>
      <c r="I321" s="61" t="e">
        <v>#N/A</v>
      </c>
      <c r="J321" s="58" t="str">
        <f t="shared" si="112"/>
        <v>0</v>
      </c>
      <c r="K321" s="58" t="str">
        <f t="shared" si="113"/>
        <v>0</v>
      </c>
      <c r="L321" s="58" t="str">
        <f t="shared" si="114"/>
        <v>0</v>
      </c>
      <c r="M321" s="58" t="str">
        <f t="shared" si="115"/>
        <v>0</v>
      </c>
      <c r="N321" s="61">
        <v>0</v>
      </c>
      <c r="O321" s="3"/>
      <c r="P321" s="3"/>
      <c r="AF321" s="3">
        <f t="shared" si="94"/>
        <v>4.2476851851851851E-3</v>
      </c>
      <c r="AG321" s="5">
        <f t="shared" si="95"/>
        <v>367000</v>
      </c>
      <c r="AH321" s="56">
        <f t="shared" si="105"/>
        <v>1.4199174999999999</v>
      </c>
      <c r="AI321" s="84">
        <f t="shared" si="106"/>
        <v>1.4199174999999999</v>
      </c>
      <c r="AJ321" s="84">
        <v>839</v>
      </c>
      <c r="AK321" t="str">
        <f t="shared" si="101"/>
        <v>1.4199175, 839</v>
      </c>
      <c r="AL321" s="60">
        <f t="shared" si="106"/>
        <v>1.4199174999999999</v>
      </c>
      <c r="AM321" s="5">
        <f t="shared" si="102"/>
        <v>367</v>
      </c>
      <c r="AN321" s="56"/>
      <c r="AT321" s="56"/>
    </row>
    <row r="322" spans="1:46" x14ac:dyDescent="0.35">
      <c r="A322">
        <v>368000</v>
      </c>
      <c r="B322" s="59">
        <v>0.15560709</v>
      </c>
      <c r="C322" s="3">
        <f t="shared" ref="C322:C385" si="116">A322/60000/1440</f>
        <v>4.2592592592592595E-3</v>
      </c>
      <c r="D322" s="59">
        <v>1.5560708999999999</v>
      </c>
      <c r="E322" s="56" t="e">
        <f t="shared" si="108"/>
        <v>#N/A</v>
      </c>
      <c r="F322" s="58" t="e">
        <f t="shared" si="109"/>
        <v>#N/A</v>
      </c>
      <c r="G322" s="58" t="e">
        <f t="shared" si="110"/>
        <v>#N/A</v>
      </c>
      <c r="H322" s="58" t="e">
        <f t="shared" si="111"/>
        <v>#N/A</v>
      </c>
      <c r="I322" s="61" t="e">
        <v>#N/A</v>
      </c>
      <c r="J322" s="58" t="str">
        <f t="shared" si="112"/>
        <v>0</v>
      </c>
      <c r="K322" s="58" t="str">
        <f t="shared" si="113"/>
        <v>0</v>
      </c>
      <c r="L322" s="58" t="str">
        <f t="shared" si="114"/>
        <v>0</v>
      </c>
      <c r="M322" s="58" t="str">
        <f t="shared" si="115"/>
        <v>0</v>
      </c>
      <c r="N322" s="61">
        <v>0</v>
      </c>
      <c r="O322" s="3"/>
      <c r="P322" s="3"/>
      <c r="AF322" s="3">
        <f t="shared" ref="AF322:AF385" si="117">A322/60000/1440</f>
        <v>4.2592592592592595E-3</v>
      </c>
      <c r="AG322" s="5">
        <f t="shared" ref="AG322:AG385" si="118">A322</f>
        <v>368000</v>
      </c>
      <c r="AH322" s="56">
        <f t="shared" si="105"/>
        <v>1.5560708999999999</v>
      </c>
      <c r="AI322" s="84">
        <f t="shared" si="106"/>
        <v>1.5560708999999999</v>
      </c>
      <c r="AJ322" s="84">
        <v>840</v>
      </c>
      <c r="AK322" t="str">
        <f t="shared" si="101"/>
        <v>1.5560709, 840</v>
      </c>
      <c r="AL322" s="60">
        <f t="shared" si="106"/>
        <v>1.5560708999999999</v>
      </c>
      <c r="AM322" s="5">
        <f t="shared" si="102"/>
        <v>368</v>
      </c>
      <c r="AN322" s="56"/>
      <c r="AT322" s="56"/>
    </row>
    <row r="323" spans="1:46" x14ac:dyDescent="0.35">
      <c r="A323">
        <v>369000</v>
      </c>
      <c r="B323" s="59">
        <v>0.16544334999999999</v>
      </c>
      <c r="C323" s="3">
        <f t="shared" si="116"/>
        <v>4.2708333333333339E-3</v>
      </c>
      <c r="D323" s="59">
        <v>1.6544334999999999</v>
      </c>
      <c r="E323" s="56" t="e">
        <f t="shared" si="108"/>
        <v>#N/A</v>
      </c>
      <c r="F323" s="58" t="e">
        <f t="shared" si="109"/>
        <v>#N/A</v>
      </c>
      <c r="G323" s="58" t="e">
        <f t="shared" si="110"/>
        <v>#N/A</v>
      </c>
      <c r="H323" s="58" t="e">
        <f t="shared" si="111"/>
        <v>#N/A</v>
      </c>
      <c r="I323" s="61" t="e">
        <v>#N/A</v>
      </c>
      <c r="J323" s="58" t="str">
        <f t="shared" si="112"/>
        <v>0</v>
      </c>
      <c r="K323" s="58" t="str">
        <f t="shared" si="113"/>
        <v>0</v>
      </c>
      <c r="L323" s="58" t="str">
        <f t="shared" si="114"/>
        <v>0</v>
      </c>
      <c r="M323" s="58" t="str">
        <f t="shared" si="115"/>
        <v>0</v>
      </c>
      <c r="N323" s="61">
        <v>0</v>
      </c>
      <c r="O323" s="3"/>
      <c r="P323" s="3"/>
      <c r="AF323" s="3">
        <f t="shared" si="117"/>
        <v>4.2708333333333339E-3</v>
      </c>
      <c r="AG323" s="5">
        <f t="shared" si="118"/>
        <v>369000</v>
      </c>
      <c r="AH323" s="56">
        <f t="shared" si="105"/>
        <v>1.6544334999999999</v>
      </c>
      <c r="AI323" s="84">
        <f t="shared" si="106"/>
        <v>1.6544334999999999</v>
      </c>
      <c r="AJ323" s="84">
        <v>841</v>
      </c>
      <c r="AK323" t="str">
        <f t="shared" ref="AK323:AK386" si="119">_xlfn.CONCAT(AI323,", ",AJ323)</f>
        <v>1.6544335, 841</v>
      </c>
      <c r="AL323" s="60">
        <f t="shared" si="106"/>
        <v>1.6544334999999999</v>
      </c>
      <c r="AM323" s="5">
        <f t="shared" ref="AM323:AM386" si="120">$AG323/1000</f>
        <v>369</v>
      </c>
      <c r="AN323" s="56"/>
      <c r="AT323" s="56"/>
    </row>
    <row r="324" spans="1:46" x14ac:dyDescent="0.35">
      <c r="A324">
        <v>370000</v>
      </c>
      <c r="B324" s="59">
        <v>0.17376411</v>
      </c>
      <c r="C324" s="3">
        <f t="shared" si="116"/>
        <v>4.2824074074074075E-3</v>
      </c>
      <c r="D324" s="59">
        <v>1.7376411</v>
      </c>
      <c r="E324" s="56" t="e">
        <f t="shared" si="108"/>
        <v>#N/A</v>
      </c>
      <c r="F324" s="58" t="e">
        <f t="shared" si="109"/>
        <v>#N/A</v>
      </c>
      <c r="G324" s="58" t="e">
        <f t="shared" si="110"/>
        <v>#N/A</v>
      </c>
      <c r="H324" s="58">
        <f t="shared" si="111"/>
        <v>1.7376411</v>
      </c>
      <c r="I324" s="61" t="e">
        <v>#N/A</v>
      </c>
      <c r="J324" s="58" t="str">
        <f t="shared" si="112"/>
        <v>0</v>
      </c>
      <c r="K324" s="58" t="str">
        <f t="shared" si="113"/>
        <v>0</v>
      </c>
      <c r="L324" s="58" t="str">
        <f t="shared" si="114"/>
        <v>0</v>
      </c>
      <c r="M324" s="58">
        <f t="shared" si="115"/>
        <v>1.7376411</v>
      </c>
      <c r="N324" s="61">
        <v>0</v>
      </c>
      <c r="O324" s="3"/>
      <c r="P324" s="3"/>
      <c r="AF324" s="3">
        <f t="shared" si="117"/>
        <v>4.2824074074074075E-3</v>
      </c>
      <c r="AG324" s="5">
        <f t="shared" si="118"/>
        <v>370000</v>
      </c>
      <c r="AH324" s="56">
        <f t="shared" si="105"/>
        <v>1.7376411</v>
      </c>
      <c r="AI324" s="84">
        <f t="shared" si="106"/>
        <v>1.7376411</v>
      </c>
      <c r="AJ324" s="84">
        <v>842</v>
      </c>
      <c r="AK324" t="str">
        <f t="shared" si="119"/>
        <v>1.7376411, 842</v>
      </c>
      <c r="AL324" s="60">
        <f t="shared" si="106"/>
        <v>1.7376411</v>
      </c>
      <c r="AM324" s="5">
        <f t="shared" si="120"/>
        <v>370</v>
      </c>
      <c r="AN324" s="56"/>
      <c r="AT324" s="56"/>
    </row>
    <row r="325" spans="1:46" x14ac:dyDescent="0.35">
      <c r="A325">
        <v>371000</v>
      </c>
      <c r="B325" s="59">
        <v>0.17300877000000001</v>
      </c>
      <c r="C325" s="3">
        <f t="shared" si="116"/>
        <v>4.293981481481482E-3</v>
      </c>
      <c r="D325" s="59">
        <v>1.7300877000000001</v>
      </c>
      <c r="E325" s="56" t="e">
        <f t="shared" si="108"/>
        <v>#N/A</v>
      </c>
      <c r="F325" s="58" t="e">
        <f t="shared" si="109"/>
        <v>#N/A</v>
      </c>
      <c r="G325" s="58" t="e">
        <f t="shared" si="110"/>
        <v>#N/A</v>
      </c>
      <c r="H325" s="58" t="e">
        <f t="shared" si="111"/>
        <v>#N/A</v>
      </c>
      <c r="I325" s="61" t="e">
        <v>#N/A</v>
      </c>
      <c r="J325" s="58" t="str">
        <f t="shared" si="112"/>
        <v>0</v>
      </c>
      <c r="K325" s="58" t="str">
        <f t="shared" si="113"/>
        <v>0</v>
      </c>
      <c r="L325" s="58" t="str">
        <f t="shared" si="114"/>
        <v>0</v>
      </c>
      <c r="M325" s="58" t="str">
        <f t="shared" si="115"/>
        <v>0</v>
      </c>
      <c r="N325" s="61">
        <v>0</v>
      </c>
      <c r="O325" s="3"/>
      <c r="P325" s="3"/>
      <c r="AF325" s="3">
        <f t="shared" si="117"/>
        <v>4.293981481481482E-3</v>
      </c>
      <c r="AG325" s="5">
        <f t="shared" si="118"/>
        <v>371000</v>
      </c>
      <c r="AH325" s="56">
        <f t="shared" si="105"/>
        <v>1.7300877000000001</v>
      </c>
      <c r="AI325" s="84">
        <f t="shared" si="106"/>
        <v>1.7300877000000001</v>
      </c>
      <c r="AJ325" s="84">
        <v>843</v>
      </c>
      <c r="AK325" t="str">
        <f t="shared" si="119"/>
        <v>1.7300877, 843</v>
      </c>
      <c r="AL325" s="60">
        <f t="shared" si="106"/>
        <v>1.7300877000000001</v>
      </c>
      <c r="AM325" s="5">
        <f t="shared" si="120"/>
        <v>371</v>
      </c>
      <c r="AN325" s="56"/>
      <c r="AT325" s="56"/>
    </row>
    <row r="326" spans="1:46" x14ac:dyDescent="0.35">
      <c r="A326">
        <v>372000</v>
      </c>
      <c r="B326" s="59">
        <v>0.17149569000000001</v>
      </c>
      <c r="C326" s="3">
        <f t="shared" si="116"/>
        <v>4.3055555555555555E-3</v>
      </c>
      <c r="D326" s="59">
        <v>1.7149569</v>
      </c>
      <c r="E326" s="56" t="e">
        <f t="shared" si="108"/>
        <v>#N/A</v>
      </c>
      <c r="F326" s="58" t="e">
        <f t="shared" si="109"/>
        <v>#N/A</v>
      </c>
      <c r="G326" s="58" t="e">
        <f t="shared" si="110"/>
        <v>#N/A</v>
      </c>
      <c r="H326" s="58" t="e">
        <f t="shared" si="111"/>
        <v>#N/A</v>
      </c>
      <c r="I326" s="61" t="e">
        <v>#N/A</v>
      </c>
      <c r="J326" s="58" t="str">
        <f t="shared" si="112"/>
        <v>0</v>
      </c>
      <c r="K326" s="58" t="str">
        <f t="shared" si="113"/>
        <v>0</v>
      </c>
      <c r="L326" s="58" t="str">
        <f t="shared" si="114"/>
        <v>0</v>
      </c>
      <c r="M326" s="58" t="str">
        <f t="shared" si="115"/>
        <v>0</v>
      </c>
      <c r="N326" s="61">
        <v>0</v>
      </c>
      <c r="O326" s="3"/>
      <c r="P326" s="3"/>
      <c r="AF326" s="3">
        <f t="shared" si="117"/>
        <v>4.3055555555555555E-3</v>
      </c>
      <c r="AG326" s="5">
        <f t="shared" si="118"/>
        <v>372000</v>
      </c>
      <c r="AH326" s="56">
        <f t="shared" si="105"/>
        <v>1.7149569</v>
      </c>
      <c r="AI326" s="84">
        <f t="shared" si="106"/>
        <v>1.7149569</v>
      </c>
      <c r="AJ326" s="84">
        <v>844</v>
      </c>
      <c r="AK326" t="str">
        <f t="shared" si="119"/>
        <v>1.7149569, 844</v>
      </c>
      <c r="AL326" s="60">
        <f t="shared" si="106"/>
        <v>1.7149569</v>
      </c>
      <c r="AM326" s="5">
        <f t="shared" si="120"/>
        <v>372</v>
      </c>
      <c r="AN326" s="56"/>
      <c r="AT326" s="56"/>
    </row>
    <row r="327" spans="1:46" x14ac:dyDescent="0.35">
      <c r="A327">
        <v>373000</v>
      </c>
      <c r="B327" s="59">
        <v>0.141234</v>
      </c>
      <c r="C327" s="3">
        <f t="shared" si="116"/>
        <v>4.31712962962963E-3</v>
      </c>
      <c r="D327" s="59">
        <v>1.4123399999999999</v>
      </c>
      <c r="E327" s="56" t="e">
        <f t="shared" si="108"/>
        <v>#N/A</v>
      </c>
      <c r="F327" s="58" t="e">
        <f t="shared" si="109"/>
        <v>#N/A</v>
      </c>
      <c r="G327" s="58" t="e">
        <f t="shared" si="110"/>
        <v>#N/A</v>
      </c>
      <c r="H327" s="58" t="e">
        <f t="shared" si="111"/>
        <v>#N/A</v>
      </c>
      <c r="I327" s="61" t="e">
        <v>#N/A</v>
      </c>
      <c r="J327" s="58" t="str">
        <f t="shared" si="112"/>
        <v>0</v>
      </c>
      <c r="K327" s="58" t="str">
        <f t="shared" si="113"/>
        <v>0</v>
      </c>
      <c r="L327" s="58" t="str">
        <f t="shared" si="114"/>
        <v>0</v>
      </c>
      <c r="M327" s="58" t="str">
        <f t="shared" si="115"/>
        <v>0</v>
      </c>
      <c r="N327" s="61">
        <v>0</v>
      </c>
      <c r="O327" s="3"/>
      <c r="P327" s="3"/>
      <c r="AF327" s="3">
        <f t="shared" si="117"/>
        <v>4.31712962962963E-3</v>
      </c>
      <c r="AG327" s="5">
        <f t="shared" si="118"/>
        <v>373000</v>
      </c>
      <c r="AH327" s="56">
        <f t="shared" ref="AH327:AH390" si="121">B327*10</f>
        <v>1.4123399999999999</v>
      </c>
      <c r="AI327" s="84">
        <f t="shared" si="106"/>
        <v>1.4123399999999999</v>
      </c>
      <c r="AJ327" s="84">
        <v>845</v>
      </c>
      <c r="AK327" t="str">
        <f t="shared" si="119"/>
        <v>1.41234, 845</v>
      </c>
      <c r="AL327" s="60">
        <f t="shared" si="106"/>
        <v>1.4123399999999999</v>
      </c>
      <c r="AM327" s="5">
        <f t="shared" si="120"/>
        <v>373</v>
      </c>
      <c r="AN327" s="56"/>
      <c r="AT327" s="56"/>
    </row>
    <row r="328" spans="1:46" x14ac:dyDescent="0.35">
      <c r="A328">
        <v>374000</v>
      </c>
      <c r="B328" s="59">
        <v>9.9625394000000006E-2</v>
      </c>
      <c r="C328" s="3">
        <f t="shared" si="116"/>
        <v>4.3287037037037035E-3</v>
      </c>
      <c r="D328" s="59">
        <v>0.99625394000000012</v>
      </c>
      <c r="E328" s="56" t="e">
        <f t="shared" si="108"/>
        <v>#N/A</v>
      </c>
      <c r="F328" s="58" t="e">
        <f t="shared" si="109"/>
        <v>#N/A</v>
      </c>
      <c r="G328" s="58" t="e">
        <f t="shared" si="110"/>
        <v>#N/A</v>
      </c>
      <c r="H328" s="58" t="e">
        <f t="shared" si="111"/>
        <v>#N/A</v>
      </c>
      <c r="I328" s="61" t="e">
        <v>#N/A</v>
      </c>
      <c r="J328" s="58" t="str">
        <f t="shared" si="112"/>
        <v>0</v>
      </c>
      <c r="K328" s="58" t="str">
        <f t="shared" si="113"/>
        <v>0</v>
      </c>
      <c r="L328" s="58" t="str">
        <f t="shared" si="114"/>
        <v>0</v>
      </c>
      <c r="M328" s="58" t="str">
        <f t="shared" si="115"/>
        <v>0</v>
      </c>
      <c r="N328" s="61">
        <v>0</v>
      </c>
      <c r="O328" s="3"/>
      <c r="P328" s="3"/>
      <c r="AF328" s="3">
        <f t="shared" si="117"/>
        <v>4.3287037037037035E-3</v>
      </c>
      <c r="AG328" s="5">
        <f t="shared" si="118"/>
        <v>374000</v>
      </c>
      <c r="AH328" s="56">
        <f t="shared" si="121"/>
        <v>0.99625394000000012</v>
      </c>
      <c r="AI328" s="84">
        <f t="shared" si="106"/>
        <v>0.99625394000000012</v>
      </c>
      <c r="AJ328" s="84">
        <v>846</v>
      </c>
      <c r="AK328" t="str">
        <f t="shared" si="119"/>
        <v>0.99625394, 846</v>
      </c>
      <c r="AL328" s="60">
        <f t="shared" si="106"/>
        <v>0.99625394000000012</v>
      </c>
      <c r="AM328" s="5">
        <f t="shared" si="120"/>
        <v>374</v>
      </c>
      <c r="AN328" s="56"/>
      <c r="AT328" s="56"/>
    </row>
    <row r="329" spans="1:46" x14ac:dyDescent="0.35">
      <c r="A329">
        <v>375000</v>
      </c>
      <c r="B329" s="59">
        <v>9.5841474999999995E-2</v>
      </c>
      <c r="C329" s="3">
        <f t="shared" si="116"/>
        <v>4.340277777777778E-3</v>
      </c>
      <c r="D329" s="59">
        <v>0.95841474999999998</v>
      </c>
      <c r="E329" s="56" t="e">
        <f t="shared" si="108"/>
        <v>#N/A</v>
      </c>
      <c r="F329" s="58" t="e">
        <f t="shared" si="109"/>
        <v>#N/A</v>
      </c>
      <c r="G329" s="58">
        <f t="shared" si="110"/>
        <v>0.95841474999999998</v>
      </c>
      <c r="H329" s="58" t="e">
        <f t="shared" si="111"/>
        <v>#N/A</v>
      </c>
      <c r="I329" s="61" t="e">
        <v>#N/A</v>
      </c>
      <c r="J329" s="58" t="str">
        <f t="shared" si="112"/>
        <v>0</v>
      </c>
      <c r="K329" s="58" t="str">
        <f t="shared" si="113"/>
        <v>0</v>
      </c>
      <c r="L329" s="58">
        <f t="shared" si="114"/>
        <v>0.95841474999999998</v>
      </c>
      <c r="M329" s="58" t="str">
        <f t="shared" si="115"/>
        <v>0</v>
      </c>
      <c r="N329" s="61">
        <v>0</v>
      </c>
      <c r="O329" s="3"/>
      <c r="P329" s="3"/>
      <c r="AF329" s="3">
        <f t="shared" si="117"/>
        <v>4.340277777777778E-3</v>
      </c>
      <c r="AG329" s="5">
        <f t="shared" si="118"/>
        <v>375000</v>
      </c>
      <c r="AH329" s="56">
        <f t="shared" si="121"/>
        <v>0.95841474999999998</v>
      </c>
      <c r="AI329" s="84">
        <f t="shared" si="106"/>
        <v>0.95841474999999998</v>
      </c>
      <c r="AJ329" s="84">
        <v>847</v>
      </c>
      <c r="AK329" t="str">
        <f t="shared" si="119"/>
        <v>0.95841475, 847</v>
      </c>
      <c r="AL329" s="60">
        <f t="shared" si="106"/>
        <v>0.95841474999999998</v>
      </c>
      <c r="AM329" s="5">
        <f t="shared" si="120"/>
        <v>375</v>
      </c>
      <c r="AN329" s="56"/>
      <c r="AT329" s="56"/>
    </row>
    <row r="330" spans="1:46" x14ac:dyDescent="0.35">
      <c r="A330">
        <v>376000</v>
      </c>
      <c r="B330" s="59">
        <v>0.10794615</v>
      </c>
      <c r="C330" s="3">
        <f t="shared" si="116"/>
        <v>4.3518518518518515E-3</v>
      </c>
      <c r="D330" s="59">
        <v>1.0794615000000001</v>
      </c>
      <c r="E330" s="56" t="e">
        <f t="shared" si="108"/>
        <v>#N/A</v>
      </c>
      <c r="F330" s="58" t="e">
        <f t="shared" si="109"/>
        <v>#N/A</v>
      </c>
      <c r="G330" s="58" t="e">
        <f t="shared" si="110"/>
        <v>#N/A</v>
      </c>
      <c r="H330" s="58" t="e">
        <f t="shared" si="111"/>
        <v>#N/A</v>
      </c>
      <c r="I330" s="61" t="e">
        <v>#N/A</v>
      </c>
      <c r="J330" s="58" t="str">
        <f t="shared" si="112"/>
        <v>0</v>
      </c>
      <c r="K330" s="58" t="str">
        <f t="shared" si="113"/>
        <v>0</v>
      </c>
      <c r="L330" s="58" t="str">
        <f t="shared" si="114"/>
        <v>0</v>
      </c>
      <c r="M330" s="58" t="str">
        <f t="shared" si="115"/>
        <v>0</v>
      </c>
      <c r="N330" s="61">
        <v>0</v>
      </c>
      <c r="O330" s="3"/>
      <c r="P330" s="3"/>
      <c r="AF330" s="3">
        <f t="shared" si="117"/>
        <v>4.3518518518518515E-3</v>
      </c>
      <c r="AG330" s="5">
        <f t="shared" si="118"/>
        <v>376000</v>
      </c>
      <c r="AH330" s="56">
        <f t="shared" si="121"/>
        <v>1.0794615000000001</v>
      </c>
      <c r="AI330" s="84">
        <f t="shared" si="106"/>
        <v>1.0794615000000001</v>
      </c>
      <c r="AJ330" s="84">
        <v>848</v>
      </c>
      <c r="AK330" t="str">
        <f t="shared" si="119"/>
        <v>1.0794615, 848</v>
      </c>
      <c r="AL330" s="60">
        <f t="shared" si="106"/>
        <v>1.0794615000000001</v>
      </c>
      <c r="AM330" s="5">
        <f t="shared" si="120"/>
        <v>376</v>
      </c>
      <c r="AN330" s="56"/>
      <c r="AT330" s="56"/>
    </row>
    <row r="331" spans="1:46" x14ac:dyDescent="0.35">
      <c r="A331">
        <v>377000</v>
      </c>
      <c r="B331" s="59">
        <v>0.10189381</v>
      </c>
      <c r="C331" s="3">
        <f t="shared" si="116"/>
        <v>4.363425925925926E-3</v>
      </c>
      <c r="D331" s="59">
        <v>1.0189381</v>
      </c>
      <c r="E331" s="56" t="e">
        <f t="shared" si="108"/>
        <v>#N/A</v>
      </c>
      <c r="F331" s="58" t="e">
        <f t="shared" si="109"/>
        <v>#N/A</v>
      </c>
      <c r="G331" s="58" t="e">
        <f t="shared" si="110"/>
        <v>#N/A</v>
      </c>
      <c r="H331" s="58" t="e">
        <f t="shared" si="111"/>
        <v>#N/A</v>
      </c>
      <c r="I331" s="61" t="e">
        <v>#N/A</v>
      </c>
      <c r="J331" s="58" t="str">
        <f t="shared" si="112"/>
        <v>0</v>
      </c>
      <c r="K331" s="58" t="str">
        <f t="shared" si="113"/>
        <v>0</v>
      </c>
      <c r="L331" s="58" t="str">
        <f t="shared" si="114"/>
        <v>0</v>
      </c>
      <c r="M331" s="58" t="str">
        <f t="shared" si="115"/>
        <v>0</v>
      </c>
      <c r="N331" s="61">
        <v>0</v>
      </c>
      <c r="O331" s="3"/>
      <c r="P331" s="3"/>
      <c r="AF331" s="3">
        <f t="shared" si="117"/>
        <v>4.363425925925926E-3</v>
      </c>
      <c r="AG331" s="5">
        <f t="shared" si="118"/>
        <v>377000</v>
      </c>
      <c r="AH331" s="56">
        <f t="shared" si="121"/>
        <v>1.0189381</v>
      </c>
      <c r="AI331" s="84">
        <f t="shared" si="106"/>
        <v>1.0189381</v>
      </c>
      <c r="AJ331" s="84">
        <v>849</v>
      </c>
      <c r="AK331" t="str">
        <f t="shared" si="119"/>
        <v>1.0189381, 849</v>
      </c>
      <c r="AL331" s="60">
        <f t="shared" si="106"/>
        <v>1.0189381</v>
      </c>
      <c r="AM331" s="5">
        <f t="shared" si="120"/>
        <v>377</v>
      </c>
      <c r="AN331" s="56"/>
      <c r="AT331" s="56"/>
    </row>
    <row r="332" spans="1:46" x14ac:dyDescent="0.35">
      <c r="A332">
        <v>378000</v>
      </c>
      <c r="B332" s="59">
        <v>0.121563904</v>
      </c>
      <c r="C332" s="3">
        <f t="shared" si="116"/>
        <v>4.3749999999999995E-3</v>
      </c>
      <c r="D332" s="59">
        <v>1.2156390400000001</v>
      </c>
      <c r="E332" s="56" t="e">
        <f t="shared" si="108"/>
        <v>#N/A</v>
      </c>
      <c r="F332" s="58" t="e">
        <f t="shared" si="109"/>
        <v>#N/A</v>
      </c>
      <c r="G332" s="58" t="e">
        <f t="shared" si="110"/>
        <v>#N/A</v>
      </c>
      <c r="H332" s="58" t="e">
        <f t="shared" si="111"/>
        <v>#N/A</v>
      </c>
      <c r="I332" s="61" t="e">
        <v>#N/A</v>
      </c>
      <c r="J332" s="58" t="str">
        <f t="shared" si="112"/>
        <v>0</v>
      </c>
      <c r="K332" s="58" t="str">
        <f t="shared" si="113"/>
        <v>0</v>
      </c>
      <c r="L332" s="58" t="str">
        <f t="shared" si="114"/>
        <v>0</v>
      </c>
      <c r="M332" s="58" t="str">
        <f t="shared" si="115"/>
        <v>0</v>
      </c>
      <c r="N332" s="61">
        <v>0</v>
      </c>
      <c r="O332" s="3"/>
      <c r="P332" s="3"/>
      <c r="AF332" s="3">
        <f t="shared" si="117"/>
        <v>4.3749999999999995E-3</v>
      </c>
      <c r="AG332" s="5">
        <f t="shared" si="118"/>
        <v>378000</v>
      </c>
      <c r="AH332" s="56">
        <f t="shared" si="121"/>
        <v>1.2156390400000001</v>
      </c>
      <c r="AI332" s="84">
        <f t="shared" si="106"/>
        <v>1.2156390400000001</v>
      </c>
      <c r="AJ332" s="84">
        <v>850</v>
      </c>
      <c r="AK332" t="str">
        <f t="shared" si="119"/>
        <v>1.21563904, 850</v>
      </c>
      <c r="AL332" s="60">
        <f t="shared" si="106"/>
        <v>1.2156390400000001</v>
      </c>
      <c r="AM332" s="5">
        <f t="shared" si="120"/>
        <v>378</v>
      </c>
      <c r="AN332" s="56"/>
      <c r="AT332" s="56"/>
    </row>
    <row r="333" spans="1:46" x14ac:dyDescent="0.35">
      <c r="A333">
        <v>379000</v>
      </c>
      <c r="B333" s="59">
        <v>0.13669474000000001</v>
      </c>
      <c r="C333" s="3">
        <f t="shared" si="116"/>
        <v>4.386574074074074E-3</v>
      </c>
      <c r="D333" s="59">
        <v>1.3669474000000001</v>
      </c>
      <c r="E333" s="56" t="e">
        <f t="shared" si="108"/>
        <v>#N/A</v>
      </c>
      <c r="F333" s="58" t="e">
        <f t="shared" si="109"/>
        <v>#N/A</v>
      </c>
      <c r="G333" s="58" t="e">
        <f t="shared" si="110"/>
        <v>#N/A</v>
      </c>
      <c r="H333" s="58" t="e">
        <f t="shared" si="111"/>
        <v>#N/A</v>
      </c>
      <c r="I333" s="61" t="e">
        <v>#N/A</v>
      </c>
      <c r="J333" s="58" t="str">
        <f t="shared" si="112"/>
        <v>0</v>
      </c>
      <c r="K333" s="58" t="str">
        <f t="shared" si="113"/>
        <v>0</v>
      </c>
      <c r="L333" s="58" t="str">
        <f t="shared" si="114"/>
        <v>0</v>
      </c>
      <c r="M333" s="58" t="str">
        <f t="shared" si="115"/>
        <v>0</v>
      </c>
      <c r="N333" s="61">
        <v>0</v>
      </c>
      <c r="O333" s="3"/>
      <c r="P333" s="3"/>
      <c r="AF333" s="3">
        <f t="shared" si="117"/>
        <v>4.386574074074074E-3</v>
      </c>
      <c r="AG333" s="5">
        <f t="shared" si="118"/>
        <v>379000</v>
      </c>
      <c r="AH333" s="56">
        <f t="shared" si="121"/>
        <v>1.3669474000000001</v>
      </c>
      <c r="AI333" s="84">
        <f t="shared" si="106"/>
        <v>1.3669474000000001</v>
      </c>
      <c r="AJ333" s="84">
        <v>851</v>
      </c>
      <c r="AK333" t="str">
        <f t="shared" si="119"/>
        <v>1.3669474, 851</v>
      </c>
      <c r="AL333" s="60">
        <f t="shared" si="106"/>
        <v>1.3669474000000001</v>
      </c>
      <c r="AM333" s="5">
        <f t="shared" si="120"/>
        <v>379</v>
      </c>
      <c r="AN333" s="56"/>
      <c r="AT333" s="56"/>
    </row>
    <row r="334" spans="1:46" x14ac:dyDescent="0.35">
      <c r="A334">
        <v>380000</v>
      </c>
      <c r="B334" s="59">
        <v>0.15182559000000001</v>
      </c>
      <c r="C334" s="3">
        <f t="shared" si="116"/>
        <v>4.3981481481481476E-3</v>
      </c>
      <c r="D334" s="59">
        <v>1.5182559000000002</v>
      </c>
      <c r="E334" s="56" t="e">
        <f t="shared" si="108"/>
        <v>#N/A</v>
      </c>
      <c r="F334" s="58" t="e">
        <f t="shared" si="109"/>
        <v>#N/A</v>
      </c>
      <c r="G334" s="58" t="e">
        <f t="shared" si="110"/>
        <v>#N/A</v>
      </c>
      <c r="H334" s="58" t="e">
        <f t="shared" si="111"/>
        <v>#N/A</v>
      </c>
      <c r="I334" s="61" t="e">
        <v>#N/A</v>
      </c>
      <c r="J334" s="58" t="str">
        <f t="shared" si="112"/>
        <v>0</v>
      </c>
      <c r="K334" s="58" t="str">
        <f t="shared" si="113"/>
        <v>0</v>
      </c>
      <c r="L334" s="58" t="str">
        <f t="shared" si="114"/>
        <v>0</v>
      </c>
      <c r="M334" s="58" t="str">
        <f t="shared" si="115"/>
        <v>0</v>
      </c>
      <c r="N334" s="61">
        <v>0</v>
      </c>
      <c r="O334" s="3"/>
      <c r="P334" s="3"/>
      <c r="AF334" s="3">
        <f t="shared" si="117"/>
        <v>4.3981481481481476E-3</v>
      </c>
      <c r="AG334" s="5">
        <f t="shared" si="118"/>
        <v>380000</v>
      </c>
      <c r="AH334" s="56">
        <f t="shared" si="121"/>
        <v>1.5182559000000002</v>
      </c>
      <c r="AI334" s="84">
        <f t="shared" si="106"/>
        <v>1.5182559000000002</v>
      </c>
      <c r="AJ334" s="84">
        <v>852</v>
      </c>
      <c r="AK334" t="str">
        <f t="shared" si="119"/>
        <v>1.5182559, 852</v>
      </c>
      <c r="AL334" s="60">
        <f t="shared" si="106"/>
        <v>1.5182559000000002</v>
      </c>
      <c r="AM334" s="5">
        <f t="shared" si="120"/>
        <v>380</v>
      </c>
      <c r="AN334" s="56"/>
      <c r="AT334" s="56"/>
    </row>
    <row r="335" spans="1:46" x14ac:dyDescent="0.35">
      <c r="A335">
        <v>381000</v>
      </c>
      <c r="B335" s="59">
        <v>0.16317493999999999</v>
      </c>
      <c r="C335" s="3">
        <f t="shared" si="116"/>
        <v>4.409722222222222E-3</v>
      </c>
      <c r="D335" s="59">
        <v>1.6317493999999999</v>
      </c>
      <c r="E335" s="56" t="e">
        <f t="shared" si="108"/>
        <v>#N/A</v>
      </c>
      <c r="F335" s="58" t="e">
        <f t="shared" si="109"/>
        <v>#N/A</v>
      </c>
      <c r="G335" s="58" t="e">
        <f t="shared" si="110"/>
        <v>#N/A</v>
      </c>
      <c r="H335" s="58" t="e">
        <f t="shared" si="111"/>
        <v>#N/A</v>
      </c>
      <c r="I335" s="61" t="e">
        <v>#N/A</v>
      </c>
      <c r="J335" s="58" t="str">
        <f t="shared" si="112"/>
        <v>0</v>
      </c>
      <c r="K335" s="58" t="str">
        <f t="shared" si="113"/>
        <v>0</v>
      </c>
      <c r="L335" s="58" t="str">
        <f t="shared" si="114"/>
        <v>0</v>
      </c>
      <c r="M335" s="58" t="str">
        <f t="shared" si="115"/>
        <v>0</v>
      </c>
      <c r="N335" s="61">
        <v>0</v>
      </c>
      <c r="O335" s="3"/>
      <c r="P335" s="3"/>
      <c r="AF335" s="3">
        <f t="shared" si="117"/>
        <v>4.409722222222222E-3</v>
      </c>
      <c r="AG335" s="5">
        <f t="shared" si="118"/>
        <v>381000</v>
      </c>
      <c r="AH335" s="56">
        <f t="shared" si="121"/>
        <v>1.6317493999999999</v>
      </c>
      <c r="AI335" s="84">
        <f t="shared" si="106"/>
        <v>1.6317493999999999</v>
      </c>
      <c r="AJ335" s="84">
        <v>853</v>
      </c>
      <c r="AK335" t="str">
        <f t="shared" si="119"/>
        <v>1.6317494, 853</v>
      </c>
      <c r="AL335" s="60">
        <f t="shared" si="106"/>
        <v>1.6317493999999999</v>
      </c>
      <c r="AM335" s="5">
        <f t="shared" si="120"/>
        <v>381</v>
      </c>
      <c r="AN335" s="56"/>
      <c r="AT335" s="56"/>
    </row>
    <row r="336" spans="1:46" x14ac:dyDescent="0.35">
      <c r="A336">
        <v>382000</v>
      </c>
      <c r="B336" s="59">
        <v>0.2683355</v>
      </c>
      <c r="C336" s="3">
        <f t="shared" si="116"/>
        <v>4.4212962962962964E-3</v>
      </c>
      <c r="D336" s="59">
        <v>2.6833550000000002</v>
      </c>
      <c r="E336" s="56" t="e">
        <f t="shared" si="108"/>
        <v>#N/A</v>
      </c>
      <c r="F336" s="58" t="e">
        <f t="shared" si="109"/>
        <v>#N/A</v>
      </c>
      <c r="G336" s="58" t="e">
        <f t="shared" si="110"/>
        <v>#N/A</v>
      </c>
      <c r="H336" s="58" t="e">
        <f t="shared" si="111"/>
        <v>#N/A</v>
      </c>
      <c r="I336" s="61" t="e">
        <v>#N/A</v>
      </c>
      <c r="J336" s="58" t="str">
        <f t="shared" si="112"/>
        <v>0</v>
      </c>
      <c r="K336" s="58" t="str">
        <f t="shared" si="113"/>
        <v>0</v>
      </c>
      <c r="L336" s="58" t="str">
        <f t="shared" si="114"/>
        <v>0</v>
      </c>
      <c r="M336" s="58" t="str">
        <f t="shared" si="115"/>
        <v>0</v>
      </c>
      <c r="N336" s="61">
        <v>0</v>
      </c>
      <c r="O336" s="3"/>
      <c r="P336" s="3"/>
      <c r="AF336" s="3">
        <f t="shared" si="117"/>
        <v>4.4212962962962964E-3</v>
      </c>
      <c r="AG336" s="5">
        <f t="shared" si="118"/>
        <v>382000</v>
      </c>
      <c r="AH336" s="56">
        <f t="shared" si="121"/>
        <v>2.6833550000000002</v>
      </c>
      <c r="AI336" s="84">
        <f t="shared" si="106"/>
        <v>2.6833550000000002</v>
      </c>
      <c r="AJ336" s="84">
        <v>854</v>
      </c>
      <c r="AK336" t="str">
        <f t="shared" si="119"/>
        <v>2.683355, 854</v>
      </c>
      <c r="AL336" s="60">
        <f t="shared" si="106"/>
        <v>2.6833550000000002</v>
      </c>
      <c r="AM336" s="5">
        <f t="shared" si="120"/>
        <v>382</v>
      </c>
      <c r="AN336" s="56"/>
      <c r="AT336" s="56"/>
    </row>
    <row r="337" spans="1:46" x14ac:dyDescent="0.35">
      <c r="A337">
        <v>383000</v>
      </c>
      <c r="B337" s="59">
        <v>0.28497939999999999</v>
      </c>
      <c r="C337" s="3">
        <f t="shared" si="116"/>
        <v>4.4328703703703709E-3</v>
      </c>
      <c r="D337" s="59">
        <v>2.8497940000000002</v>
      </c>
      <c r="E337" s="56" t="e">
        <f t="shared" si="108"/>
        <v>#N/A</v>
      </c>
      <c r="F337" s="58" t="e">
        <f t="shared" si="109"/>
        <v>#N/A</v>
      </c>
      <c r="G337" s="58" t="e">
        <f t="shared" si="110"/>
        <v>#N/A</v>
      </c>
      <c r="H337" s="58">
        <f t="shared" si="111"/>
        <v>2.8497940000000002</v>
      </c>
      <c r="I337" s="61" t="e">
        <v>#N/A</v>
      </c>
      <c r="J337" s="58" t="str">
        <f t="shared" si="112"/>
        <v>0</v>
      </c>
      <c r="K337" s="58" t="str">
        <f t="shared" si="113"/>
        <v>0</v>
      </c>
      <c r="L337" s="58" t="str">
        <f t="shared" si="114"/>
        <v>0</v>
      </c>
      <c r="M337" s="58">
        <f t="shared" si="115"/>
        <v>2.8497940000000002</v>
      </c>
      <c r="N337" s="61">
        <v>0</v>
      </c>
      <c r="O337" s="3"/>
      <c r="P337" s="3"/>
      <c r="AF337" s="3">
        <f t="shared" si="117"/>
        <v>4.4328703703703709E-3</v>
      </c>
      <c r="AG337" s="5">
        <f t="shared" si="118"/>
        <v>383000</v>
      </c>
      <c r="AH337" s="56">
        <f t="shared" si="121"/>
        <v>2.8497940000000002</v>
      </c>
      <c r="AI337" s="84">
        <f t="shared" si="106"/>
        <v>2.8497940000000002</v>
      </c>
      <c r="AJ337" s="84">
        <v>855</v>
      </c>
      <c r="AK337" t="str">
        <f t="shared" si="119"/>
        <v>2.849794, 855</v>
      </c>
      <c r="AL337" s="60">
        <f t="shared" si="106"/>
        <v>2.8497940000000002</v>
      </c>
      <c r="AM337" s="5">
        <f t="shared" si="120"/>
        <v>383</v>
      </c>
      <c r="AN337" s="56"/>
      <c r="AT337" s="56"/>
    </row>
    <row r="338" spans="1:46" x14ac:dyDescent="0.35">
      <c r="A338">
        <v>384000</v>
      </c>
      <c r="B338" s="59">
        <v>0.27060390000000001</v>
      </c>
      <c r="C338" s="3">
        <f t="shared" si="116"/>
        <v>4.4444444444444444E-3</v>
      </c>
      <c r="D338" s="59">
        <v>2.7060390000000001</v>
      </c>
      <c r="E338" s="56" t="e">
        <f t="shared" si="108"/>
        <v>#N/A</v>
      </c>
      <c r="F338" s="58" t="e">
        <f t="shared" si="109"/>
        <v>#N/A</v>
      </c>
      <c r="G338" s="58" t="e">
        <f t="shared" si="110"/>
        <v>#N/A</v>
      </c>
      <c r="H338" s="58" t="e">
        <f t="shared" si="111"/>
        <v>#N/A</v>
      </c>
      <c r="I338" s="61" t="e">
        <v>#N/A</v>
      </c>
      <c r="J338" s="58" t="str">
        <f t="shared" si="112"/>
        <v>0</v>
      </c>
      <c r="K338" s="58" t="str">
        <f t="shared" si="113"/>
        <v>0</v>
      </c>
      <c r="L338" s="58" t="str">
        <f t="shared" si="114"/>
        <v>0</v>
      </c>
      <c r="M338" s="58" t="str">
        <f t="shared" si="115"/>
        <v>0</v>
      </c>
      <c r="N338" s="61">
        <v>0</v>
      </c>
      <c r="O338" s="3"/>
      <c r="P338" s="3"/>
      <c r="AF338" s="3">
        <f t="shared" si="117"/>
        <v>4.4444444444444444E-3</v>
      </c>
      <c r="AG338" s="5">
        <f t="shared" si="118"/>
        <v>384000</v>
      </c>
      <c r="AH338" s="56">
        <f t="shared" si="121"/>
        <v>2.7060390000000001</v>
      </c>
      <c r="AI338" s="84">
        <f t="shared" si="106"/>
        <v>2.7060390000000001</v>
      </c>
      <c r="AJ338" s="84">
        <v>856</v>
      </c>
      <c r="AK338" t="str">
        <f t="shared" si="119"/>
        <v>2.706039, 856</v>
      </c>
      <c r="AL338" s="60">
        <f t="shared" si="106"/>
        <v>2.7060390000000001</v>
      </c>
      <c r="AM338" s="5">
        <f t="shared" si="120"/>
        <v>384</v>
      </c>
      <c r="AN338" s="56"/>
      <c r="AT338" s="56"/>
    </row>
    <row r="339" spans="1:46" x14ac:dyDescent="0.35">
      <c r="A339">
        <v>385000</v>
      </c>
      <c r="B339" s="59">
        <v>0.25925695999999998</v>
      </c>
      <c r="C339" s="3">
        <f t="shared" si="116"/>
        <v>4.4560185185185189E-3</v>
      </c>
      <c r="D339" s="59">
        <v>2.5925696</v>
      </c>
      <c r="E339" s="56" t="e">
        <f t="shared" si="108"/>
        <v>#N/A</v>
      </c>
      <c r="F339" s="58" t="e">
        <f t="shared" si="109"/>
        <v>#N/A</v>
      </c>
      <c r="G339" s="58" t="e">
        <f t="shared" si="110"/>
        <v>#N/A</v>
      </c>
      <c r="H339" s="58" t="e">
        <f t="shared" si="111"/>
        <v>#N/A</v>
      </c>
      <c r="I339" s="61" t="e">
        <v>#N/A</v>
      </c>
      <c r="J339" s="58" t="str">
        <f t="shared" si="112"/>
        <v>0</v>
      </c>
      <c r="K339" s="58" t="str">
        <f t="shared" si="113"/>
        <v>0</v>
      </c>
      <c r="L339" s="58" t="str">
        <f t="shared" si="114"/>
        <v>0</v>
      </c>
      <c r="M339" s="58" t="str">
        <f t="shared" si="115"/>
        <v>0</v>
      </c>
      <c r="N339" s="61">
        <v>0</v>
      </c>
      <c r="O339" s="3"/>
      <c r="P339" s="3"/>
      <c r="AF339" s="3">
        <f t="shared" si="117"/>
        <v>4.4560185185185189E-3</v>
      </c>
      <c r="AG339" s="5">
        <f t="shared" si="118"/>
        <v>385000</v>
      </c>
      <c r="AH339" s="56">
        <f t="shared" si="121"/>
        <v>2.5925696</v>
      </c>
      <c r="AI339" s="84">
        <f t="shared" ref="AI339:AL402" si="122">$B339*10</f>
        <v>2.5925696</v>
      </c>
      <c r="AJ339" s="84">
        <v>857</v>
      </c>
      <c r="AK339" t="str">
        <f t="shared" si="119"/>
        <v>2.5925696, 857</v>
      </c>
      <c r="AL339" s="60">
        <f t="shared" si="122"/>
        <v>2.5925696</v>
      </c>
      <c r="AM339" s="5">
        <f t="shared" si="120"/>
        <v>385</v>
      </c>
      <c r="AN339" s="56"/>
      <c r="AT339" s="56"/>
    </row>
    <row r="340" spans="1:46" x14ac:dyDescent="0.35">
      <c r="A340">
        <v>386000</v>
      </c>
      <c r="B340" s="59">
        <v>0.26530930000000003</v>
      </c>
      <c r="C340" s="3">
        <f t="shared" si="116"/>
        <v>4.4675925925925924E-3</v>
      </c>
      <c r="D340" s="59">
        <v>2.6530930000000001</v>
      </c>
      <c r="E340" s="56" t="e">
        <f t="shared" si="108"/>
        <v>#N/A</v>
      </c>
      <c r="F340" s="58" t="e">
        <f t="shared" si="109"/>
        <v>#N/A</v>
      </c>
      <c r="G340" s="58" t="e">
        <f t="shared" si="110"/>
        <v>#N/A</v>
      </c>
      <c r="H340" s="58" t="e">
        <f t="shared" si="111"/>
        <v>#N/A</v>
      </c>
      <c r="I340" s="61" t="e">
        <v>#N/A</v>
      </c>
      <c r="J340" s="58" t="str">
        <f t="shared" si="112"/>
        <v>0</v>
      </c>
      <c r="K340" s="58" t="str">
        <f t="shared" si="113"/>
        <v>0</v>
      </c>
      <c r="L340" s="58" t="str">
        <f t="shared" si="114"/>
        <v>0</v>
      </c>
      <c r="M340" s="58" t="str">
        <f t="shared" si="115"/>
        <v>0</v>
      </c>
      <c r="N340" s="61" t="str">
        <v xml:space="preserve">9 Right leg extension </v>
      </c>
      <c r="O340" s="3"/>
      <c r="P340" s="3"/>
      <c r="AF340" s="3">
        <f t="shared" si="117"/>
        <v>4.4675925925925924E-3</v>
      </c>
      <c r="AG340" s="5">
        <f t="shared" si="118"/>
        <v>386000</v>
      </c>
      <c r="AH340" s="56">
        <f t="shared" si="121"/>
        <v>2.6530930000000001</v>
      </c>
      <c r="AI340" s="84">
        <f t="shared" si="122"/>
        <v>2.6530930000000001</v>
      </c>
      <c r="AJ340" s="84">
        <v>858</v>
      </c>
      <c r="AK340" t="str">
        <f t="shared" si="119"/>
        <v>2.653093, 858</v>
      </c>
      <c r="AL340" s="60">
        <f t="shared" si="122"/>
        <v>2.6530930000000001</v>
      </c>
      <c r="AM340" s="5">
        <f t="shared" si="120"/>
        <v>386</v>
      </c>
      <c r="AN340" s="56"/>
      <c r="AT340" s="56"/>
    </row>
    <row r="341" spans="1:46" x14ac:dyDescent="0.35">
      <c r="A341">
        <v>387000</v>
      </c>
      <c r="B341" s="59">
        <v>0.23353457</v>
      </c>
      <c r="C341" s="3">
        <f t="shared" si="116"/>
        <v>4.4791666666666669E-3</v>
      </c>
      <c r="D341" s="59">
        <v>2.3353457</v>
      </c>
      <c r="E341" s="56" t="e">
        <f t="shared" si="108"/>
        <v>#N/A</v>
      </c>
      <c r="F341" s="58" t="e">
        <f t="shared" si="109"/>
        <v>#N/A</v>
      </c>
      <c r="G341" s="58" t="e">
        <f t="shared" si="110"/>
        <v>#N/A</v>
      </c>
      <c r="H341" s="58" t="e">
        <f t="shared" si="111"/>
        <v>#N/A</v>
      </c>
      <c r="I341" s="61" t="e">
        <v>#N/A</v>
      </c>
      <c r="J341" s="58" t="str">
        <f t="shared" si="112"/>
        <v>0</v>
      </c>
      <c r="K341" s="58" t="str">
        <f t="shared" si="113"/>
        <v>0</v>
      </c>
      <c r="L341" s="58" t="str">
        <f t="shared" si="114"/>
        <v>0</v>
      </c>
      <c r="M341" s="58" t="str">
        <f t="shared" si="115"/>
        <v>0</v>
      </c>
      <c r="N341" s="61">
        <v>0</v>
      </c>
      <c r="O341" s="3"/>
      <c r="P341" s="3"/>
      <c r="AF341" s="3">
        <f t="shared" si="117"/>
        <v>4.4791666666666669E-3</v>
      </c>
      <c r="AG341" s="5">
        <f t="shared" si="118"/>
        <v>387000</v>
      </c>
      <c r="AH341" s="56">
        <f t="shared" si="121"/>
        <v>2.3353457</v>
      </c>
      <c r="AI341" s="84">
        <f t="shared" si="122"/>
        <v>2.3353457</v>
      </c>
      <c r="AJ341" s="84">
        <v>859</v>
      </c>
      <c r="AK341" t="str">
        <f t="shared" si="119"/>
        <v>2.3353457, 859</v>
      </c>
      <c r="AL341" s="60">
        <f t="shared" si="122"/>
        <v>2.3353457</v>
      </c>
      <c r="AM341" s="5">
        <f t="shared" si="120"/>
        <v>387</v>
      </c>
      <c r="AN341" s="56"/>
      <c r="AT341" s="56"/>
    </row>
    <row r="342" spans="1:46" x14ac:dyDescent="0.35">
      <c r="A342">
        <v>388000</v>
      </c>
      <c r="B342" s="59">
        <v>0.18889494000000001</v>
      </c>
      <c r="C342" s="3">
        <f t="shared" si="116"/>
        <v>4.4907407407407405E-3</v>
      </c>
      <c r="D342" s="59">
        <v>1.8889494</v>
      </c>
      <c r="E342" s="56" t="e">
        <f t="shared" si="108"/>
        <v>#N/A</v>
      </c>
      <c r="F342" s="58" t="e">
        <f t="shared" si="109"/>
        <v>#N/A</v>
      </c>
      <c r="G342" s="58" t="e">
        <f t="shared" si="110"/>
        <v>#N/A</v>
      </c>
      <c r="H342" s="58" t="e">
        <f t="shared" si="111"/>
        <v>#N/A</v>
      </c>
      <c r="I342" s="61" t="e">
        <v>#N/A</v>
      </c>
      <c r="J342" s="58" t="str">
        <f t="shared" si="112"/>
        <v>0</v>
      </c>
      <c r="K342" s="58" t="str">
        <f t="shared" si="113"/>
        <v>0</v>
      </c>
      <c r="L342" s="58" t="str">
        <f t="shared" si="114"/>
        <v>0</v>
      </c>
      <c r="M342" s="58" t="str">
        <f t="shared" si="115"/>
        <v>0</v>
      </c>
      <c r="N342" s="61">
        <v>0</v>
      </c>
      <c r="O342" s="3"/>
      <c r="P342" s="3"/>
      <c r="AF342" s="3">
        <f t="shared" si="117"/>
        <v>4.4907407407407405E-3</v>
      </c>
      <c r="AG342" s="5">
        <f t="shared" si="118"/>
        <v>388000</v>
      </c>
      <c r="AH342" s="56">
        <f t="shared" si="121"/>
        <v>1.8889494</v>
      </c>
      <c r="AI342" s="84">
        <f t="shared" si="122"/>
        <v>1.8889494</v>
      </c>
      <c r="AJ342" s="84">
        <v>860</v>
      </c>
      <c r="AK342" t="str">
        <f t="shared" si="119"/>
        <v>1.8889494, 860</v>
      </c>
      <c r="AL342" s="60">
        <f t="shared" si="122"/>
        <v>1.8889494</v>
      </c>
      <c r="AM342" s="5">
        <f t="shared" si="120"/>
        <v>388</v>
      </c>
      <c r="AN342" s="56"/>
      <c r="AT342" s="56"/>
    </row>
    <row r="343" spans="1:46" x14ac:dyDescent="0.35">
      <c r="A343">
        <v>389000</v>
      </c>
      <c r="B343" s="59">
        <v>0.13442391000000001</v>
      </c>
      <c r="C343" s="3">
        <f t="shared" si="116"/>
        <v>4.5023148148148149E-3</v>
      </c>
      <c r="D343" s="59">
        <v>1.3442391</v>
      </c>
      <c r="E343" s="56" t="e">
        <f t="shared" si="108"/>
        <v>#N/A</v>
      </c>
      <c r="F343" s="58" t="e">
        <f t="shared" si="109"/>
        <v>#N/A</v>
      </c>
      <c r="G343" s="58" t="e">
        <f t="shared" si="110"/>
        <v>#N/A</v>
      </c>
      <c r="H343" s="58" t="e">
        <f t="shared" si="111"/>
        <v>#N/A</v>
      </c>
      <c r="I343" s="61" t="e">
        <v>#N/A</v>
      </c>
      <c r="J343" s="58" t="str">
        <f t="shared" si="112"/>
        <v>0</v>
      </c>
      <c r="K343" s="58" t="str">
        <f t="shared" si="113"/>
        <v>0</v>
      </c>
      <c r="L343" s="58" t="str">
        <f t="shared" si="114"/>
        <v>0</v>
      </c>
      <c r="M343" s="58" t="str">
        <f t="shared" si="115"/>
        <v>0</v>
      </c>
      <c r="N343" s="61">
        <v>0</v>
      </c>
      <c r="O343" s="3"/>
      <c r="P343" s="3"/>
      <c r="AF343" s="3">
        <f t="shared" si="117"/>
        <v>4.5023148148148149E-3</v>
      </c>
      <c r="AG343" s="5">
        <f t="shared" si="118"/>
        <v>389000</v>
      </c>
      <c r="AH343" s="56">
        <f t="shared" si="121"/>
        <v>1.3442391</v>
      </c>
      <c r="AI343" s="84">
        <f t="shared" si="122"/>
        <v>1.3442391</v>
      </c>
      <c r="AJ343" s="84">
        <v>861</v>
      </c>
      <c r="AK343" t="str">
        <f t="shared" si="119"/>
        <v>1.3442391, 861</v>
      </c>
      <c r="AL343" s="60">
        <f t="shared" si="122"/>
        <v>1.3442391</v>
      </c>
      <c r="AM343" s="5">
        <f t="shared" si="120"/>
        <v>389</v>
      </c>
      <c r="AN343" s="56"/>
      <c r="AT343" s="56"/>
    </row>
    <row r="344" spans="1:46" x14ac:dyDescent="0.35">
      <c r="A344">
        <v>390000</v>
      </c>
      <c r="B344" s="59">
        <v>9.5841474999999995E-2</v>
      </c>
      <c r="C344" s="3">
        <f t="shared" si="116"/>
        <v>4.5138888888888885E-3</v>
      </c>
      <c r="D344" s="59">
        <v>0.95841474999999998</v>
      </c>
      <c r="E344" s="56" t="e">
        <f t="shared" si="108"/>
        <v>#N/A</v>
      </c>
      <c r="F344" s="58" t="e">
        <f t="shared" si="109"/>
        <v>#N/A</v>
      </c>
      <c r="G344" s="58" t="e">
        <f t="shared" si="110"/>
        <v>#N/A</v>
      </c>
      <c r="H344" s="58" t="e">
        <f t="shared" si="111"/>
        <v>#N/A</v>
      </c>
      <c r="I344" s="61" t="e">
        <v>#N/A</v>
      </c>
      <c r="J344" s="58" t="str">
        <f t="shared" si="112"/>
        <v>0</v>
      </c>
      <c r="K344" s="58" t="str">
        <f t="shared" si="113"/>
        <v>0</v>
      </c>
      <c r="L344" s="58" t="str">
        <f t="shared" si="114"/>
        <v>0</v>
      </c>
      <c r="M344" s="58" t="str">
        <f t="shared" si="115"/>
        <v>0</v>
      </c>
      <c r="N344" s="61">
        <v>0</v>
      </c>
      <c r="O344" s="3"/>
      <c r="P344" s="3"/>
      <c r="AF344" s="3">
        <f t="shared" si="117"/>
        <v>4.5138888888888885E-3</v>
      </c>
      <c r="AG344" s="5">
        <f t="shared" si="118"/>
        <v>390000</v>
      </c>
      <c r="AH344" s="56">
        <f t="shared" si="121"/>
        <v>0.95841474999999998</v>
      </c>
      <c r="AI344" s="84">
        <f t="shared" si="122"/>
        <v>0.95841474999999998</v>
      </c>
      <c r="AJ344" s="84">
        <v>862</v>
      </c>
      <c r="AK344" t="str">
        <f t="shared" si="119"/>
        <v>0.95841475, 862</v>
      </c>
      <c r="AL344" s="60">
        <f t="shared" si="122"/>
        <v>0.95841474999999998</v>
      </c>
      <c r="AM344" s="5">
        <f t="shared" si="120"/>
        <v>390</v>
      </c>
      <c r="AN344" s="56"/>
      <c r="AT344" s="56"/>
    </row>
    <row r="345" spans="1:46" x14ac:dyDescent="0.35">
      <c r="A345">
        <v>391000</v>
      </c>
      <c r="B345" s="59">
        <v>8.1468380000000007E-2</v>
      </c>
      <c r="C345" s="3">
        <f t="shared" si="116"/>
        <v>4.5254629629629629E-3</v>
      </c>
      <c r="D345" s="59">
        <v>0.81468380000000007</v>
      </c>
      <c r="E345" s="56" t="e">
        <f t="shared" si="108"/>
        <v>#N/A</v>
      </c>
      <c r="F345" s="58" t="e">
        <f t="shared" si="109"/>
        <v>#N/A</v>
      </c>
      <c r="G345" s="58" t="e">
        <f t="shared" si="110"/>
        <v>#N/A</v>
      </c>
      <c r="H345" s="58" t="e">
        <f t="shared" si="111"/>
        <v>#N/A</v>
      </c>
      <c r="I345" s="61" t="e">
        <v>#N/A</v>
      </c>
      <c r="J345" s="58" t="str">
        <f t="shared" si="112"/>
        <v>0</v>
      </c>
      <c r="K345" s="58" t="str">
        <f t="shared" si="113"/>
        <v>0</v>
      </c>
      <c r="L345" s="58" t="str">
        <f t="shared" si="114"/>
        <v>0</v>
      </c>
      <c r="M345" s="58" t="str">
        <f t="shared" si="115"/>
        <v>0</v>
      </c>
      <c r="N345" s="61">
        <v>0</v>
      </c>
      <c r="O345" s="3"/>
      <c r="P345" s="3"/>
      <c r="AF345" s="3">
        <f t="shared" si="117"/>
        <v>4.5254629629629629E-3</v>
      </c>
      <c r="AG345" s="5">
        <f t="shared" si="118"/>
        <v>391000</v>
      </c>
      <c r="AH345" s="56">
        <f t="shared" si="121"/>
        <v>0.81468380000000007</v>
      </c>
      <c r="AI345" s="84">
        <f t="shared" si="122"/>
        <v>0.81468380000000007</v>
      </c>
      <c r="AJ345" s="84">
        <v>863</v>
      </c>
      <c r="AK345" t="str">
        <f t="shared" si="119"/>
        <v>0.8146838, 863</v>
      </c>
      <c r="AL345" s="60">
        <f t="shared" si="122"/>
        <v>0.81468380000000007</v>
      </c>
      <c r="AM345" s="5">
        <f t="shared" si="120"/>
        <v>391</v>
      </c>
      <c r="AN345" s="56"/>
      <c r="AT345" s="56"/>
    </row>
    <row r="346" spans="1:46" x14ac:dyDescent="0.35">
      <c r="A346">
        <v>392000</v>
      </c>
      <c r="B346" s="59">
        <v>7.8442215999999995E-2</v>
      </c>
      <c r="C346" s="3">
        <f t="shared" si="116"/>
        <v>4.5370370370370373E-3</v>
      </c>
      <c r="D346" s="59">
        <v>0.78442215999999998</v>
      </c>
      <c r="E346" s="56" t="e">
        <f t="shared" si="108"/>
        <v>#N/A</v>
      </c>
      <c r="F346" s="58" t="e">
        <f t="shared" si="109"/>
        <v>#N/A</v>
      </c>
      <c r="G346" s="58" t="e">
        <f t="shared" si="110"/>
        <v>#N/A</v>
      </c>
      <c r="H346" s="58" t="e">
        <f t="shared" si="111"/>
        <v>#N/A</v>
      </c>
      <c r="I346" s="61" t="e">
        <v>#N/A</v>
      </c>
      <c r="J346" s="58" t="str">
        <f t="shared" si="112"/>
        <v>0</v>
      </c>
      <c r="K346" s="58" t="str">
        <f t="shared" si="113"/>
        <v>0</v>
      </c>
      <c r="L346" s="58" t="str">
        <f t="shared" si="114"/>
        <v>0</v>
      </c>
      <c r="M346" s="58" t="str">
        <f t="shared" si="115"/>
        <v>0</v>
      </c>
      <c r="N346" s="61">
        <v>0</v>
      </c>
      <c r="O346" s="3"/>
      <c r="P346" s="3"/>
      <c r="AF346" s="3">
        <f t="shared" si="117"/>
        <v>4.5370370370370373E-3</v>
      </c>
      <c r="AG346" s="5">
        <f t="shared" si="118"/>
        <v>392000</v>
      </c>
      <c r="AH346" s="56">
        <f t="shared" si="121"/>
        <v>0.78442215999999998</v>
      </c>
      <c r="AI346" s="84">
        <f t="shared" si="122"/>
        <v>0.78442215999999998</v>
      </c>
      <c r="AJ346" s="84">
        <v>864</v>
      </c>
      <c r="AK346" t="str">
        <f t="shared" si="119"/>
        <v>0.78442216, 864</v>
      </c>
      <c r="AL346" s="60">
        <f t="shared" si="122"/>
        <v>0.78442215999999998</v>
      </c>
      <c r="AM346" s="5">
        <f t="shared" si="120"/>
        <v>392</v>
      </c>
      <c r="AN346" s="56"/>
      <c r="AT346" s="56"/>
    </row>
    <row r="347" spans="1:46" x14ac:dyDescent="0.35">
      <c r="A347">
        <v>393000</v>
      </c>
      <c r="B347" s="59">
        <v>7.2389880000000004E-2</v>
      </c>
      <c r="C347" s="3">
        <f t="shared" si="116"/>
        <v>4.5486111111111109E-3</v>
      </c>
      <c r="D347" s="59">
        <v>0.72389880000000006</v>
      </c>
      <c r="E347" s="56" t="e">
        <f t="shared" si="108"/>
        <v>#N/A</v>
      </c>
      <c r="F347" s="58" t="e">
        <f t="shared" si="109"/>
        <v>#N/A</v>
      </c>
      <c r="G347" s="58" t="e">
        <f t="shared" si="110"/>
        <v>#N/A</v>
      </c>
      <c r="H347" s="58" t="e">
        <f t="shared" si="111"/>
        <v>#N/A</v>
      </c>
      <c r="I347" s="61" t="e">
        <v>#N/A</v>
      </c>
      <c r="J347" s="58" t="str">
        <f t="shared" si="112"/>
        <v>0</v>
      </c>
      <c r="K347" s="58" t="str">
        <f t="shared" si="113"/>
        <v>0</v>
      </c>
      <c r="L347" s="58" t="str">
        <f t="shared" si="114"/>
        <v>0</v>
      </c>
      <c r="M347" s="58" t="str">
        <f t="shared" si="115"/>
        <v>0</v>
      </c>
      <c r="N347" s="61">
        <v>0</v>
      </c>
      <c r="O347" s="3"/>
      <c r="P347" s="3"/>
      <c r="AF347" s="3">
        <f t="shared" si="117"/>
        <v>4.5486111111111109E-3</v>
      </c>
      <c r="AG347" s="5">
        <f t="shared" si="118"/>
        <v>393000</v>
      </c>
      <c r="AH347" s="56">
        <f t="shared" si="121"/>
        <v>0.72389880000000006</v>
      </c>
      <c r="AI347" s="84">
        <f t="shared" si="122"/>
        <v>0.72389880000000006</v>
      </c>
      <c r="AJ347" s="84">
        <v>865</v>
      </c>
      <c r="AK347" t="str">
        <f t="shared" si="119"/>
        <v>0.7238988, 865</v>
      </c>
      <c r="AL347" s="60">
        <f t="shared" si="122"/>
        <v>0.72389880000000006</v>
      </c>
      <c r="AM347" s="5">
        <f t="shared" si="120"/>
        <v>393</v>
      </c>
      <c r="AN347" s="56"/>
      <c r="AT347" s="56"/>
    </row>
    <row r="348" spans="1:46" x14ac:dyDescent="0.35">
      <c r="A348">
        <v>394000</v>
      </c>
      <c r="B348" s="59">
        <v>5.6501277000000003E-2</v>
      </c>
      <c r="C348" s="3">
        <f t="shared" si="116"/>
        <v>4.5601851851851853E-3</v>
      </c>
      <c r="D348" s="59">
        <v>0.56501277000000005</v>
      </c>
      <c r="E348" s="56" t="e">
        <f t="shared" si="108"/>
        <v>#N/A</v>
      </c>
      <c r="F348" s="58" t="e">
        <f t="shared" si="109"/>
        <v>#N/A</v>
      </c>
      <c r="G348" s="58" t="e">
        <f t="shared" si="110"/>
        <v>#N/A</v>
      </c>
      <c r="H348" s="58" t="e">
        <f t="shared" si="111"/>
        <v>#N/A</v>
      </c>
      <c r="I348" s="61" t="e">
        <v>#N/A</v>
      </c>
      <c r="J348" s="58" t="str">
        <f t="shared" si="112"/>
        <v>0</v>
      </c>
      <c r="K348" s="58" t="str">
        <f t="shared" si="113"/>
        <v>0</v>
      </c>
      <c r="L348" s="58" t="str">
        <f t="shared" si="114"/>
        <v>0</v>
      </c>
      <c r="M348" s="58" t="str">
        <f t="shared" si="115"/>
        <v>0</v>
      </c>
      <c r="N348" s="61">
        <v>0</v>
      </c>
      <c r="O348" s="3"/>
      <c r="P348" s="3"/>
      <c r="AF348" s="3">
        <f t="shared" si="117"/>
        <v>4.5601851851851853E-3</v>
      </c>
      <c r="AG348" s="5">
        <f t="shared" si="118"/>
        <v>394000</v>
      </c>
      <c r="AH348" s="56">
        <f t="shared" si="121"/>
        <v>0.56501277000000005</v>
      </c>
      <c r="AI348" s="84">
        <f t="shared" si="122"/>
        <v>0.56501277000000005</v>
      </c>
      <c r="AJ348" s="84">
        <v>866</v>
      </c>
      <c r="AK348" t="str">
        <f t="shared" si="119"/>
        <v>0.56501277, 866</v>
      </c>
      <c r="AL348" s="60">
        <f t="shared" si="122"/>
        <v>0.56501277000000005</v>
      </c>
      <c r="AM348" s="5">
        <f t="shared" si="120"/>
        <v>394</v>
      </c>
      <c r="AN348" s="56"/>
      <c r="AT348" s="56"/>
    </row>
    <row r="349" spans="1:46" x14ac:dyDescent="0.35">
      <c r="A349">
        <v>395000</v>
      </c>
      <c r="B349" s="59">
        <v>3.5315678000000003E-2</v>
      </c>
      <c r="C349" s="3">
        <f t="shared" si="116"/>
        <v>4.5717592592592589E-3</v>
      </c>
      <c r="D349" s="59">
        <v>0.35315678000000006</v>
      </c>
      <c r="E349" s="56" t="e">
        <f t="shared" si="108"/>
        <v>#N/A</v>
      </c>
      <c r="F349" s="58" t="e">
        <f t="shared" si="109"/>
        <v>#N/A</v>
      </c>
      <c r="G349" s="58" t="e">
        <f t="shared" si="110"/>
        <v>#N/A</v>
      </c>
      <c r="H349" s="58" t="e">
        <f t="shared" si="111"/>
        <v>#N/A</v>
      </c>
      <c r="I349" s="61" t="e">
        <v>#N/A</v>
      </c>
      <c r="J349" s="58" t="str">
        <f t="shared" si="112"/>
        <v>0</v>
      </c>
      <c r="K349" s="58" t="str">
        <f t="shared" si="113"/>
        <v>0</v>
      </c>
      <c r="L349" s="58" t="str">
        <f t="shared" si="114"/>
        <v>0</v>
      </c>
      <c r="M349" s="58" t="str">
        <f t="shared" si="115"/>
        <v>0</v>
      </c>
      <c r="N349" s="61">
        <v>0</v>
      </c>
      <c r="O349" s="3"/>
      <c r="P349" s="3"/>
      <c r="AF349" s="3">
        <f t="shared" si="117"/>
        <v>4.5717592592592589E-3</v>
      </c>
      <c r="AG349" s="5">
        <f t="shared" si="118"/>
        <v>395000</v>
      </c>
      <c r="AH349" s="56">
        <f t="shared" si="121"/>
        <v>0.35315678000000006</v>
      </c>
      <c r="AI349" s="84">
        <f t="shared" si="122"/>
        <v>0.35315678000000006</v>
      </c>
      <c r="AJ349" s="84">
        <v>867</v>
      </c>
      <c r="AK349" t="str">
        <f t="shared" si="119"/>
        <v>0.35315678, 867</v>
      </c>
      <c r="AL349" s="60">
        <f t="shared" si="122"/>
        <v>0.35315678000000006</v>
      </c>
      <c r="AM349" s="5">
        <f t="shared" si="120"/>
        <v>395</v>
      </c>
      <c r="AN349" s="56"/>
      <c r="AT349" s="56"/>
    </row>
    <row r="350" spans="1:46" x14ac:dyDescent="0.35">
      <c r="A350">
        <v>396000</v>
      </c>
      <c r="B350" s="59">
        <v>1.0348573999999999E-2</v>
      </c>
      <c r="C350" s="3">
        <f t="shared" si="116"/>
        <v>4.5833333333333334E-3</v>
      </c>
      <c r="D350" s="59">
        <v>0.10348573999999999</v>
      </c>
      <c r="E350" s="56" t="e">
        <f t="shared" si="108"/>
        <v>#N/A</v>
      </c>
      <c r="F350" s="58" t="e">
        <f t="shared" si="109"/>
        <v>#N/A</v>
      </c>
      <c r="G350" s="58">
        <f t="shared" si="110"/>
        <v>0.10348573999999999</v>
      </c>
      <c r="H350" s="58" t="e">
        <f t="shared" si="111"/>
        <v>#N/A</v>
      </c>
      <c r="I350" s="61" t="e">
        <v>#N/A</v>
      </c>
      <c r="J350" s="58" t="str">
        <f t="shared" si="112"/>
        <v>0</v>
      </c>
      <c r="K350" s="58" t="str">
        <f t="shared" si="113"/>
        <v>0</v>
      </c>
      <c r="L350" s="58">
        <f t="shared" si="114"/>
        <v>0.10348573999999999</v>
      </c>
      <c r="M350" s="58" t="str">
        <f t="shared" si="115"/>
        <v>0</v>
      </c>
      <c r="N350" s="61">
        <v>0</v>
      </c>
      <c r="O350" s="3"/>
      <c r="P350" s="3"/>
      <c r="AF350" s="3">
        <f t="shared" si="117"/>
        <v>4.5833333333333334E-3</v>
      </c>
      <c r="AG350" s="5">
        <f t="shared" si="118"/>
        <v>396000</v>
      </c>
      <c r="AH350" s="56">
        <f t="shared" si="121"/>
        <v>0.10348573999999999</v>
      </c>
      <c r="AI350" s="84">
        <f t="shared" si="122"/>
        <v>0.10348573999999999</v>
      </c>
      <c r="AJ350" s="84">
        <v>868</v>
      </c>
      <c r="AK350" t="str">
        <f t="shared" si="119"/>
        <v>0.10348574, 868</v>
      </c>
      <c r="AL350" s="60">
        <f t="shared" si="122"/>
        <v>0.10348573999999999</v>
      </c>
      <c r="AM350" s="5">
        <f t="shared" si="120"/>
        <v>396</v>
      </c>
      <c r="AN350" s="56"/>
      <c r="AT350" s="56"/>
    </row>
    <row r="351" spans="1:46" x14ac:dyDescent="0.35">
      <c r="A351">
        <v>397000</v>
      </c>
      <c r="B351" s="59">
        <v>2.1697916000000001E-2</v>
      </c>
      <c r="C351" s="3">
        <f t="shared" si="116"/>
        <v>4.5949074074074069E-3</v>
      </c>
      <c r="D351" s="59">
        <v>0.21697916</v>
      </c>
      <c r="E351" s="56" t="e">
        <f t="shared" si="108"/>
        <v>#N/A</v>
      </c>
      <c r="F351" s="58" t="e">
        <f t="shared" si="109"/>
        <v>#N/A</v>
      </c>
      <c r="G351" s="58" t="e">
        <f t="shared" si="110"/>
        <v>#N/A</v>
      </c>
      <c r="H351" s="58" t="e">
        <f t="shared" si="111"/>
        <v>#N/A</v>
      </c>
      <c r="I351" s="61" t="e">
        <v>#N/A</v>
      </c>
      <c r="J351" s="58" t="str">
        <f t="shared" si="112"/>
        <v>0</v>
      </c>
      <c r="K351" s="58" t="str">
        <f t="shared" si="113"/>
        <v>0</v>
      </c>
      <c r="L351" s="58" t="str">
        <f t="shared" si="114"/>
        <v>0</v>
      </c>
      <c r="M351" s="58" t="str">
        <f t="shared" si="115"/>
        <v>0</v>
      </c>
      <c r="N351" s="61">
        <v>0</v>
      </c>
      <c r="O351" s="3"/>
      <c r="P351" s="3"/>
      <c r="AF351" s="3">
        <f t="shared" si="117"/>
        <v>4.5949074074074069E-3</v>
      </c>
      <c r="AG351" s="5">
        <f t="shared" si="118"/>
        <v>397000</v>
      </c>
      <c r="AH351" s="56">
        <f t="shared" si="121"/>
        <v>0.21697916</v>
      </c>
      <c r="AI351" s="84">
        <f t="shared" si="122"/>
        <v>0.21697916</v>
      </c>
      <c r="AJ351" s="84">
        <v>869</v>
      </c>
      <c r="AK351" t="str">
        <f t="shared" si="119"/>
        <v>0.21697916, 869</v>
      </c>
      <c r="AL351" s="60">
        <f t="shared" si="122"/>
        <v>0.21697916</v>
      </c>
      <c r="AM351" s="5">
        <f t="shared" si="120"/>
        <v>397</v>
      </c>
      <c r="AN351" s="56"/>
      <c r="AT351" s="56"/>
    </row>
    <row r="352" spans="1:46" x14ac:dyDescent="0.35">
      <c r="A352">
        <v>398000</v>
      </c>
      <c r="B352" s="59">
        <v>5.4988198000000002E-2</v>
      </c>
      <c r="C352" s="3">
        <f t="shared" si="116"/>
        <v>4.6064814814814814E-3</v>
      </c>
      <c r="D352" s="59">
        <v>0.54988197999999999</v>
      </c>
      <c r="E352" s="56" t="e">
        <f t="shared" si="108"/>
        <v>#N/A</v>
      </c>
      <c r="F352" s="58" t="e">
        <f t="shared" si="109"/>
        <v>#N/A</v>
      </c>
      <c r="G352" s="58" t="e">
        <f t="shared" si="110"/>
        <v>#N/A</v>
      </c>
      <c r="H352" s="58" t="e">
        <f t="shared" si="111"/>
        <v>#N/A</v>
      </c>
      <c r="I352" s="61" t="e">
        <v>#N/A</v>
      </c>
      <c r="J352" s="58" t="str">
        <f t="shared" si="112"/>
        <v>0</v>
      </c>
      <c r="K352" s="58" t="str">
        <f t="shared" si="113"/>
        <v>0</v>
      </c>
      <c r="L352" s="58" t="str">
        <f t="shared" si="114"/>
        <v>0</v>
      </c>
      <c r="M352" s="58" t="str">
        <f t="shared" si="115"/>
        <v>0</v>
      </c>
      <c r="N352" s="61">
        <v>0</v>
      </c>
      <c r="O352" s="3"/>
      <c r="P352" s="3"/>
      <c r="AF352" s="3">
        <f t="shared" si="117"/>
        <v>4.6064814814814814E-3</v>
      </c>
      <c r="AG352" s="5">
        <f t="shared" si="118"/>
        <v>398000</v>
      </c>
      <c r="AH352" s="56">
        <f t="shared" si="121"/>
        <v>0.54988197999999999</v>
      </c>
      <c r="AI352" s="84">
        <f t="shared" si="122"/>
        <v>0.54988197999999999</v>
      </c>
      <c r="AJ352" s="84">
        <v>870</v>
      </c>
      <c r="AK352" t="str">
        <f t="shared" si="119"/>
        <v>0.54988198, 870</v>
      </c>
      <c r="AL352" s="60">
        <f t="shared" si="122"/>
        <v>0.54988197999999999</v>
      </c>
      <c r="AM352" s="5">
        <f t="shared" si="120"/>
        <v>398</v>
      </c>
      <c r="AN352" s="56"/>
      <c r="AT352" s="56"/>
    </row>
    <row r="353" spans="1:46" x14ac:dyDescent="0.35">
      <c r="A353">
        <v>399000</v>
      </c>
      <c r="B353" s="59">
        <v>9.1302220000000003E-2</v>
      </c>
      <c r="C353" s="3">
        <f t="shared" si="116"/>
        <v>4.6180555555555558E-3</v>
      </c>
      <c r="D353" s="59">
        <v>0.91302220000000001</v>
      </c>
      <c r="E353" s="56" t="e">
        <f t="shared" si="108"/>
        <v>#N/A</v>
      </c>
      <c r="F353" s="58" t="e">
        <f t="shared" si="109"/>
        <v>#N/A</v>
      </c>
      <c r="G353" s="58" t="e">
        <f t="shared" si="110"/>
        <v>#N/A</v>
      </c>
      <c r="H353" s="58" t="e">
        <f t="shared" si="111"/>
        <v>#N/A</v>
      </c>
      <c r="I353" s="61" t="e">
        <v>#N/A</v>
      </c>
      <c r="J353" s="58" t="str">
        <f t="shared" si="112"/>
        <v>0</v>
      </c>
      <c r="K353" s="58" t="str">
        <f t="shared" si="113"/>
        <v>0</v>
      </c>
      <c r="L353" s="58" t="str">
        <f t="shared" si="114"/>
        <v>0</v>
      </c>
      <c r="M353" s="58" t="str">
        <f t="shared" si="115"/>
        <v>0</v>
      </c>
      <c r="N353" s="61">
        <v>0</v>
      </c>
      <c r="O353" s="3"/>
      <c r="P353" s="3"/>
      <c r="AF353" s="3">
        <f t="shared" si="117"/>
        <v>4.6180555555555558E-3</v>
      </c>
      <c r="AG353" s="5">
        <f t="shared" si="118"/>
        <v>399000</v>
      </c>
      <c r="AH353" s="56">
        <f t="shared" si="121"/>
        <v>0.91302220000000001</v>
      </c>
      <c r="AI353" s="84">
        <f t="shared" si="122"/>
        <v>0.91302220000000001</v>
      </c>
      <c r="AJ353" s="84">
        <v>871</v>
      </c>
      <c r="AK353" t="str">
        <f t="shared" si="119"/>
        <v>0.9130222, 871</v>
      </c>
      <c r="AL353" s="60">
        <f t="shared" si="122"/>
        <v>0.91302220000000001</v>
      </c>
      <c r="AM353" s="5">
        <f t="shared" si="120"/>
        <v>399</v>
      </c>
      <c r="AN353" s="56"/>
      <c r="AT353" s="56"/>
    </row>
    <row r="354" spans="1:46" x14ac:dyDescent="0.35">
      <c r="A354">
        <v>400000</v>
      </c>
      <c r="B354" s="59">
        <v>0.21083830000000001</v>
      </c>
      <c r="C354" s="3">
        <f t="shared" si="116"/>
        <v>4.6296296296296302E-3</v>
      </c>
      <c r="D354" s="59">
        <v>2.1083829999999999</v>
      </c>
      <c r="E354" s="56" t="e">
        <f t="shared" si="108"/>
        <v>#N/A</v>
      </c>
      <c r="F354" s="58" t="e">
        <f t="shared" si="109"/>
        <v>#N/A</v>
      </c>
      <c r="G354" s="58" t="e">
        <f t="shared" si="110"/>
        <v>#N/A</v>
      </c>
      <c r="H354" s="58">
        <f t="shared" si="111"/>
        <v>2.1083829999999999</v>
      </c>
      <c r="I354" s="61" t="e">
        <v>#N/A</v>
      </c>
      <c r="J354" s="58" t="str">
        <f t="shared" si="112"/>
        <v>0</v>
      </c>
      <c r="K354" s="58" t="str">
        <f t="shared" si="113"/>
        <v>0</v>
      </c>
      <c r="L354" s="58" t="str">
        <f t="shared" si="114"/>
        <v>0</v>
      </c>
      <c r="M354" s="58">
        <f t="shared" si="115"/>
        <v>2.1083829999999999</v>
      </c>
      <c r="N354" s="61" t="str">
        <v>10 Right leg flexion</v>
      </c>
      <c r="O354" s="3"/>
      <c r="P354" s="3"/>
      <c r="AF354" s="3">
        <f t="shared" si="117"/>
        <v>4.6296296296296302E-3</v>
      </c>
      <c r="AG354" s="5">
        <f t="shared" si="118"/>
        <v>400000</v>
      </c>
      <c r="AH354" s="56">
        <f t="shared" si="121"/>
        <v>2.1083829999999999</v>
      </c>
      <c r="AI354" s="84">
        <f t="shared" si="122"/>
        <v>2.1083829999999999</v>
      </c>
      <c r="AJ354" s="84">
        <v>872</v>
      </c>
      <c r="AK354" t="str">
        <f t="shared" si="119"/>
        <v>2.108383, 872</v>
      </c>
      <c r="AL354" s="60">
        <f t="shared" si="122"/>
        <v>2.1083829999999999</v>
      </c>
      <c r="AM354" s="5">
        <f t="shared" si="120"/>
        <v>400</v>
      </c>
      <c r="AN354" s="56"/>
      <c r="AT354" s="56"/>
    </row>
    <row r="355" spans="1:46" x14ac:dyDescent="0.35">
      <c r="A355">
        <v>401000</v>
      </c>
      <c r="B355" s="59">
        <v>0.18133194999999999</v>
      </c>
      <c r="C355" s="3">
        <f t="shared" si="116"/>
        <v>4.6412037037037038E-3</v>
      </c>
      <c r="D355" s="59">
        <v>1.8133195</v>
      </c>
      <c r="E355" s="56" t="e">
        <f t="shared" si="108"/>
        <v>#N/A</v>
      </c>
      <c r="F355" s="58" t="e">
        <f t="shared" si="109"/>
        <v>#N/A</v>
      </c>
      <c r="G355" s="58" t="e">
        <f t="shared" si="110"/>
        <v>#N/A</v>
      </c>
      <c r="H355" s="58" t="e">
        <f t="shared" si="111"/>
        <v>#N/A</v>
      </c>
      <c r="I355" s="61" t="e">
        <v>#N/A</v>
      </c>
      <c r="J355" s="58" t="str">
        <f t="shared" si="112"/>
        <v>0</v>
      </c>
      <c r="K355" s="58" t="str">
        <f t="shared" si="113"/>
        <v>0</v>
      </c>
      <c r="L355" s="58" t="str">
        <f t="shared" si="114"/>
        <v>0</v>
      </c>
      <c r="M355" s="58" t="str">
        <f t="shared" si="115"/>
        <v>0</v>
      </c>
      <c r="N355" s="61">
        <v>0</v>
      </c>
      <c r="O355" s="3"/>
      <c r="P355" s="3"/>
      <c r="AF355" s="3">
        <f t="shared" si="117"/>
        <v>4.6412037037037038E-3</v>
      </c>
      <c r="AG355" s="5">
        <f t="shared" si="118"/>
        <v>401000</v>
      </c>
      <c r="AH355" s="56">
        <f t="shared" si="121"/>
        <v>1.8133195</v>
      </c>
      <c r="AI355" s="84">
        <f t="shared" si="122"/>
        <v>1.8133195</v>
      </c>
      <c r="AJ355" s="84">
        <v>873</v>
      </c>
      <c r="AK355" t="str">
        <f t="shared" si="119"/>
        <v>1.8133195, 873</v>
      </c>
      <c r="AL355" s="60">
        <f t="shared" si="122"/>
        <v>1.8133195</v>
      </c>
      <c r="AM355" s="5">
        <f t="shared" si="120"/>
        <v>401</v>
      </c>
      <c r="AN355" s="56"/>
      <c r="AT355" s="56"/>
    </row>
    <row r="356" spans="1:46" x14ac:dyDescent="0.35">
      <c r="A356">
        <v>402000</v>
      </c>
      <c r="B356" s="59">
        <v>0.10643306399999999</v>
      </c>
      <c r="C356" s="3">
        <f t="shared" si="116"/>
        <v>4.6527777777777782E-3</v>
      </c>
      <c r="D356" s="59">
        <v>1.0643306399999999</v>
      </c>
      <c r="E356" s="56" t="e">
        <f t="shared" si="108"/>
        <v>#N/A</v>
      </c>
      <c r="F356" s="58" t="e">
        <f t="shared" si="109"/>
        <v>#N/A</v>
      </c>
      <c r="G356" s="58" t="e">
        <f t="shared" si="110"/>
        <v>#N/A</v>
      </c>
      <c r="H356" s="58" t="e">
        <f t="shared" si="111"/>
        <v>#N/A</v>
      </c>
      <c r="I356" s="61" t="e">
        <v>#N/A</v>
      </c>
      <c r="J356" s="58" t="str">
        <f t="shared" si="112"/>
        <v>0</v>
      </c>
      <c r="K356" s="58" t="str">
        <f t="shared" si="113"/>
        <v>0</v>
      </c>
      <c r="L356" s="58" t="str">
        <f t="shared" si="114"/>
        <v>0</v>
      </c>
      <c r="M356" s="58" t="str">
        <f t="shared" si="115"/>
        <v>0</v>
      </c>
      <c r="N356" s="61">
        <v>0</v>
      </c>
      <c r="O356" s="3"/>
      <c r="P356" s="3"/>
      <c r="AF356" s="3">
        <f t="shared" si="117"/>
        <v>4.6527777777777782E-3</v>
      </c>
      <c r="AG356" s="5">
        <f t="shared" si="118"/>
        <v>402000</v>
      </c>
      <c r="AH356" s="56">
        <f t="shared" si="121"/>
        <v>1.0643306399999999</v>
      </c>
      <c r="AI356" s="84">
        <f t="shared" si="122"/>
        <v>1.0643306399999999</v>
      </c>
      <c r="AJ356" s="84">
        <v>874</v>
      </c>
      <c r="AK356" t="str">
        <f t="shared" si="119"/>
        <v>1.06433064, 874</v>
      </c>
      <c r="AL356" s="60">
        <f t="shared" si="122"/>
        <v>1.0643306399999999</v>
      </c>
      <c r="AM356" s="5">
        <f t="shared" si="120"/>
        <v>402</v>
      </c>
      <c r="AN356" s="56"/>
      <c r="AT356" s="56"/>
    </row>
    <row r="357" spans="1:46" x14ac:dyDescent="0.35">
      <c r="A357">
        <v>403000</v>
      </c>
      <c r="B357" s="59">
        <v>5.8769694999999997E-2</v>
      </c>
      <c r="C357" s="3">
        <f t="shared" si="116"/>
        <v>4.6643518518518518E-3</v>
      </c>
      <c r="D357" s="59">
        <v>0.58769695</v>
      </c>
      <c r="E357" s="56" t="e">
        <f t="shared" si="108"/>
        <v>#N/A</v>
      </c>
      <c r="F357" s="58" t="e">
        <f t="shared" si="109"/>
        <v>#N/A</v>
      </c>
      <c r="G357" s="58">
        <f t="shared" si="110"/>
        <v>0.58769695</v>
      </c>
      <c r="H357" s="58" t="e">
        <f t="shared" si="111"/>
        <v>#N/A</v>
      </c>
      <c r="I357" s="61" t="e">
        <v>#N/A</v>
      </c>
      <c r="J357" s="58" t="str">
        <f t="shared" si="112"/>
        <v>0</v>
      </c>
      <c r="K357" s="58" t="str">
        <f t="shared" si="113"/>
        <v>0</v>
      </c>
      <c r="L357" s="58">
        <f t="shared" si="114"/>
        <v>0.58769695</v>
      </c>
      <c r="M357" s="58" t="str">
        <f t="shared" si="115"/>
        <v>0</v>
      </c>
      <c r="N357" s="61">
        <v>0</v>
      </c>
      <c r="O357" s="3"/>
      <c r="P357" s="3"/>
      <c r="AF357" s="3">
        <f t="shared" si="117"/>
        <v>4.6643518518518518E-3</v>
      </c>
      <c r="AG357" s="5">
        <f t="shared" si="118"/>
        <v>403000</v>
      </c>
      <c r="AH357" s="56">
        <f t="shared" si="121"/>
        <v>0.58769695</v>
      </c>
      <c r="AI357" s="84">
        <f t="shared" si="122"/>
        <v>0.58769695</v>
      </c>
      <c r="AJ357" s="84">
        <v>875</v>
      </c>
      <c r="AK357" t="str">
        <f t="shared" si="119"/>
        <v>0.58769695, 875</v>
      </c>
      <c r="AL357" s="60">
        <f t="shared" si="122"/>
        <v>0.58769695</v>
      </c>
      <c r="AM357" s="5">
        <f t="shared" si="120"/>
        <v>403</v>
      </c>
      <c r="AN357" s="56"/>
      <c r="AT357" s="56"/>
    </row>
    <row r="358" spans="1:46" x14ac:dyDescent="0.35">
      <c r="A358">
        <v>404000</v>
      </c>
      <c r="B358" s="59">
        <v>6.1040535999999999E-2</v>
      </c>
      <c r="C358" s="3">
        <f t="shared" si="116"/>
        <v>4.6759259259259263E-3</v>
      </c>
      <c r="D358" s="59">
        <v>0.61040536000000001</v>
      </c>
      <c r="E358" s="56" t="e">
        <f t="shared" si="108"/>
        <v>#N/A</v>
      </c>
      <c r="F358" s="58" t="e">
        <f t="shared" si="109"/>
        <v>#N/A</v>
      </c>
      <c r="G358" s="58" t="e">
        <f t="shared" si="110"/>
        <v>#N/A</v>
      </c>
      <c r="H358" s="58" t="e">
        <f t="shared" si="111"/>
        <v>#N/A</v>
      </c>
      <c r="I358" s="61" t="e">
        <v>#N/A</v>
      </c>
      <c r="J358" s="58" t="str">
        <f t="shared" si="112"/>
        <v>0</v>
      </c>
      <c r="K358" s="58" t="str">
        <f t="shared" si="113"/>
        <v>0</v>
      </c>
      <c r="L358" s="58" t="str">
        <f t="shared" si="114"/>
        <v>0</v>
      </c>
      <c r="M358" s="58" t="str">
        <f t="shared" si="115"/>
        <v>0</v>
      </c>
      <c r="N358" s="61">
        <v>0</v>
      </c>
      <c r="O358" s="3"/>
      <c r="P358" s="3"/>
      <c r="AF358" s="3">
        <f t="shared" si="117"/>
        <v>4.6759259259259263E-3</v>
      </c>
      <c r="AG358" s="5">
        <f t="shared" si="118"/>
        <v>404000</v>
      </c>
      <c r="AH358" s="56">
        <f t="shared" si="121"/>
        <v>0.61040536000000001</v>
      </c>
      <c r="AI358" s="84">
        <f t="shared" si="122"/>
        <v>0.61040536000000001</v>
      </c>
      <c r="AJ358" s="84">
        <v>876</v>
      </c>
      <c r="AK358" t="str">
        <f t="shared" si="119"/>
        <v>0.61040536, 876</v>
      </c>
      <c r="AL358" s="60">
        <f t="shared" si="122"/>
        <v>0.61040536000000001</v>
      </c>
      <c r="AM358" s="5">
        <f t="shared" si="120"/>
        <v>404</v>
      </c>
      <c r="AN358" s="56"/>
      <c r="AT358" s="56"/>
    </row>
    <row r="359" spans="1:46" x14ac:dyDescent="0.35">
      <c r="A359">
        <v>405000</v>
      </c>
      <c r="B359" s="59">
        <v>8.9789140000000003E-2</v>
      </c>
      <c r="C359" s="3">
        <f t="shared" si="116"/>
        <v>4.6874999999999998E-3</v>
      </c>
      <c r="D359" s="59">
        <v>0.89789140000000001</v>
      </c>
      <c r="E359" s="56" t="e">
        <f t="shared" si="108"/>
        <v>#N/A</v>
      </c>
      <c r="F359" s="58" t="e">
        <f t="shared" si="109"/>
        <v>#N/A</v>
      </c>
      <c r="G359" s="58" t="e">
        <f t="shared" si="110"/>
        <v>#N/A</v>
      </c>
      <c r="H359" s="58" t="e">
        <f t="shared" si="111"/>
        <v>#N/A</v>
      </c>
      <c r="I359" s="61" t="e">
        <v>#N/A</v>
      </c>
      <c r="J359" s="58" t="str">
        <f t="shared" si="112"/>
        <v>0</v>
      </c>
      <c r="K359" s="58" t="str">
        <f t="shared" si="113"/>
        <v>0</v>
      </c>
      <c r="L359" s="58" t="str">
        <f t="shared" si="114"/>
        <v>0</v>
      </c>
      <c r="M359" s="58" t="str">
        <f t="shared" si="115"/>
        <v>0</v>
      </c>
      <c r="N359" s="61">
        <v>0</v>
      </c>
      <c r="O359" s="3"/>
      <c r="P359" s="3"/>
      <c r="AF359" s="3">
        <f t="shared" si="117"/>
        <v>4.6874999999999998E-3</v>
      </c>
      <c r="AG359" s="5">
        <f t="shared" si="118"/>
        <v>405000</v>
      </c>
      <c r="AH359" s="56">
        <f t="shared" si="121"/>
        <v>0.89789140000000001</v>
      </c>
      <c r="AI359" s="84">
        <f t="shared" si="122"/>
        <v>0.89789140000000001</v>
      </c>
      <c r="AJ359" s="84">
        <v>877</v>
      </c>
      <c r="AK359" t="str">
        <f t="shared" si="119"/>
        <v>0.8978914, 877</v>
      </c>
      <c r="AL359" s="60">
        <f t="shared" si="122"/>
        <v>0.89789140000000001</v>
      </c>
      <c r="AM359" s="5">
        <f t="shared" si="120"/>
        <v>405</v>
      </c>
      <c r="AN359" s="56"/>
      <c r="AT359" s="56"/>
    </row>
    <row r="360" spans="1:46" x14ac:dyDescent="0.35">
      <c r="A360">
        <v>406000</v>
      </c>
      <c r="B360" s="59">
        <v>9.7354549999999998E-2</v>
      </c>
      <c r="C360" s="3">
        <f t="shared" si="116"/>
        <v>4.6990740740740743E-3</v>
      </c>
      <c r="D360" s="59">
        <v>0.97354549999999995</v>
      </c>
      <c r="E360" s="56" t="e">
        <f t="shared" si="108"/>
        <v>#N/A</v>
      </c>
      <c r="F360" s="58" t="e">
        <f t="shared" si="109"/>
        <v>#N/A</v>
      </c>
      <c r="G360" s="58" t="e">
        <f t="shared" si="110"/>
        <v>#N/A</v>
      </c>
      <c r="H360" s="58">
        <f t="shared" si="111"/>
        <v>0.97354549999999995</v>
      </c>
      <c r="I360" s="61" t="e">
        <v>#N/A</v>
      </c>
      <c r="J360" s="58" t="str">
        <f t="shared" si="112"/>
        <v>0</v>
      </c>
      <c r="K360" s="58" t="str">
        <f t="shared" si="113"/>
        <v>0</v>
      </c>
      <c r="L360" s="58" t="str">
        <f t="shared" si="114"/>
        <v>0</v>
      </c>
      <c r="M360" s="58">
        <f t="shared" si="115"/>
        <v>0.97354549999999995</v>
      </c>
      <c r="N360" s="61">
        <v>0</v>
      </c>
      <c r="O360" s="3"/>
      <c r="P360" s="3"/>
      <c r="AF360" s="3">
        <f t="shared" si="117"/>
        <v>4.6990740740740743E-3</v>
      </c>
      <c r="AG360" s="5">
        <f t="shared" si="118"/>
        <v>406000</v>
      </c>
      <c r="AH360" s="56">
        <f t="shared" si="121"/>
        <v>0.97354549999999995</v>
      </c>
      <c r="AI360" s="84">
        <f t="shared" si="122"/>
        <v>0.97354549999999995</v>
      </c>
      <c r="AJ360" s="84">
        <v>878</v>
      </c>
      <c r="AK360" t="str">
        <f t="shared" si="119"/>
        <v>0.9735455, 878</v>
      </c>
      <c r="AL360" s="60">
        <f t="shared" si="122"/>
        <v>0.97354549999999995</v>
      </c>
      <c r="AM360" s="5">
        <f t="shared" si="120"/>
        <v>406</v>
      </c>
      <c r="AN360" s="56"/>
      <c r="AT360" s="56"/>
    </row>
    <row r="361" spans="1:46" x14ac:dyDescent="0.35">
      <c r="A361">
        <v>407000</v>
      </c>
      <c r="B361" s="59">
        <v>8.6762964999999997E-2</v>
      </c>
      <c r="C361" s="3">
        <f t="shared" si="116"/>
        <v>4.7106481481481478E-3</v>
      </c>
      <c r="D361" s="59">
        <v>0.86762965000000003</v>
      </c>
      <c r="E361" s="56" t="e">
        <f t="shared" si="108"/>
        <v>#N/A</v>
      </c>
      <c r="F361" s="58" t="e">
        <f t="shared" si="109"/>
        <v>#N/A</v>
      </c>
      <c r="G361" s="58" t="e">
        <f t="shared" si="110"/>
        <v>#N/A</v>
      </c>
      <c r="H361" s="58" t="e">
        <f t="shared" si="111"/>
        <v>#N/A</v>
      </c>
      <c r="I361" s="61" t="e">
        <v>#N/A</v>
      </c>
      <c r="J361" s="58" t="str">
        <f t="shared" si="112"/>
        <v>0</v>
      </c>
      <c r="K361" s="58" t="str">
        <f t="shared" si="113"/>
        <v>0</v>
      </c>
      <c r="L361" s="58" t="str">
        <f t="shared" si="114"/>
        <v>0</v>
      </c>
      <c r="M361" s="58" t="str">
        <f t="shared" si="115"/>
        <v>0</v>
      </c>
      <c r="N361" s="61">
        <v>0</v>
      </c>
      <c r="O361" s="3"/>
      <c r="P361" s="3"/>
      <c r="AF361" s="3">
        <f t="shared" si="117"/>
        <v>4.7106481481481478E-3</v>
      </c>
      <c r="AG361" s="5">
        <f t="shared" si="118"/>
        <v>407000</v>
      </c>
      <c r="AH361" s="56">
        <f t="shared" si="121"/>
        <v>0.86762965000000003</v>
      </c>
      <c r="AI361" s="84">
        <f t="shared" si="122"/>
        <v>0.86762965000000003</v>
      </c>
      <c r="AJ361" s="84">
        <v>879</v>
      </c>
      <c r="AK361" t="str">
        <f t="shared" si="119"/>
        <v>0.86762965, 879</v>
      </c>
      <c r="AL361" s="60">
        <f t="shared" si="122"/>
        <v>0.86762965000000003</v>
      </c>
      <c r="AM361" s="5">
        <f t="shared" si="120"/>
        <v>407</v>
      </c>
      <c r="AN361" s="56"/>
      <c r="AT361" s="56"/>
    </row>
    <row r="362" spans="1:46" x14ac:dyDescent="0.35">
      <c r="A362">
        <v>408000</v>
      </c>
      <c r="B362" s="59">
        <v>6.0285195999999999E-2</v>
      </c>
      <c r="C362" s="3">
        <f t="shared" si="116"/>
        <v>4.7222222222222223E-3</v>
      </c>
      <c r="D362" s="59">
        <v>0.60285195999999996</v>
      </c>
      <c r="E362" s="56" t="e">
        <f t="shared" si="108"/>
        <v>#N/A</v>
      </c>
      <c r="F362" s="58" t="e">
        <f t="shared" si="109"/>
        <v>#N/A</v>
      </c>
      <c r="G362" s="58">
        <f t="shared" si="110"/>
        <v>0.60285195999999996</v>
      </c>
      <c r="H362" s="58" t="e">
        <f t="shared" si="111"/>
        <v>#N/A</v>
      </c>
      <c r="I362" s="61" t="e">
        <v>#N/A</v>
      </c>
      <c r="J362" s="58" t="str">
        <f t="shared" si="112"/>
        <v>0</v>
      </c>
      <c r="K362" s="58" t="str">
        <f t="shared" si="113"/>
        <v>0</v>
      </c>
      <c r="L362" s="58">
        <f t="shared" si="114"/>
        <v>0.60285195999999996</v>
      </c>
      <c r="M362" s="58" t="str">
        <f t="shared" si="115"/>
        <v>0</v>
      </c>
      <c r="N362" s="61">
        <v>0</v>
      </c>
      <c r="O362" s="3"/>
      <c r="P362" s="3"/>
      <c r="AF362" s="3">
        <f t="shared" si="117"/>
        <v>4.7222222222222223E-3</v>
      </c>
      <c r="AG362" s="5">
        <f t="shared" si="118"/>
        <v>408000</v>
      </c>
      <c r="AH362" s="56">
        <f t="shared" si="121"/>
        <v>0.60285195999999996</v>
      </c>
      <c r="AI362" s="84">
        <f t="shared" si="122"/>
        <v>0.60285195999999996</v>
      </c>
      <c r="AJ362" s="84">
        <v>880</v>
      </c>
      <c r="AK362" t="str">
        <f t="shared" si="119"/>
        <v>0.60285196, 880</v>
      </c>
      <c r="AL362" s="60">
        <f t="shared" si="122"/>
        <v>0.60285195999999996</v>
      </c>
      <c r="AM362" s="5">
        <f t="shared" si="120"/>
        <v>408</v>
      </c>
      <c r="AN362" s="56"/>
      <c r="AT362" s="56"/>
    </row>
    <row r="363" spans="1:46" x14ac:dyDescent="0.35">
      <c r="A363">
        <v>409000</v>
      </c>
      <c r="B363" s="59">
        <v>7.0874370000000006E-2</v>
      </c>
      <c r="C363" s="3">
        <f t="shared" si="116"/>
        <v>4.7337962962962958E-3</v>
      </c>
      <c r="D363" s="59">
        <v>0.70874370000000009</v>
      </c>
      <c r="E363" s="56" t="e">
        <f t="shared" si="108"/>
        <v>#N/A</v>
      </c>
      <c r="F363" s="58" t="e">
        <f t="shared" si="109"/>
        <v>#N/A</v>
      </c>
      <c r="G363" s="58" t="e">
        <f t="shared" si="110"/>
        <v>#N/A</v>
      </c>
      <c r="H363" s="58" t="e">
        <f t="shared" si="111"/>
        <v>#N/A</v>
      </c>
      <c r="I363" s="61" t="e">
        <v>#N/A</v>
      </c>
      <c r="J363" s="58" t="str">
        <f t="shared" si="112"/>
        <v>0</v>
      </c>
      <c r="K363" s="58" t="str">
        <f t="shared" si="113"/>
        <v>0</v>
      </c>
      <c r="L363" s="58" t="str">
        <f t="shared" si="114"/>
        <v>0</v>
      </c>
      <c r="M363" s="58" t="str">
        <f t="shared" si="115"/>
        <v>0</v>
      </c>
      <c r="N363" s="61">
        <v>0</v>
      </c>
      <c r="O363" s="3"/>
      <c r="P363" s="3"/>
      <c r="AF363" s="3">
        <f t="shared" si="117"/>
        <v>4.7337962962962958E-3</v>
      </c>
      <c r="AG363" s="5">
        <f t="shared" si="118"/>
        <v>409000</v>
      </c>
      <c r="AH363" s="56">
        <f t="shared" si="121"/>
        <v>0.70874370000000009</v>
      </c>
      <c r="AI363" s="84">
        <f t="shared" si="122"/>
        <v>0.70874370000000009</v>
      </c>
      <c r="AJ363" s="84">
        <v>881</v>
      </c>
      <c r="AK363" t="str">
        <f t="shared" si="119"/>
        <v>0.7087437, 881</v>
      </c>
      <c r="AL363" s="60">
        <f t="shared" si="122"/>
        <v>0.70874370000000009</v>
      </c>
      <c r="AM363" s="5">
        <f t="shared" si="120"/>
        <v>409</v>
      </c>
      <c r="AN363" s="56"/>
      <c r="AT363" s="56"/>
    </row>
    <row r="364" spans="1:46" x14ac:dyDescent="0.35">
      <c r="A364">
        <v>410000</v>
      </c>
      <c r="B364" s="59">
        <v>0.10491998</v>
      </c>
      <c r="C364" s="3">
        <f t="shared" si="116"/>
        <v>4.7453703703703703E-3</v>
      </c>
      <c r="D364" s="59">
        <v>1.0491998</v>
      </c>
      <c r="E364" s="56" t="e">
        <f t="shared" si="108"/>
        <v>#N/A</v>
      </c>
      <c r="F364" s="58" t="e">
        <f t="shared" si="109"/>
        <v>#N/A</v>
      </c>
      <c r="G364" s="58" t="e">
        <f t="shared" si="110"/>
        <v>#N/A</v>
      </c>
      <c r="H364" s="58" t="e">
        <f t="shared" si="111"/>
        <v>#N/A</v>
      </c>
      <c r="I364" s="61" t="e">
        <v>#N/A</v>
      </c>
      <c r="J364" s="58" t="str">
        <f t="shared" si="112"/>
        <v>0</v>
      </c>
      <c r="K364" s="58" t="str">
        <f t="shared" si="113"/>
        <v>0</v>
      </c>
      <c r="L364" s="58" t="str">
        <f t="shared" si="114"/>
        <v>0</v>
      </c>
      <c r="M364" s="58" t="str">
        <f t="shared" si="115"/>
        <v>0</v>
      </c>
      <c r="N364" s="61">
        <v>0</v>
      </c>
      <c r="O364" s="3"/>
      <c r="P364" s="3"/>
      <c r="AF364" s="3">
        <f t="shared" si="117"/>
        <v>4.7453703703703703E-3</v>
      </c>
      <c r="AG364" s="5">
        <f t="shared" si="118"/>
        <v>410000</v>
      </c>
      <c r="AH364" s="56">
        <f t="shared" si="121"/>
        <v>1.0491998</v>
      </c>
      <c r="AI364" s="84">
        <f t="shared" si="122"/>
        <v>1.0491998</v>
      </c>
      <c r="AJ364" s="84">
        <v>882</v>
      </c>
      <c r="AK364" t="str">
        <f t="shared" si="119"/>
        <v>1.0491998, 882</v>
      </c>
      <c r="AL364" s="60">
        <f t="shared" si="122"/>
        <v>1.0491998</v>
      </c>
      <c r="AM364" s="5">
        <f t="shared" si="120"/>
        <v>410</v>
      </c>
      <c r="AN364" s="56"/>
      <c r="AT364" s="56"/>
    </row>
    <row r="365" spans="1:46" x14ac:dyDescent="0.35">
      <c r="A365">
        <v>411000</v>
      </c>
      <c r="B365" s="59">
        <v>0.14274708999999999</v>
      </c>
      <c r="C365" s="3">
        <f t="shared" si="116"/>
        <v>4.7569444444444439E-3</v>
      </c>
      <c r="D365" s="59">
        <v>1.4274708999999999</v>
      </c>
      <c r="E365" s="56" t="e">
        <f t="shared" si="108"/>
        <v>#N/A</v>
      </c>
      <c r="F365" s="58" t="e">
        <f t="shared" si="109"/>
        <v>#N/A</v>
      </c>
      <c r="G365" s="58" t="e">
        <f t="shared" si="110"/>
        <v>#N/A</v>
      </c>
      <c r="H365" s="58" t="e">
        <f t="shared" si="111"/>
        <v>#N/A</v>
      </c>
      <c r="I365" s="61" t="e">
        <v>#N/A</v>
      </c>
      <c r="J365" s="58" t="str">
        <f t="shared" si="112"/>
        <v>0</v>
      </c>
      <c r="K365" s="58" t="str">
        <f t="shared" si="113"/>
        <v>0</v>
      </c>
      <c r="L365" s="58" t="str">
        <f t="shared" si="114"/>
        <v>0</v>
      </c>
      <c r="M365" s="58" t="str">
        <f t="shared" si="115"/>
        <v>0</v>
      </c>
      <c r="N365" s="61">
        <v>0</v>
      </c>
      <c r="O365" s="3"/>
      <c r="P365" s="3"/>
      <c r="AF365" s="3">
        <f t="shared" si="117"/>
        <v>4.7569444444444439E-3</v>
      </c>
      <c r="AG365" s="5">
        <f t="shared" si="118"/>
        <v>411000</v>
      </c>
      <c r="AH365" s="56">
        <f t="shared" si="121"/>
        <v>1.4274708999999999</v>
      </c>
      <c r="AI365" s="84">
        <f t="shared" si="122"/>
        <v>1.4274708999999999</v>
      </c>
      <c r="AJ365" s="84">
        <v>883</v>
      </c>
      <c r="AK365" t="str">
        <f t="shared" si="119"/>
        <v>1.4274709, 883</v>
      </c>
      <c r="AL365" s="60">
        <f t="shared" si="122"/>
        <v>1.4274708999999999</v>
      </c>
      <c r="AM365" s="5">
        <f t="shared" si="120"/>
        <v>411</v>
      </c>
      <c r="AN365" s="56"/>
      <c r="AT365" s="56"/>
    </row>
    <row r="366" spans="1:46" x14ac:dyDescent="0.35">
      <c r="A366">
        <v>412000</v>
      </c>
      <c r="B366" s="59">
        <v>0.17300877000000001</v>
      </c>
      <c r="C366" s="3">
        <f t="shared" si="116"/>
        <v>4.7685185185185183E-3</v>
      </c>
      <c r="D366" s="59">
        <v>1.7300877000000001</v>
      </c>
      <c r="E366" s="56" t="e">
        <f t="shared" si="108"/>
        <v>#N/A</v>
      </c>
      <c r="F366" s="58" t="e">
        <f t="shared" si="109"/>
        <v>#N/A</v>
      </c>
      <c r="G366" s="58" t="e">
        <f t="shared" si="110"/>
        <v>#N/A</v>
      </c>
      <c r="H366" s="58" t="e">
        <f t="shared" si="111"/>
        <v>#N/A</v>
      </c>
      <c r="I366" s="61" t="e">
        <v>#N/A</v>
      </c>
      <c r="J366" s="58" t="str">
        <f t="shared" si="112"/>
        <v>0</v>
      </c>
      <c r="K366" s="58" t="str">
        <f t="shared" si="113"/>
        <v>0</v>
      </c>
      <c r="L366" s="58" t="str">
        <f t="shared" si="114"/>
        <v>0</v>
      </c>
      <c r="M366" s="58" t="str">
        <f t="shared" si="115"/>
        <v>0</v>
      </c>
      <c r="N366" s="61">
        <v>0</v>
      </c>
      <c r="O366" s="3"/>
      <c r="P366" s="3"/>
      <c r="AF366" s="3">
        <f t="shared" si="117"/>
        <v>4.7685185185185183E-3</v>
      </c>
      <c r="AG366" s="5">
        <f t="shared" si="118"/>
        <v>412000</v>
      </c>
      <c r="AH366" s="56">
        <f t="shared" si="121"/>
        <v>1.7300877000000001</v>
      </c>
      <c r="AI366" s="84">
        <f t="shared" si="122"/>
        <v>1.7300877000000001</v>
      </c>
      <c r="AJ366" s="84">
        <v>884</v>
      </c>
      <c r="AK366" t="str">
        <f t="shared" si="119"/>
        <v>1.7300877, 884</v>
      </c>
      <c r="AL366" s="60">
        <f t="shared" si="122"/>
        <v>1.7300877000000001</v>
      </c>
      <c r="AM366" s="5">
        <f t="shared" si="120"/>
        <v>412</v>
      </c>
      <c r="AN366" s="56"/>
      <c r="AT366" s="56"/>
    </row>
    <row r="367" spans="1:46" x14ac:dyDescent="0.35">
      <c r="A367">
        <v>413000</v>
      </c>
      <c r="B367" s="59">
        <v>0.18738429000000001</v>
      </c>
      <c r="C367" s="3">
        <f t="shared" si="116"/>
        <v>4.7800925925925927E-3</v>
      </c>
      <c r="D367" s="59">
        <v>1.8738429000000001</v>
      </c>
      <c r="E367" s="56" t="e">
        <f t="shared" ref="E367:E430" si="123">IF(D367=MIN($D$2:$D$412),D367,NA())</f>
        <v>#N/A</v>
      </c>
      <c r="F367" s="58" t="e">
        <f t="shared" ref="F367:F430" si="124">IF(D367=MAX($D$2:$D$412),D367,NA())</f>
        <v>#N/A</v>
      </c>
      <c r="G367" s="58" t="e">
        <f t="shared" ref="G367:G430" si="125">IF(AND(D367&lt;=D364, D367&lt;=D365, D367&lt;=D366, D367&lt;=D368, D367&lt;=D369, D367&lt;=D370),D367,NA())</f>
        <v>#N/A</v>
      </c>
      <c r="H367" s="58" t="e">
        <f t="shared" ref="H367:H430" si="126">IF(AND(D367&gt;=D364, D367&gt;=D365, D367&gt;=D366, D367&gt;=D368, D367&gt;=D369, D367&gt;=D370),D367,NA())</f>
        <v>#N/A</v>
      </c>
      <c r="I367" s="61" t="e">
        <v>#N/A</v>
      </c>
      <c r="J367" s="58" t="str">
        <f t="shared" ref="J367:J430" si="127">IF(D367=MIN($D:$D),D367,"0")</f>
        <v>0</v>
      </c>
      <c r="K367" s="58" t="str">
        <f t="shared" ref="K367:K430" si="128">IF(D367=MAX($D:$D),D367,"0")</f>
        <v>0</v>
      </c>
      <c r="L367" s="58" t="str">
        <f t="shared" ref="L367:L430" si="129">IF(AND(D367&lt;=D364, D367&lt;=D365, D367&lt;=D366, D367&lt;=D368, D367&lt;=D369, D367&lt;=D370),D367,"0")</f>
        <v>0</v>
      </c>
      <c r="M367" s="58" t="str">
        <f t="shared" ref="M367:M430" si="130">IF(AND(D367&gt;=D364, D367&gt;=D365, D367&gt;=D366, D367&gt;=D368, D367&gt;=D369, D367&gt;=D370),D367,"0")</f>
        <v>0</v>
      </c>
      <c r="N367" s="61">
        <v>0</v>
      </c>
      <c r="O367" s="3"/>
      <c r="P367" s="3"/>
      <c r="AF367" s="3">
        <f t="shared" si="117"/>
        <v>4.7800925925925927E-3</v>
      </c>
      <c r="AG367" s="5">
        <f t="shared" si="118"/>
        <v>413000</v>
      </c>
      <c r="AH367" s="56">
        <f t="shared" si="121"/>
        <v>1.8738429000000001</v>
      </c>
      <c r="AI367" s="84">
        <f t="shared" si="122"/>
        <v>1.8738429000000001</v>
      </c>
      <c r="AJ367" s="84">
        <v>885</v>
      </c>
      <c r="AK367" t="str">
        <f t="shared" si="119"/>
        <v>1.8738429, 885</v>
      </c>
      <c r="AL367" s="60">
        <f t="shared" si="122"/>
        <v>1.8738429000000001</v>
      </c>
      <c r="AM367" s="5">
        <f t="shared" si="120"/>
        <v>413</v>
      </c>
      <c r="AN367" s="56"/>
      <c r="AT367" s="56"/>
    </row>
    <row r="368" spans="1:46" x14ac:dyDescent="0.35">
      <c r="A368">
        <v>414000</v>
      </c>
      <c r="B368" s="59">
        <v>0.20024429999999999</v>
      </c>
      <c r="C368" s="3">
        <f t="shared" si="116"/>
        <v>4.7916666666666672E-3</v>
      </c>
      <c r="D368" s="59">
        <v>2.002443</v>
      </c>
      <c r="E368" s="56" t="e">
        <f t="shared" si="123"/>
        <v>#N/A</v>
      </c>
      <c r="F368" s="58" t="e">
        <f t="shared" si="124"/>
        <v>#N/A</v>
      </c>
      <c r="G368" s="58" t="e">
        <f t="shared" si="125"/>
        <v>#N/A</v>
      </c>
      <c r="H368" s="58" t="e">
        <f t="shared" si="126"/>
        <v>#N/A</v>
      </c>
      <c r="I368" s="61" t="e">
        <v>#N/A</v>
      </c>
      <c r="J368" s="58" t="str">
        <f t="shared" si="127"/>
        <v>0</v>
      </c>
      <c r="K368" s="58" t="str">
        <f t="shared" si="128"/>
        <v>0</v>
      </c>
      <c r="L368" s="58" t="str">
        <f t="shared" si="129"/>
        <v>0</v>
      </c>
      <c r="M368" s="58" t="str">
        <f t="shared" si="130"/>
        <v>0</v>
      </c>
      <c r="N368" s="61">
        <v>0</v>
      </c>
      <c r="O368" s="3"/>
      <c r="P368" s="3"/>
      <c r="AF368" s="3">
        <f t="shared" si="117"/>
        <v>4.7916666666666672E-3</v>
      </c>
      <c r="AG368" s="5">
        <f t="shared" si="118"/>
        <v>414000</v>
      </c>
      <c r="AH368" s="56">
        <f t="shared" si="121"/>
        <v>2.002443</v>
      </c>
      <c r="AI368" s="84">
        <f t="shared" si="122"/>
        <v>2.002443</v>
      </c>
      <c r="AJ368" s="84">
        <v>886</v>
      </c>
      <c r="AK368" t="str">
        <f t="shared" si="119"/>
        <v>2.002443, 886</v>
      </c>
      <c r="AL368" s="60">
        <f t="shared" si="122"/>
        <v>2.002443</v>
      </c>
      <c r="AM368" s="5">
        <f t="shared" si="120"/>
        <v>414</v>
      </c>
      <c r="AN368" s="56"/>
      <c r="AT368" s="56"/>
    </row>
    <row r="369" spans="1:46" x14ac:dyDescent="0.35">
      <c r="A369">
        <v>415000</v>
      </c>
      <c r="B369" s="59">
        <v>0.20629661999999999</v>
      </c>
      <c r="C369" s="3">
        <f t="shared" si="116"/>
        <v>4.8032407407407407E-3</v>
      </c>
      <c r="D369" s="59">
        <v>2.0629662</v>
      </c>
      <c r="E369" s="56" t="e">
        <f t="shared" si="123"/>
        <v>#N/A</v>
      </c>
      <c r="F369" s="58" t="e">
        <f t="shared" si="124"/>
        <v>#N/A</v>
      </c>
      <c r="G369" s="58" t="e">
        <f t="shared" si="125"/>
        <v>#N/A</v>
      </c>
      <c r="H369" s="58" t="e">
        <f t="shared" si="126"/>
        <v>#N/A</v>
      </c>
      <c r="I369" s="61" t="e">
        <v>#N/A</v>
      </c>
      <c r="J369" s="58" t="str">
        <f t="shared" si="127"/>
        <v>0</v>
      </c>
      <c r="K369" s="58" t="str">
        <f t="shared" si="128"/>
        <v>0</v>
      </c>
      <c r="L369" s="58" t="str">
        <f t="shared" si="129"/>
        <v>0</v>
      </c>
      <c r="M369" s="58" t="str">
        <f t="shared" si="130"/>
        <v>0</v>
      </c>
      <c r="N369" s="61">
        <v>0</v>
      </c>
      <c r="O369" s="3"/>
      <c r="P369" s="3"/>
      <c r="AF369" s="3">
        <f t="shared" si="117"/>
        <v>4.8032407407407407E-3</v>
      </c>
      <c r="AG369" s="5">
        <f t="shared" si="118"/>
        <v>415000</v>
      </c>
      <c r="AH369" s="56">
        <f t="shared" si="121"/>
        <v>2.0629662</v>
      </c>
      <c r="AI369" s="84">
        <f t="shared" si="122"/>
        <v>2.0629662</v>
      </c>
      <c r="AJ369" s="84">
        <v>887</v>
      </c>
      <c r="AK369" t="str">
        <f t="shared" si="119"/>
        <v>2.0629662, 887</v>
      </c>
      <c r="AL369" s="60">
        <f t="shared" si="122"/>
        <v>2.0629662</v>
      </c>
      <c r="AM369" s="5">
        <f t="shared" si="120"/>
        <v>415</v>
      </c>
      <c r="AN369" s="56"/>
      <c r="AT369" s="56"/>
    </row>
    <row r="370" spans="1:46" x14ac:dyDescent="0.35">
      <c r="A370">
        <v>416000</v>
      </c>
      <c r="B370" s="59">
        <v>0.23656073</v>
      </c>
      <c r="C370" s="3">
        <f t="shared" si="116"/>
        <v>4.8148148148148152E-3</v>
      </c>
      <c r="D370" s="59">
        <v>2.3656072999999997</v>
      </c>
      <c r="E370" s="56" t="e">
        <f t="shared" si="123"/>
        <v>#N/A</v>
      </c>
      <c r="F370" s="58" t="e">
        <f t="shared" si="124"/>
        <v>#N/A</v>
      </c>
      <c r="G370" s="58" t="e">
        <f t="shared" si="125"/>
        <v>#N/A</v>
      </c>
      <c r="H370" s="58" t="e">
        <f t="shared" si="126"/>
        <v>#N/A</v>
      </c>
      <c r="I370" s="61" t="e">
        <v>#N/A</v>
      </c>
      <c r="J370" s="58" t="str">
        <f t="shared" si="127"/>
        <v>0</v>
      </c>
      <c r="K370" s="58" t="str">
        <f t="shared" si="128"/>
        <v>0</v>
      </c>
      <c r="L370" s="58" t="str">
        <f t="shared" si="129"/>
        <v>0</v>
      </c>
      <c r="M370" s="58" t="str">
        <f t="shared" si="130"/>
        <v>0</v>
      </c>
      <c r="N370" s="61">
        <v>0</v>
      </c>
      <c r="O370" s="3"/>
      <c r="P370" s="3"/>
      <c r="AF370" s="3">
        <f t="shared" si="117"/>
        <v>4.8148148148148152E-3</v>
      </c>
      <c r="AG370" s="5">
        <f t="shared" si="118"/>
        <v>416000</v>
      </c>
      <c r="AH370" s="56">
        <f t="shared" si="121"/>
        <v>2.3656072999999997</v>
      </c>
      <c r="AI370" s="84">
        <f t="shared" si="122"/>
        <v>2.3656072999999997</v>
      </c>
      <c r="AJ370" s="84">
        <v>888</v>
      </c>
      <c r="AK370" t="str">
        <f t="shared" si="119"/>
        <v>2.3656073, 888</v>
      </c>
      <c r="AL370" s="60">
        <f t="shared" si="122"/>
        <v>2.3656072999999997</v>
      </c>
      <c r="AM370" s="5">
        <f t="shared" si="120"/>
        <v>416</v>
      </c>
      <c r="AN370" s="56"/>
      <c r="AT370" s="56"/>
    </row>
    <row r="371" spans="1:46" x14ac:dyDescent="0.35">
      <c r="A371">
        <v>417000</v>
      </c>
      <c r="B371" s="59">
        <v>0.24412616000000001</v>
      </c>
      <c r="C371" s="3">
        <f t="shared" si="116"/>
        <v>4.8263888888888887E-3</v>
      </c>
      <c r="D371" s="59">
        <v>2.4412616000000003</v>
      </c>
      <c r="E371" s="56" t="e">
        <f t="shared" si="123"/>
        <v>#N/A</v>
      </c>
      <c r="F371" s="58" t="e">
        <f t="shared" si="124"/>
        <v>#N/A</v>
      </c>
      <c r="G371" s="58" t="e">
        <f t="shared" si="125"/>
        <v>#N/A</v>
      </c>
      <c r="H371" s="58" t="e">
        <f t="shared" si="126"/>
        <v>#N/A</v>
      </c>
      <c r="I371" s="61" t="e">
        <v>#N/A</v>
      </c>
      <c r="J371" s="58" t="str">
        <f t="shared" si="127"/>
        <v>0</v>
      </c>
      <c r="K371" s="58" t="str">
        <f t="shared" si="128"/>
        <v>0</v>
      </c>
      <c r="L371" s="58" t="str">
        <f t="shared" si="129"/>
        <v>0</v>
      </c>
      <c r="M371" s="58" t="str">
        <f t="shared" si="130"/>
        <v>0</v>
      </c>
      <c r="N371" s="61">
        <v>0</v>
      </c>
      <c r="O371" s="3"/>
      <c r="P371" s="3"/>
      <c r="AF371" s="3">
        <f t="shared" si="117"/>
        <v>4.8263888888888887E-3</v>
      </c>
      <c r="AG371" s="5">
        <f t="shared" si="118"/>
        <v>417000</v>
      </c>
      <c r="AH371" s="56">
        <f t="shared" si="121"/>
        <v>2.4412616000000003</v>
      </c>
      <c r="AI371" s="84">
        <f t="shared" si="122"/>
        <v>2.4412616000000003</v>
      </c>
      <c r="AJ371" s="84">
        <v>889</v>
      </c>
      <c r="AK371" t="str">
        <f t="shared" si="119"/>
        <v>2.4412616, 889</v>
      </c>
      <c r="AL371" s="60">
        <f t="shared" si="122"/>
        <v>2.4412616000000003</v>
      </c>
      <c r="AM371" s="5">
        <f t="shared" si="120"/>
        <v>417</v>
      </c>
      <c r="AN371" s="56"/>
      <c r="AT371" s="56"/>
    </row>
    <row r="372" spans="1:46" x14ac:dyDescent="0.35">
      <c r="A372">
        <v>418000</v>
      </c>
      <c r="B372" s="59">
        <v>0.25244689999999997</v>
      </c>
      <c r="C372" s="3">
        <f t="shared" si="116"/>
        <v>4.8379629629629632E-3</v>
      </c>
      <c r="D372" s="59">
        <v>2.5244689999999999</v>
      </c>
      <c r="E372" s="56" t="e">
        <f t="shared" si="123"/>
        <v>#N/A</v>
      </c>
      <c r="F372" s="58" t="e">
        <f t="shared" si="124"/>
        <v>#N/A</v>
      </c>
      <c r="G372" s="58" t="e">
        <f t="shared" si="125"/>
        <v>#N/A</v>
      </c>
      <c r="H372" s="58" t="e">
        <f t="shared" si="126"/>
        <v>#N/A</v>
      </c>
      <c r="I372" s="61" t="e">
        <v>#N/A</v>
      </c>
      <c r="J372" s="58" t="str">
        <f t="shared" si="127"/>
        <v>0</v>
      </c>
      <c r="K372" s="58" t="str">
        <f t="shared" si="128"/>
        <v>0</v>
      </c>
      <c r="L372" s="58" t="str">
        <f t="shared" si="129"/>
        <v>0</v>
      </c>
      <c r="M372" s="58" t="str">
        <f t="shared" si="130"/>
        <v>0</v>
      </c>
      <c r="N372" s="61">
        <v>0</v>
      </c>
      <c r="O372" s="3"/>
      <c r="P372" s="3"/>
      <c r="AF372" s="3">
        <f t="shared" si="117"/>
        <v>4.8379629629629632E-3</v>
      </c>
      <c r="AG372" s="5">
        <f t="shared" si="118"/>
        <v>418000</v>
      </c>
      <c r="AH372" s="56">
        <f t="shared" si="121"/>
        <v>2.5244689999999999</v>
      </c>
      <c r="AI372" s="84">
        <f t="shared" si="122"/>
        <v>2.5244689999999999</v>
      </c>
      <c r="AJ372" s="84">
        <v>890</v>
      </c>
      <c r="AK372" t="str">
        <f t="shared" si="119"/>
        <v>2.524469, 890</v>
      </c>
      <c r="AL372" s="60">
        <f t="shared" si="122"/>
        <v>2.5244689999999999</v>
      </c>
      <c r="AM372" s="5">
        <f t="shared" si="120"/>
        <v>418</v>
      </c>
      <c r="AN372" s="56"/>
      <c r="AT372" s="56"/>
    </row>
    <row r="373" spans="1:46" x14ac:dyDescent="0.35">
      <c r="A373">
        <v>419000</v>
      </c>
      <c r="B373" s="59">
        <v>0.27665624</v>
      </c>
      <c r="C373" s="3">
        <f t="shared" si="116"/>
        <v>4.8495370370370368E-3</v>
      </c>
      <c r="D373" s="59">
        <v>2.7665623999999998</v>
      </c>
      <c r="E373" s="56" t="e">
        <f t="shared" si="123"/>
        <v>#N/A</v>
      </c>
      <c r="F373" s="58" t="e">
        <f t="shared" si="124"/>
        <v>#N/A</v>
      </c>
      <c r="G373" s="58" t="e">
        <f t="shared" si="125"/>
        <v>#N/A</v>
      </c>
      <c r="H373" s="58" t="e">
        <f t="shared" si="126"/>
        <v>#N/A</v>
      </c>
      <c r="I373" s="61" t="e">
        <v>#N/A</v>
      </c>
      <c r="J373" s="58" t="str">
        <f t="shared" si="127"/>
        <v>0</v>
      </c>
      <c r="K373" s="58" t="str">
        <f t="shared" si="128"/>
        <v>0</v>
      </c>
      <c r="L373" s="58" t="str">
        <f t="shared" si="129"/>
        <v>0</v>
      </c>
      <c r="M373" s="58" t="str">
        <f t="shared" si="130"/>
        <v>0</v>
      </c>
      <c r="N373" s="61">
        <v>0</v>
      </c>
      <c r="O373" s="3"/>
      <c r="P373" s="3"/>
      <c r="AF373" s="3">
        <f t="shared" si="117"/>
        <v>4.8495370370370368E-3</v>
      </c>
      <c r="AG373" s="5">
        <f t="shared" si="118"/>
        <v>419000</v>
      </c>
      <c r="AH373" s="56">
        <f t="shared" si="121"/>
        <v>2.7665623999999998</v>
      </c>
      <c r="AI373" s="84">
        <f t="shared" si="122"/>
        <v>2.7665623999999998</v>
      </c>
      <c r="AJ373" s="84">
        <v>891</v>
      </c>
      <c r="AK373" t="str">
        <f t="shared" si="119"/>
        <v>2.7665624, 891</v>
      </c>
      <c r="AL373" s="60">
        <f t="shared" si="122"/>
        <v>2.7665623999999998</v>
      </c>
      <c r="AM373" s="5">
        <f t="shared" si="120"/>
        <v>419</v>
      </c>
      <c r="AN373" s="56"/>
      <c r="AT373" s="56"/>
    </row>
    <row r="374" spans="1:46" x14ac:dyDescent="0.35">
      <c r="A374">
        <v>420000</v>
      </c>
      <c r="B374" s="59">
        <v>0.29783939999999998</v>
      </c>
      <c r="C374" s="3">
        <f t="shared" si="116"/>
        <v>4.8611111111111112E-3</v>
      </c>
      <c r="D374" s="59">
        <v>2.9783939999999998</v>
      </c>
      <c r="E374" s="56" t="e">
        <f t="shared" si="123"/>
        <v>#N/A</v>
      </c>
      <c r="F374" s="58" t="e">
        <f t="shared" si="124"/>
        <v>#N/A</v>
      </c>
      <c r="G374" s="58" t="e">
        <f t="shared" si="125"/>
        <v>#N/A</v>
      </c>
      <c r="H374" s="58">
        <f t="shared" si="126"/>
        <v>2.9783939999999998</v>
      </c>
      <c r="I374" s="61" t="e">
        <v>#N/A</v>
      </c>
      <c r="J374" s="58" t="str">
        <f t="shared" si="127"/>
        <v>0</v>
      </c>
      <c r="K374" s="58" t="str">
        <f t="shared" si="128"/>
        <v>0</v>
      </c>
      <c r="L374" s="58" t="str">
        <f t="shared" si="129"/>
        <v>0</v>
      </c>
      <c r="M374" s="58">
        <f t="shared" si="130"/>
        <v>2.9783939999999998</v>
      </c>
      <c r="N374" s="61">
        <v>0</v>
      </c>
      <c r="O374" s="3"/>
      <c r="P374" s="3"/>
      <c r="AF374" s="3">
        <f t="shared" si="117"/>
        <v>4.8611111111111112E-3</v>
      </c>
      <c r="AG374" s="5">
        <f t="shared" si="118"/>
        <v>420000</v>
      </c>
      <c r="AH374" s="56">
        <f t="shared" si="121"/>
        <v>2.9783939999999998</v>
      </c>
      <c r="AI374" s="84">
        <f t="shared" si="122"/>
        <v>2.9783939999999998</v>
      </c>
      <c r="AJ374" s="84">
        <v>892</v>
      </c>
      <c r="AK374" t="str">
        <f t="shared" si="119"/>
        <v>2.978394, 892</v>
      </c>
      <c r="AL374" s="60">
        <f t="shared" si="122"/>
        <v>2.9783939999999998</v>
      </c>
      <c r="AM374" s="5">
        <f t="shared" si="120"/>
        <v>420</v>
      </c>
      <c r="AN374" s="56"/>
      <c r="AT374" s="56"/>
    </row>
    <row r="375" spans="1:46" x14ac:dyDescent="0.35">
      <c r="A375">
        <v>421000</v>
      </c>
      <c r="B375" s="59">
        <v>0.29330260000000002</v>
      </c>
      <c r="C375" s="3">
        <f t="shared" si="116"/>
        <v>4.8726851851851848E-3</v>
      </c>
      <c r="D375" s="59">
        <v>2.9330260000000004</v>
      </c>
      <c r="E375" s="56" t="e">
        <f t="shared" si="123"/>
        <v>#N/A</v>
      </c>
      <c r="F375" s="58" t="e">
        <f t="shared" si="124"/>
        <v>#N/A</v>
      </c>
      <c r="G375" s="58" t="e">
        <f t="shared" si="125"/>
        <v>#N/A</v>
      </c>
      <c r="H375" s="58" t="e">
        <f t="shared" si="126"/>
        <v>#N/A</v>
      </c>
      <c r="I375" s="61" t="e">
        <v>#N/A</v>
      </c>
      <c r="J375" s="58" t="str">
        <f t="shared" si="127"/>
        <v>0</v>
      </c>
      <c r="K375" s="58" t="str">
        <f t="shared" si="128"/>
        <v>0</v>
      </c>
      <c r="L375" s="58" t="str">
        <f t="shared" si="129"/>
        <v>0</v>
      </c>
      <c r="M375" s="58" t="str">
        <f t="shared" si="130"/>
        <v>0</v>
      </c>
      <c r="N375" s="61">
        <v>0</v>
      </c>
      <c r="O375" s="3"/>
      <c r="P375" s="3"/>
      <c r="AF375" s="3">
        <f t="shared" si="117"/>
        <v>4.8726851851851848E-3</v>
      </c>
      <c r="AG375" s="5">
        <f t="shared" si="118"/>
        <v>421000</v>
      </c>
      <c r="AH375" s="56">
        <f t="shared" si="121"/>
        <v>2.9330260000000004</v>
      </c>
      <c r="AI375" s="84">
        <f t="shared" si="122"/>
        <v>2.9330260000000004</v>
      </c>
      <c r="AJ375" s="84">
        <v>893</v>
      </c>
      <c r="AK375" t="str">
        <f t="shared" si="119"/>
        <v>2.933026, 893</v>
      </c>
      <c r="AL375" s="60">
        <f t="shared" si="122"/>
        <v>2.9330260000000004</v>
      </c>
      <c r="AM375" s="5">
        <f t="shared" si="120"/>
        <v>421</v>
      </c>
      <c r="AN375" s="56"/>
      <c r="AT375" s="56"/>
    </row>
    <row r="376" spans="1:46" x14ac:dyDescent="0.35">
      <c r="A376">
        <v>422000</v>
      </c>
      <c r="B376" s="59">
        <v>0.2683355</v>
      </c>
      <c r="C376" s="3">
        <f t="shared" si="116"/>
        <v>4.8842592592592592E-3</v>
      </c>
      <c r="D376" s="59">
        <v>2.6833550000000002</v>
      </c>
      <c r="E376" s="56" t="e">
        <f t="shared" si="123"/>
        <v>#N/A</v>
      </c>
      <c r="F376" s="58" t="e">
        <f t="shared" si="124"/>
        <v>#N/A</v>
      </c>
      <c r="G376" s="58">
        <f t="shared" si="125"/>
        <v>2.6833550000000002</v>
      </c>
      <c r="H376" s="58" t="e">
        <f t="shared" si="126"/>
        <v>#N/A</v>
      </c>
      <c r="I376" s="61" t="e">
        <v>#N/A</v>
      </c>
      <c r="J376" s="58" t="str">
        <f t="shared" si="127"/>
        <v>0</v>
      </c>
      <c r="K376" s="58" t="str">
        <f t="shared" si="128"/>
        <v>0</v>
      </c>
      <c r="L376" s="58">
        <f t="shared" si="129"/>
        <v>2.6833550000000002</v>
      </c>
      <c r="M376" s="58" t="str">
        <f t="shared" si="130"/>
        <v>0</v>
      </c>
      <c r="N376" s="61">
        <v>0</v>
      </c>
      <c r="O376" s="3"/>
      <c r="P376" s="3"/>
      <c r="AF376" s="3">
        <f t="shared" si="117"/>
        <v>4.8842592592592592E-3</v>
      </c>
      <c r="AG376" s="5">
        <f t="shared" si="118"/>
        <v>422000</v>
      </c>
      <c r="AH376" s="56">
        <f t="shared" si="121"/>
        <v>2.6833550000000002</v>
      </c>
      <c r="AI376" s="84">
        <f t="shared" si="122"/>
        <v>2.6833550000000002</v>
      </c>
      <c r="AJ376" s="84">
        <v>894</v>
      </c>
      <c r="AK376" t="str">
        <f t="shared" si="119"/>
        <v>2.683355, 894</v>
      </c>
      <c r="AL376" s="60">
        <f t="shared" si="122"/>
        <v>2.6833550000000002</v>
      </c>
      <c r="AM376" s="5">
        <f t="shared" si="120"/>
        <v>422</v>
      </c>
      <c r="AN376" s="56"/>
      <c r="AT376" s="56"/>
    </row>
    <row r="377" spans="1:46" x14ac:dyDescent="0.35">
      <c r="A377">
        <v>423000</v>
      </c>
      <c r="B377" s="59">
        <v>0.27363005000000001</v>
      </c>
      <c r="C377" s="3">
        <f t="shared" si="116"/>
        <v>4.8958333333333336E-3</v>
      </c>
      <c r="D377" s="59">
        <v>2.7363005</v>
      </c>
      <c r="E377" s="56" t="e">
        <f t="shared" si="123"/>
        <v>#N/A</v>
      </c>
      <c r="F377" s="58" t="e">
        <f t="shared" si="124"/>
        <v>#N/A</v>
      </c>
      <c r="G377" s="58" t="e">
        <f t="shared" si="125"/>
        <v>#N/A</v>
      </c>
      <c r="H377" s="58" t="e">
        <f t="shared" si="126"/>
        <v>#N/A</v>
      </c>
      <c r="I377" s="61" t="e">
        <v>#N/A</v>
      </c>
      <c r="J377" s="58" t="str">
        <f t="shared" si="127"/>
        <v>0</v>
      </c>
      <c r="K377" s="58" t="str">
        <f t="shared" si="128"/>
        <v>0</v>
      </c>
      <c r="L377" s="58" t="str">
        <f t="shared" si="129"/>
        <v>0</v>
      </c>
      <c r="M377" s="58" t="str">
        <f t="shared" si="130"/>
        <v>0</v>
      </c>
      <c r="N377" s="61">
        <v>0</v>
      </c>
      <c r="O377" s="3"/>
      <c r="P377" s="3"/>
      <c r="AF377" s="3">
        <f t="shared" si="117"/>
        <v>4.8958333333333336E-3</v>
      </c>
      <c r="AG377" s="5">
        <f t="shared" si="118"/>
        <v>423000</v>
      </c>
      <c r="AH377" s="56">
        <f t="shared" si="121"/>
        <v>2.7363005</v>
      </c>
      <c r="AI377" s="84">
        <f t="shared" si="122"/>
        <v>2.7363005</v>
      </c>
      <c r="AJ377" s="84">
        <v>895</v>
      </c>
      <c r="AK377" t="str">
        <f t="shared" si="119"/>
        <v>2.7363005, 895</v>
      </c>
      <c r="AL377" s="60">
        <f t="shared" si="122"/>
        <v>2.7363005</v>
      </c>
      <c r="AM377" s="5">
        <f t="shared" si="120"/>
        <v>423</v>
      </c>
      <c r="AN377" s="56"/>
      <c r="AT377" s="56"/>
    </row>
    <row r="378" spans="1:46" x14ac:dyDescent="0.35">
      <c r="A378">
        <v>424000</v>
      </c>
      <c r="B378" s="59">
        <v>0.28800555999999999</v>
      </c>
      <c r="C378" s="3">
        <f t="shared" si="116"/>
        <v>4.9074074074074072E-3</v>
      </c>
      <c r="D378" s="59">
        <v>2.8800555999999999</v>
      </c>
      <c r="E378" s="56" t="e">
        <f t="shared" si="123"/>
        <v>#N/A</v>
      </c>
      <c r="F378" s="58" t="e">
        <f t="shared" si="124"/>
        <v>#N/A</v>
      </c>
      <c r="G378" s="58" t="e">
        <f t="shared" si="125"/>
        <v>#N/A</v>
      </c>
      <c r="H378" s="58" t="e">
        <f t="shared" si="126"/>
        <v>#N/A</v>
      </c>
      <c r="I378" s="61" t="e">
        <v>#N/A</v>
      </c>
      <c r="J378" s="58" t="str">
        <f t="shared" si="127"/>
        <v>0</v>
      </c>
      <c r="K378" s="58" t="str">
        <f t="shared" si="128"/>
        <v>0</v>
      </c>
      <c r="L378" s="58" t="str">
        <f t="shared" si="129"/>
        <v>0</v>
      </c>
      <c r="M378" s="58" t="str">
        <f t="shared" si="130"/>
        <v>0</v>
      </c>
      <c r="N378" s="61">
        <v>0</v>
      </c>
      <c r="O378" s="3"/>
      <c r="P378" s="3"/>
      <c r="AF378" s="3">
        <f t="shared" si="117"/>
        <v>4.9074074074074072E-3</v>
      </c>
      <c r="AG378" s="5">
        <f t="shared" si="118"/>
        <v>424000</v>
      </c>
      <c r="AH378" s="56">
        <f t="shared" si="121"/>
        <v>2.8800555999999999</v>
      </c>
      <c r="AI378" s="84">
        <f t="shared" si="122"/>
        <v>2.8800555999999999</v>
      </c>
      <c r="AJ378" s="84">
        <v>896</v>
      </c>
      <c r="AK378" t="str">
        <f t="shared" si="119"/>
        <v>2.8800556, 896</v>
      </c>
      <c r="AL378" s="60">
        <f t="shared" si="122"/>
        <v>2.8800555999999999</v>
      </c>
      <c r="AM378" s="5">
        <f t="shared" si="120"/>
        <v>424</v>
      </c>
      <c r="AN378" s="56"/>
      <c r="AT378" s="56"/>
    </row>
    <row r="379" spans="1:46" x14ac:dyDescent="0.35">
      <c r="A379">
        <v>425000</v>
      </c>
      <c r="B379" s="59">
        <v>0.27741399999999999</v>
      </c>
      <c r="C379" s="3">
        <f t="shared" si="116"/>
        <v>4.9189814814814816E-3</v>
      </c>
      <c r="D379" s="59">
        <v>2.7741400000000001</v>
      </c>
      <c r="E379" s="56" t="e">
        <f t="shared" si="123"/>
        <v>#N/A</v>
      </c>
      <c r="F379" s="58" t="e">
        <f t="shared" si="124"/>
        <v>#N/A</v>
      </c>
      <c r="G379" s="58" t="e">
        <f t="shared" si="125"/>
        <v>#N/A</v>
      </c>
      <c r="H379" s="58" t="e">
        <f t="shared" si="126"/>
        <v>#N/A</v>
      </c>
      <c r="I379" s="61" t="e">
        <v>#N/A</v>
      </c>
      <c r="J379" s="58" t="str">
        <f t="shared" si="127"/>
        <v>0</v>
      </c>
      <c r="K379" s="58" t="str">
        <f t="shared" si="128"/>
        <v>0</v>
      </c>
      <c r="L379" s="58" t="str">
        <f t="shared" si="129"/>
        <v>0</v>
      </c>
      <c r="M379" s="58" t="str">
        <f t="shared" si="130"/>
        <v>0</v>
      </c>
      <c r="N379" s="61" t="str">
        <v>11 Up and go</v>
      </c>
      <c r="O379" s="3"/>
      <c r="P379" s="3"/>
      <c r="AF379" s="3">
        <f t="shared" si="117"/>
        <v>4.9189814814814816E-3</v>
      </c>
      <c r="AG379" s="5">
        <f t="shared" si="118"/>
        <v>425000</v>
      </c>
      <c r="AH379" s="56">
        <f t="shared" si="121"/>
        <v>2.7741400000000001</v>
      </c>
      <c r="AI379" s="84">
        <f t="shared" si="122"/>
        <v>2.7741400000000001</v>
      </c>
      <c r="AJ379" s="84">
        <v>897</v>
      </c>
      <c r="AK379" t="str">
        <f t="shared" si="119"/>
        <v>2.77414, 897</v>
      </c>
      <c r="AL379" s="60">
        <f t="shared" si="122"/>
        <v>2.7741400000000001</v>
      </c>
      <c r="AM379" s="5">
        <f t="shared" si="120"/>
        <v>425</v>
      </c>
      <c r="AN379" s="56"/>
      <c r="AT379" s="56"/>
    </row>
    <row r="380" spans="1:46" x14ac:dyDescent="0.35">
      <c r="A380">
        <v>426000</v>
      </c>
      <c r="B380" s="59">
        <v>0.24791008</v>
      </c>
      <c r="C380" s="3">
        <f t="shared" si="116"/>
        <v>4.9305555555555552E-3</v>
      </c>
      <c r="D380" s="59">
        <v>2.4791007999999999</v>
      </c>
      <c r="E380" s="56" t="e">
        <f t="shared" si="123"/>
        <v>#N/A</v>
      </c>
      <c r="F380" s="58" t="e">
        <f t="shared" si="124"/>
        <v>#N/A</v>
      </c>
      <c r="G380" s="58" t="e">
        <f t="shared" si="125"/>
        <v>#N/A</v>
      </c>
      <c r="H380" s="58" t="e">
        <f t="shared" si="126"/>
        <v>#N/A</v>
      </c>
      <c r="I380" s="61" t="e">
        <v>#N/A</v>
      </c>
      <c r="J380" s="58" t="str">
        <f t="shared" si="127"/>
        <v>0</v>
      </c>
      <c r="K380" s="58" t="str">
        <f t="shared" si="128"/>
        <v>0</v>
      </c>
      <c r="L380" s="58" t="str">
        <f t="shared" si="129"/>
        <v>0</v>
      </c>
      <c r="M380" s="58" t="str">
        <f t="shared" si="130"/>
        <v>0</v>
      </c>
      <c r="N380" s="61">
        <v>0</v>
      </c>
      <c r="O380" s="3"/>
      <c r="P380" s="3"/>
      <c r="AF380" s="3">
        <f t="shared" si="117"/>
        <v>4.9305555555555552E-3</v>
      </c>
      <c r="AG380" s="5">
        <f t="shared" si="118"/>
        <v>426000</v>
      </c>
      <c r="AH380" s="56">
        <f t="shared" si="121"/>
        <v>2.4791007999999999</v>
      </c>
      <c r="AI380" s="84">
        <f t="shared" si="122"/>
        <v>2.4791007999999999</v>
      </c>
      <c r="AJ380" s="84">
        <v>898</v>
      </c>
      <c r="AK380" t="str">
        <f t="shared" si="119"/>
        <v>2.4791008, 898</v>
      </c>
      <c r="AL380" s="60">
        <f t="shared" si="122"/>
        <v>2.4791007999999999</v>
      </c>
      <c r="AM380" s="5">
        <f t="shared" si="120"/>
        <v>426</v>
      </c>
      <c r="AN380" s="56"/>
      <c r="AT380" s="56"/>
    </row>
    <row r="381" spans="1:46" x14ac:dyDescent="0.35">
      <c r="A381">
        <v>427000</v>
      </c>
      <c r="B381" s="59">
        <v>0.22370072999999999</v>
      </c>
      <c r="C381" s="3">
        <f t="shared" si="116"/>
        <v>4.9421296296296297E-3</v>
      </c>
      <c r="D381" s="59">
        <v>2.2370072999999997</v>
      </c>
      <c r="E381" s="56" t="e">
        <f t="shared" si="123"/>
        <v>#N/A</v>
      </c>
      <c r="F381" s="58" t="e">
        <f t="shared" si="124"/>
        <v>#N/A</v>
      </c>
      <c r="G381" s="58" t="e">
        <f t="shared" si="125"/>
        <v>#N/A</v>
      </c>
      <c r="H381" s="58" t="e">
        <f t="shared" si="126"/>
        <v>#N/A</v>
      </c>
      <c r="I381" s="61" t="e">
        <v>#N/A</v>
      </c>
      <c r="J381" s="58" t="str">
        <f t="shared" si="127"/>
        <v>0</v>
      </c>
      <c r="K381" s="58" t="str">
        <f t="shared" si="128"/>
        <v>0</v>
      </c>
      <c r="L381" s="58" t="str">
        <f t="shared" si="129"/>
        <v>0</v>
      </c>
      <c r="M381" s="58" t="str">
        <f t="shared" si="130"/>
        <v>0</v>
      </c>
      <c r="N381" s="61">
        <v>0</v>
      </c>
      <c r="O381" s="3"/>
      <c r="P381" s="3"/>
      <c r="AF381" s="3">
        <f t="shared" si="117"/>
        <v>4.9421296296296297E-3</v>
      </c>
      <c r="AG381" s="5">
        <f t="shared" si="118"/>
        <v>427000</v>
      </c>
      <c r="AH381" s="56">
        <f t="shared" si="121"/>
        <v>2.2370072999999997</v>
      </c>
      <c r="AI381" s="84">
        <f t="shared" si="122"/>
        <v>2.2370072999999997</v>
      </c>
      <c r="AJ381" s="84">
        <v>899</v>
      </c>
      <c r="AK381" t="str">
        <f t="shared" si="119"/>
        <v>2.2370073, 899</v>
      </c>
      <c r="AL381" s="60">
        <f t="shared" si="122"/>
        <v>2.2370072999999997</v>
      </c>
      <c r="AM381" s="5">
        <f t="shared" si="120"/>
        <v>427</v>
      </c>
      <c r="AN381" s="56"/>
      <c r="AT381" s="56"/>
    </row>
    <row r="382" spans="1:46" x14ac:dyDescent="0.35">
      <c r="A382">
        <v>428000</v>
      </c>
      <c r="B382" s="59">
        <v>0.18208727</v>
      </c>
      <c r="C382" s="3">
        <f t="shared" si="116"/>
        <v>4.9537037037037041E-3</v>
      </c>
      <c r="D382" s="59">
        <v>1.8208727</v>
      </c>
      <c r="E382" s="56" t="e">
        <f t="shared" si="123"/>
        <v>#N/A</v>
      </c>
      <c r="F382" s="58" t="e">
        <f t="shared" si="124"/>
        <v>#N/A</v>
      </c>
      <c r="G382" s="58" t="e">
        <f t="shared" si="125"/>
        <v>#N/A</v>
      </c>
      <c r="H382" s="58" t="e">
        <f t="shared" si="126"/>
        <v>#N/A</v>
      </c>
      <c r="I382" s="61" t="e">
        <v>#N/A</v>
      </c>
      <c r="J382" s="58" t="str">
        <f t="shared" si="127"/>
        <v>0</v>
      </c>
      <c r="K382" s="58" t="str">
        <f t="shared" si="128"/>
        <v>0</v>
      </c>
      <c r="L382" s="58" t="str">
        <f t="shared" si="129"/>
        <v>0</v>
      </c>
      <c r="M382" s="58" t="str">
        <f t="shared" si="130"/>
        <v>0</v>
      </c>
      <c r="N382" s="61">
        <v>0</v>
      </c>
      <c r="O382" s="3"/>
      <c r="P382" s="3"/>
      <c r="AF382" s="3">
        <f t="shared" si="117"/>
        <v>4.9537037037037041E-3</v>
      </c>
      <c r="AG382" s="5">
        <f t="shared" si="118"/>
        <v>428000</v>
      </c>
      <c r="AH382" s="56">
        <f t="shared" si="121"/>
        <v>1.8208727</v>
      </c>
      <c r="AI382" s="84">
        <f t="shared" si="122"/>
        <v>1.8208727</v>
      </c>
      <c r="AJ382" s="84">
        <v>900</v>
      </c>
      <c r="AK382" t="str">
        <f t="shared" si="119"/>
        <v>1.8208727, 900</v>
      </c>
      <c r="AL382" s="60">
        <f t="shared" si="122"/>
        <v>1.8208727</v>
      </c>
      <c r="AM382" s="5">
        <f t="shared" si="120"/>
        <v>428</v>
      </c>
      <c r="AN382" s="56"/>
      <c r="AT382" s="56"/>
    </row>
    <row r="383" spans="1:46" x14ac:dyDescent="0.35">
      <c r="A383">
        <v>429000</v>
      </c>
      <c r="B383" s="59">
        <v>0.15939101999999999</v>
      </c>
      <c r="C383" s="3">
        <f t="shared" si="116"/>
        <v>4.9652777777777777E-3</v>
      </c>
      <c r="D383" s="59">
        <v>1.5939101999999998</v>
      </c>
      <c r="E383" s="56" t="e">
        <f t="shared" si="123"/>
        <v>#N/A</v>
      </c>
      <c r="F383" s="58" t="e">
        <f t="shared" si="124"/>
        <v>#N/A</v>
      </c>
      <c r="G383" s="58" t="e">
        <f t="shared" si="125"/>
        <v>#N/A</v>
      </c>
      <c r="H383" s="58" t="e">
        <f t="shared" si="126"/>
        <v>#N/A</v>
      </c>
      <c r="I383" s="61" t="e">
        <v>#N/A</v>
      </c>
      <c r="J383" s="58" t="str">
        <f t="shared" si="127"/>
        <v>0</v>
      </c>
      <c r="K383" s="58" t="str">
        <f t="shared" si="128"/>
        <v>0</v>
      </c>
      <c r="L383" s="58" t="str">
        <f t="shared" si="129"/>
        <v>0</v>
      </c>
      <c r="M383" s="58" t="str">
        <f t="shared" si="130"/>
        <v>0</v>
      </c>
      <c r="N383" s="61">
        <v>0</v>
      </c>
      <c r="O383" s="3"/>
      <c r="P383" s="3"/>
      <c r="AF383" s="3">
        <f t="shared" si="117"/>
        <v>4.9652777777777777E-3</v>
      </c>
      <c r="AG383" s="5">
        <f t="shared" si="118"/>
        <v>429000</v>
      </c>
      <c r="AH383" s="56">
        <f t="shared" si="121"/>
        <v>1.5939101999999998</v>
      </c>
      <c r="AI383" s="84">
        <f t="shared" si="122"/>
        <v>1.5939101999999998</v>
      </c>
      <c r="AJ383" s="84">
        <v>901</v>
      </c>
      <c r="AK383" t="str">
        <f t="shared" si="119"/>
        <v>1.5939102, 901</v>
      </c>
      <c r="AL383" s="60">
        <f t="shared" si="122"/>
        <v>1.5939101999999998</v>
      </c>
      <c r="AM383" s="5">
        <f t="shared" si="120"/>
        <v>429</v>
      </c>
      <c r="AN383" s="56"/>
      <c r="AT383" s="56"/>
    </row>
    <row r="384" spans="1:46" x14ac:dyDescent="0.35">
      <c r="A384">
        <v>430000</v>
      </c>
      <c r="B384" s="59">
        <v>8.6762964999999997E-2</v>
      </c>
      <c r="C384" s="3">
        <f t="shared" si="116"/>
        <v>4.9768518518518521E-3</v>
      </c>
      <c r="D384" s="59">
        <v>0.86762965000000003</v>
      </c>
      <c r="E384" s="56" t="e">
        <f t="shared" si="123"/>
        <v>#N/A</v>
      </c>
      <c r="F384" s="58" t="e">
        <f t="shared" si="124"/>
        <v>#N/A</v>
      </c>
      <c r="G384" s="58" t="e">
        <f t="shared" si="125"/>
        <v>#N/A</v>
      </c>
      <c r="H384" s="58" t="e">
        <f t="shared" si="126"/>
        <v>#N/A</v>
      </c>
      <c r="I384" s="61" t="e">
        <v>#N/A</v>
      </c>
      <c r="J384" s="58" t="str">
        <f t="shared" si="127"/>
        <v>0</v>
      </c>
      <c r="K384" s="58" t="str">
        <f t="shared" si="128"/>
        <v>0</v>
      </c>
      <c r="L384" s="58" t="str">
        <f t="shared" si="129"/>
        <v>0</v>
      </c>
      <c r="M384" s="58" t="str">
        <f t="shared" si="130"/>
        <v>0</v>
      </c>
      <c r="N384" s="61">
        <v>0</v>
      </c>
      <c r="O384" s="3"/>
      <c r="P384" s="3"/>
      <c r="AF384" s="3">
        <f t="shared" si="117"/>
        <v>4.9768518518518521E-3</v>
      </c>
      <c r="AG384" s="5">
        <f t="shared" si="118"/>
        <v>430000</v>
      </c>
      <c r="AH384" s="56">
        <f t="shared" si="121"/>
        <v>0.86762965000000003</v>
      </c>
      <c r="AI384" s="84">
        <f t="shared" si="122"/>
        <v>0.86762965000000003</v>
      </c>
      <c r="AJ384" s="84">
        <v>902</v>
      </c>
      <c r="AK384" t="str">
        <f t="shared" si="119"/>
        <v>0.86762965, 902</v>
      </c>
      <c r="AL384" s="60">
        <f t="shared" si="122"/>
        <v>0.86762965000000003</v>
      </c>
      <c r="AM384" s="5">
        <f t="shared" si="120"/>
        <v>430</v>
      </c>
      <c r="AN384" s="56"/>
      <c r="AT384" s="56"/>
    </row>
    <row r="385" spans="1:46" x14ac:dyDescent="0.35">
      <c r="A385">
        <v>431000</v>
      </c>
      <c r="B385" s="59">
        <v>4.5907266000000002E-2</v>
      </c>
      <c r="C385" s="3">
        <f t="shared" si="116"/>
        <v>4.9884259259259257E-3</v>
      </c>
      <c r="D385" s="59">
        <v>0.45907266000000002</v>
      </c>
      <c r="E385" s="56" t="e">
        <f t="shared" si="123"/>
        <v>#N/A</v>
      </c>
      <c r="F385" s="58" t="e">
        <f t="shared" si="124"/>
        <v>#N/A</v>
      </c>
      <c r="G385" s="58" t="e">
        <f t="shared" si="125"/>
        <v>#N/A</v>
      </c>
      <c r="H385" s="58" t="e">
        <f t="shared" si="126"/>
        <v>#N/A</v>
      </c>
      <c r="I385" s="61" t="e">
        <v>#N/A</v>
      </c>
      <c r="J385" s="58" t="str">
        <f t="shared" si="127"/>
        <v>0</v>
      </c>
      <c r="K385" s="58" t="str">
        <f t="shared" si="128"/>
        <v>0</v>
      </c>
      <c r="L385" s="58" t="str">
        <f t="shared" si="129"/>
        <v>0</v>
      </c>
      <c r="M385" s="58" t="str">
        <f t="shared" si="130"/>
        <v>0</v>
      </c>
      <c r="N385" s="61">
        <v>0</v>
      </c>
      <c r="O385" s="3"/>
      <c r="P385" s="3"/>
      <c r="AF385" s="3">
        <f t="shared" si="117"/>
        <v>4.9884259259259257E-3</v>
      </c>
      <c r="AG385" s="5">
        <f t="shared" si="118"/>
        <v>431000</v>
      </c>
      <c r="AH385" s="56">
        <f t="shared" si="121"/>
        <v>0.45907266000000002</v>
      </c>
      <c r="AI385" s="84">
        <f t="shared" si="122"/>
        <v>0.45907266000000002</v>
      </c>
      <c r="AJ385" s="84">
        <v>903</v>
      </c>
      <c r="AK385" t="str">
        <f t="shared" si="119"/>
        <v>0.45907266, 903</v>
      </c>
      <c r="AL385" s="60">
        <f t="shared" si="122"/>
        <v>0.45907266000000002</v>
      </c>
      <c r="AM385" s="5">
        <f t="shared" si="120"/>
        <v>431</v>
      </c>
      <c r="AN385" s="56"/>
      <c r="AT385" s="56"/>
    </row>
    <row r="386" spans="1:46" x14ac:dyDescent="0.35">
      <c r="A386">
        <v>432000</v>
      </c>
      <c r="B386" s="59">
        <v>-9.3191005E-3</v>
      </c>
      <c r="C386" s="3">
        <f t="shared" ref="C386:C449" si="131">A386/60000/1440</f>
        <v>5.0000000000000001E-3</v>
      </c>
      <c r="D386" s="59">
        <v>-9.3191004999999993E-2</v>
      </c>
      <c r="E386" s="56" t="e">
        <f t="shared" si="123"/>
        <v>#N/A</v>
      </c>
      <c r="F386" s="58" t="e">
        <f t="shared" si="124"/>
        <v>#N/A</v>
      </c>
      <c r="G386" s="58">
        <f t="shared" si="125"/>
        <v>-9.3191004999999993E-2</v>
      </c>
      <c r="H386" s="58" t="e">
        <f t="shared" si="126"/>
        <v>#N/A</v>
      </c>
      <c r="I386" s="61" t="e">
        <v>#N/A</v>
      </c>
      <c r="J386" s="58" t="str">
        <f t="shared" si="127"/>
        <v>0</v>
      </c>
      <c r="K386" s="58" t="str">
        <f t="shared" si="128"/>
        <v>0</v>
      </c>
      <c r="L386" s="58">
        <f t="shared" si="129"/>
        <v>-9.3191004999999993E-2</v>
      </c>
      <c r="M386" s="58" t="str">
        <f t="shared" si="130"/>
        <v>0</v>
      </c>
      <c r="N386" s="61">
        <v>0</v>
      </c>
      <c r="O386" s="3"/>
      <c r="P386" s="3"/>
      <c r="AF386" s="3">
        <f t="shared" ref="AF386:AF449" si="132">A386/60000/1440</f>
        <v>5.0000000000000001E-3</v>
      </c>
      <c r="AG386" s="5">
        <f t="shared" ref="AG386:AG449" si="133">A386</f>
        <v>432000</v>
      </c>
      <c r="AH386" s="56">
        <f t="shared" si="121"/>
        <v>-9.3191004999999993E-2</v>
      </c>
      <c r="AI386" s="84">
        <f t="shared" si="122"/>
        <v>-9.3191004999999993E-2</v>
      </c>
      <c r="AJ386" s="84">
        <v>904</v>
      </c>
      <c r="AK386" t="str">
        <f t="shared" si="119"/>
        <v>-0.093191005, 904</v>
      </c>
      <c r="AL386" s="60">
        <f t="shared" si="122"/>
        <v>-9.3191004999999993E-2</v>
      </c>
      <c r="AM386" s="5">
        <f t="shared" si="120"/>
        <v>432</v>
      </c>
      <c r="AN386" s="56"/>
      <c r="AT386" s="56"/>
    </row>
    <row r="387" spans="1:46" x14ac:dyDescent="0.35">
      <c r="A387">
        <v>433000</v>
      </c>
      <c r="B387" s="59">
        <v>6.567074E-3</v>
      </c>
      <c r="C387" s="3">
        <f t="shared" si="131"/>
        <v>5.0115740740740745E-3</v>
      </c>
      <c r="D387" s="59">
        <v>6.5670740000000005E-2</v>
      </c>
      <c r="E387" s="56" t="e">
        <f t="shared" si="123"/>
        <v>#N/A</v>
      </c>
      <c r="F387" s="58" t="e">
        <f t="shared" si="124"/>
        <v>#N/A</v>
      </c>
      <c r="G387" s="58" t="e">
        <f t="shared" si="125"/>
        <v>#N/A</v>
      </c>
      <c r="H387" s="58" t="e">
        <f t="shared" si="126"/>
        <v>#N/A</v>
      </c>
      <c r="I387" s="61" t="e">
        <v>#N/A</v>
      </c>
      <c r="J387" s="58" t="str">
        <f t="shared" si="127"/>
        <v>0</v>
      </c>
      <c r="K387" s="58" t="str">
        <f t="shared" si="128"/>
        <v>0</v>
      </c>
      <c r="L387" s="58" t="str">
        <f t="shared" si="129"/>
        <v>0</v>
      </c>
      <c r="M387" s="58" t="str">
        <f t="shared" si="130"/>
        <v>0</v>
      </c>
      <c r="N387" s="61">
        <v>0</v>
      </c>
      <c r="O387" s="3"/>
      <c r="P387" s="3"/>
      <c r="AF387" s="3">
        <f t="shared" si="132"/>
        <v>5.0115740740740745E-3</v>
      </c>
      <c r="AG387" s="5">
        <f t="shared" si="133"/>
        <v>433000</v>
      </c>
      <c r="AH387" s="56">
        <f t="shared" si="121"/>
        <v>6.5670740000000005E-2</v>
      </c>
      <c r="AI387" s="84">
        <f t="shared" si="122"/>
        <v>6.5670740000000005E-2</v>
      </c>
      <c r="AJ387" s="84">
        <v>905</v>
      </c>
      <c r="AK387" t="str">
        <f t="shared" ref="AK387:AK450" si="134">_xlfn.CONCAT(AI387,", ",AJ387)</f>
        <v>0.06567074, 905</v>
      </c>
      <c r="AL387" s="60">
        <f t="shared" si="122"/>
        <v>6.5670740000000005E-2</v>
      </c>
      <c r="AM387" s="5">
        <f t="shared" ref="AM387:AM450" si="135">$AG387/1000</f>
        <v>433</v>
      </c>
      <c r="AN387" s="56"/>
      <c r="AT387" s="56"/>
    </row>
    <row r="388" spans="1:46" x14ac:dyDescent="0.35">
      <c r="A388">
        <v>434000</v>
      </c>
      <c r="B388" s="59">
        <v>0.10340689</v>
      </c>
      <c r="C388" s="3">
        <f t="shared" si="131"/>
        <v>5.0231481481481481E-3</v>
      </c>
      <c r="D388" s="59">
        <v>1.0340689000000001</v>
      </c>
      <c r="E388" s="56" t="e">
        <f t="shared" si="123"/>
        <v>#N/A</v>
      </c>
      <c r="F388" s="58" t="e">
        <f t="shared" si="124"/>
        <v>#N/A</v>
      </c>
      <c r="G388" s="58" t="e">
        <f t="shared" si="125"/>
        <v>#N/A</v>
      </c>
      <c r="H388" s="58" t="e">
        <f t="shared" si="126"/>
        <v>#N/A</v>
      </c>
      <c r="I388" s="61" t="e">
        <v>#N/A</v>
      </c>
      <c r="J388" s="58" t="str">
        <f t="shared" si="127"/>
        <v>0</v>
      </c>
      <c r="K388" s="58" t="str">
        <f t="shared" si="128"/>
        <v>0</v>
      </c>
      <c r="L388" s="58" t="str">
        <f t="shared" si="129"/>
        <v>0</v>
      </c>
      <c r="M388" s="58" t="str">
        <f t="shared" si="130"/>
        <v>0</v>
      </c>
      <c r="N388" s="61">
        <v>0</v>
      </c>
      <c r="O388" s="3"/>
      <c r="P388" s="3"/>
      <c r="AF388" s="3">
        <f t="shared" si="132"/>
        <v>5.0231481481481481E-3</v>
      </c>
      <c r="AG388" s="5">
        <f t="shared" si="133"/>
        <v>434000</v>
      </c>
      <c r="AH388" s="56">
        <f t="shared" si="121"/>
        <v>1.0340689000000001</v>
      </c>
      <c r="AI388" s="84">
        <f t="shared" si="122"/>
        <v>1.0340689000000001</v>
      </c>
      <c r="AJ388" s="84">
        <v>906</v>
      </c>
      <c r="AK388" t="str">
        <f t="shared" si="134"/>
        <v>1.0340689, 906</v>
      </c>
      <c r="AL388" s="60">
        <f t="shared" si="122"/>
        <v>1.0340689000000001</v>
      </c>
      <c r="AM388" s="5">
        <f t="shared" si="135"/>
        <v>434</v>
      </c>
      <c r="AN388" s="56"/>
      <c r="AT388" s="56"/>
    </row>
    <row r="389" spans="1:46" x14ac:dyDescent="0.35">
      <c r="A389">
        <v>435000</v>
      </c>
      <c r="B389" s="59">
        <v>0.10718839600000001</v>
      </c>
      <c r="C389" s="3">
        <f t="shared" si="131"/>
        <v>5.0347222222222225E-3</v>
      </c>
      <c r="D389" s="59">
        <v>1.0718839600000001</v>
      </c>
      <c r="E389" s="56" t="e">
        <f t="shared" si="123"/>
        <v>#N/A</v>
      </c>
      <c r="F389" s="58" t="e">
        <f t="shared" si="124"/>
        <v>#N/A</v>
      </c>
      <c r="G389" s="58" t="e">
        <f t="shared" si="125"/>
        <v>#N/A</v>
      </c>
      <c r="H389" s="58" t="e">
        <f t="shared" si="126"/>
        <v>#N/A</v>
      </c>
      <c r="I389" s="61" t="e">
        <v>#N/A</v>
      </c>
      <c r="J389" s="58" t="str">
        <f t="shared" si="127"/>
        <v>0</v>
      </c>
      <c r="K389" s="58" t="str">
        <f t="shared" si="128"/>
        <v>0</v>
      </c>
      <c r="L389" s="58" t="str">
        <f t="shared" si="129"/>
        <v>0</v>
      </c>
      <c r="M389" s="58" t="str">
        <f t="shared" si="130"/>
        <v>0</v>
      </c>
      <c r="N389" s="61">
        <v>0</v>
      </c>
      <c r="O389" s="3"/>
      <c r="P389" s="3"/>
      <c r="AF389" s="3">
        <f t="shared" si="132"/>
        <v>5.0347222222222225E-3</v>
      </c>
      <c r="AG389" s="5">
        <f t="shared" si="133"/>
        <v>435000</v>
      </c>
      <c r="AH389" s="56">
        <f t="shared" si="121"/>
        <v>1.0718839600000001</v>
      </c>
      <c r="AI389" s="84">
        <f t="shared" si="122"/>
        <v>1.0718839600000001</v>
      </c>
      <c r="AJ389" s="84">
        <v>907</v>
      </c>
      <c r="AK389" t="str">
        <f t="shared" si="134"/>
        <v>1.07188396, 907</v>
      </c>
      <c r="AL389" s="60">
        <f t="shared" si="122"/>
        <v>1.0718839600000001</v>
      </c>
      <c r="AM389" s="5">
        <f t="shared" si="135"/>
        <v>435</v>
      </c>
      <c r="AN389" s="56"/>
      <c r="AT389" s="56"/>
    </row>
    <row r="390" spans="1:46" x14ac:dyDescent="0.35">
      <c r="A390">
        <v>436000</v>
      </c>
      <c r="B390" s="59">
        <v>0.10189381</v>
      </c>
      <c r="C390" s="3">
        <f t="shared" si="131"/>
        <v>5.0462962962962961E-3</v>
      </c>
      <c r="D390" s="59">
        <v>1.0189381</v>
      </c>
      <c r="E390" s="56" t="e">
        <f t="shared" si="123"/>
        <v>#N/A</v>
      </c>
      <c r="F390" s="58" t="e">
        <f t="shared" si="124"/>
        <v>#N/A</v>
      </c>
      <c r="G390" s="58" t="e">
        <f t="shared" si="125"/>
        <v>#N/A</v>
      </c>
      <c r="H390" s="58" t="e">
        <f t="shared" si="126"/>
        <v>#N/A</v>
      </c>
      <c r="I390" s="61" t="e">
        <v>#N/A</v>
      </c>
      <c r="J390" s="58" t="str">
        <f t="shared" si="127"/>
        <v>0</v>
      </c>
      <c r="K390" s="58" t="str">
        <f t="shared" si="128"/>
        <v>0</v>
      </c>
      <c r="L390" s="58" t="str">
        <f t="shared" si="129"/>
        <v>0</v>
      </c>
      <c r="M390" s="58" t="str">
        <f t="shared" si="130"/>
        <v>0</v>
      </c>
      <c r="N390" s="61">
        <v>0</v>
      </c>
      <c r="O390" s="3"/>
      <c r="P390" s="3"/>
      <c r="AF390" s="3">
        <f t="shared" si="132"/>
        <v>5.0462962962962961E-3</v>
      </c>
      <c r="AG390" s="5">
        <f t="shared" si="133"/>
        <v>436000</v>
      </c>
      <c r="AH390" s="56">
        <f t="shared" si="121"/>
        <v>1.0189381</v>
      </c>
      <c r="AI390" s="84">
        <f t="shared" si="122"/>
        <v>1.0189381</v>
      </c>
      <c r="AJ390" s="84">
        <v>908</v>
      </c>
      <c r="AK390" t="str">
        <f t="shared" si="134"/>
        <v>1.0189381, 908</v>
      </c>
      <c r="AL390" s="60">
        <f t="shared" si="122"/>
        <v>1.0189381</v>
      </c>
      <c r="AM390" s="5">
        <f t="shared" si="135"/>
        <v>436</v>
      </c>
      <c r="AN390" s="56"/>
      <c r="AT390" s="56"/>
    </row>
    <row r="391" spans="1:46" x14ac:dyDescent="0.35">
      <c r="A391">
        <v>437000</v>
      </c>
      <c r="B391" s="59">
        <v>0.15107027000000001</v>
      </c>
      <c r="C391" s="3">
        <f t="shared" si="131"/>
        <v>5.0578703703703706E-3</v>
      </c>
      <c r="D391" s="59">
        <v>1.5107027</v>
      </c>
      <c r="E391" s="56" t="e">
        <f t="shared" si="123"/>
        <v>#N/A</v>
      </c>
      <c r="F391" s="58" t="e">
        <f t="shared" si="124"/>
        <v>#N/A</v>
      </c>
      <c r="G391" s="58" t="e">
        <f t="shared" si="125"/>
        <v>#N/A</v>
      </c>
      <c r="H391" s="58" t="e">
        <f t="shared" si="126"/>
        <v>#N/A</v>
      </c>
      <c r="I391" s="61" t="e">
        <v>#N/A</v>
      </c>
      <c r="J391" s="58" t="str">
        <f t="shared" si="127"/>
        <v>0</v>
      </c>
      <c r="K391" s="58" t="str">
        <f t="shared" si="128"/>
        <v>0</v>
      </c>
      <c r="L391" s="58" t="str">
        <f t="shared" si="129"/>
        <v>0</v>
      </c>
      <c r="M391" s="58" t="str">
        <f t="shared" si="130"/>
        <v>0</v>
      </c>
      <c r="N391" s="61">
        <v>0</v>
      </c>
      <c r="O391" s="3"/>
      <c r="P391" s="3"/>
      <c r="AF391" s="3">
        <f t="shared" si="132"/>
        <v>5.0578703703703706E-3</v>
      </c>
      <c r="AG391" s="5">
        <f t="shared" si="133"/>
        <v>437000</v>
      </c>
      <c r="AH391" s="56">
        <f t="shared" ref="AH391:AH454" si="136">B391*10</f>
        <v>1.5107027</v>
      </c>
      <c r="AI391" s="84">
        <f t="shared" si="122"/>
        <v>1.5107027</v>
      </c>
      <c r="AJ391" s="84">
        <v>909</v>
      </c>
      <c r="AK391" t="str">
        <f t="shared" si="134"/>
        <v>1.5107027, 909</v>
      </c>
      <c r="AL391" s="60">
        <f t="shared" si="122"/>
        <v>1.5107027</v>
      </c>
      <c r="AM391" s="5">
        <f t="shared" si="135"/>
        <v>437</v>
      </c>
      <c r="AN391" s="56"/>
      <c r="AT391" s="56"/>
    </row>
    <row r="392" spans="1:46" x14ac:dyDescent="0.35">
      <c r="A392">
        <v>438000</v>
      </c>
      <c r="B392" s="59">
        <v>0.19873120999999999</v>
      </c>
      <c r="C392" s="3">
        <f t="shared" si="131"/>
        <v>5.0694444444444441E-3</v>
      </c>
      <c r="D392" s="59">
        <v>1.9873121</v>
      </c>
      <c r="E392" s="56" t="e">
        <f t="shared" si="123"/>
        <v>#N/A</v>
      </c>
      <c r="F392" s="58" t="e">
        <f t="shared" si="124"/>
        <v>#N/A</v>
      </c>
      <c r="G392" s="58" t="e">
        <f t="shared" si="125"/>
        <v>#N/A</v>
      </c>
      <c r="H392" s="58" t="e">
        <f t="shared" si="126"/>
        <v>#N/A</v>
      </c>
      <c r="I392" s="61" t="e">
        <v>#N/A</v>
      </c>
      <c r="J392" s="58" t="str">
        <f t="shared" si="127"/>
        <v>0</v>
      </c>
      <c r="K392" s="58" t="str">
        <f t="shared" si="128"/>
        <v>0</v>
      </c>
      <c r="L392" s="58" t="str">
        <f t="shared" si="129"/>
        <v>0</v>
      </c>
      <c r="M392" s="58" t="str">
        <f t="shared" si="130"/>
        <v>0</v>
      </c>
      <c r="N392" s="61">
        <v>0</v>
      </c>
      <c r="O392" s="3"/>
      <c r="P392" s="3"/>
      <c r="AF392" s="3">
        <f t="shared" si="132"/>
        <v>5.0694444444444441E-3</v>
      </c>
      <c r="AG392" s="5">
        <f t="shared" si="133"/>
        <v>438000</v>
      </c>
      <c r="AH392" s="56">
        <f t="shared" si="136"/>
        <v>1.9873121</v>
      </c>
      <c r="AI392" s="84">
        <f t="shared" si="122"/>
        <v>1.9873121</v>
      </c>
      <c r="AJ392" s="84">
        <v>910</v>
      </c>
      <c r="AK392" t="str">
        <f t="shared" si="134"/>
        <v>1.9873121, 910</v>
      </c>
      <c r="AL392" s="60">
        <f t="shared" si="122"/>
        <v>1.9873121</v>
      </c>
      <c r="AM392" s="5">
        <f t="shared" si="135"/>
        <v>438</v>
      </c>
      <c r="AN392" s="56"/>
      <c r="AT392" s="56"/>
    </row>
    <row r="393" spans="1:46" x14ac:dyDescent="0.35">
      <c r="A393">
        <v>439000</v>
      </c>
      <c r="B393" s="59">
        <v>0.20099961999999999</v>
      </c>
      <c r="C393" s="3">
        <f t="shared" si="131"/>
        <v>5.0810185185185186E-3</v>
      </c>
      <c r="D393" s="59">
        <v>2.0099961999999998</v>
      </c>
      <c r="E393" s="56" t="e">
        <f t="shared" si="123"/>
        <v>#N/A</v>
      </c>
      <c r="F393" s="58" t="e">
        <f t="shared" si="124"/>
        <v>#N/A</v>
      </c>
      <c r="G393" s="58" t="e">
        <f t="shared" si="125"/>
        <v>#N/A</v>
      </c>
      <c r="H393" s="58">
        <f t="shared" si="126"/>
        <v>2.0099961999999998</v>
      </c>
      <c r="I393" s="61" t="e">
        <v>#N/A</v>
      </c>
      <c r="J393" s="58" t="str">
        <f t="shared" si="127"/>
        <v>0</v>
      </c>
      <c r="K393" s="58" t="str">
        <f t="shared" si="128"/>
        <v>0</v>
      </c>
      <c r="L393" s="58" t="str">
        <f t="shared" si="129"/>
        <v>0</v>
      </c>
      <c r="M393" s="58">
        <f t="shared" si="130"/>
        <v>2.0099961999999998</v>
      </c>
      <c r="N393" s="61">
        <v>0</v>
      </c>
      <c r="O393" s="3"/>
      <c r="P393" s="3"/>
      <c r="AF393" s="3">
        <f t="shared" si="132"/>
        <v>5.0810185185185186E-3</v>
      </c>
      <c r="AG393" s="5">
        <f t="shared" si="133"/>
        <v>439000</v>
      </c>
      <c r="AH393" s="56">
        <f t="shared" si="136"/>
        <v>2.0099961999999998</v>
      </c>
      <c r="AI393" s="84">
        <f t="shared" si="122"/>
        <v>2.0099961999999998</v>
      </c>
      <c r="AJ393" s="84">
        <v>911</v>
      </c>
      <c r="AK393" t="str">
        <f t="shared" si="134"/>
        <v>2.0099962, 911</v>
      </c>
      <c r="AL393" s="60">
        <f t="shared" si="122"/>
        <v>2.0099961999999998</v>
      </c>
      <c r="AM393" s="5">
        <f t="shared" si="135"/>
        <v>439</v>
      </c>
      <c r="AN393" s="56"/>
      <c r="AT393" s="56"/>
    </row>
    <row r="394" spans="1:46" x14ac:dyDescent="0.35">
      <c r="A394">
        <v>440000</v>
      </c>
      <c r="B394" s="59">
        <v>0.17149569000000001</v>
      </c>
      <c r="C394" s="3">
        <f t="shared" si="131"/>
        <v>5.0925925925925921E-3</v>
      </c>
      <c r="D394" s="59">
        <v>1.7149569</v>
      </c>
      <c r="E394" s="56" t="e">
        <f t="shared" si="123"/>
        <v>#N/A</v>
      </c>
      <c r="F394" s="58" t="e">
        <f t="shared" si="124"/>
        <v>#N/A</v>
      </c>
      <c r="G394" s="58" t="e">
        <f t="shared" si="125"/>
        <v>#N/A</v>
      </c>
      <c r="H394" s="58" t="e">
        <f t="shared" si="126"/>
        <v>#N/A</v>
      </c>
      <c r="I394" s="61" t="e">
        <v>#N/A</v>
      </c>
      <c r="J394" s="58" t="str">
        <f t="shared" si="127"/>
        <v>0</v>
      </c>
      <c r="K394" s="58" t="str">
        <f t="shared" si="128"/>
        <v>0</v>
      </c>
      <c r="L394" s="58" t="str">
        <f t="shared" si="129"/>
        <v>0</v>
      </c>
      <c r="M394" s="58" t="str">
        <f t="shared" si="130"/>
        <v>0</v>
      </c>
      <c r="N394" s="61">
        <v>0</v>
      </c>
      <c r="O394" s="3"/>
      <c r="P394" s="3"/>
      <c r="AF394" s="3">
        <f t="shared" si="132"/>
        <v>5.0925925925925921E-3</v>
      </c>
      <c r="AG394" s="5">
        <f t="shared" si="133"/>
        <v>440000</v>
      </c>
      <c r="AH394" s="56">
        <f t="shared" si="136"/>
        <v>1.7149569</v>
      </c>
      <c r="AI394" s="84">
        <f t="shared" si="122"/>
        <v>1.7149569</v>
      </c>
      <c r="AJ394" s="84">
        <v>912</v>
      </c>
      <c r="AK394" t="str">
        <f t="shared" si="134"/>
        <v>1.7149569, 912</v>
      </c>
      <c r="AL394" s="60">
        <f t="shared" si="122"/>
        <v>1.7149569</v>
      </c>
      <c r="AM394" s="5">
        <f t="shared" si="135"/>
        <v>440</v>
      </c>
      <c r="AN394" s="56"/>
      <c r="AT394" s="56"/>
    </row>
    <row r="395" spans="1:46" x14ac:dyDescent="0.35">
      <c r="A395">
        <v>441000</v>
      </c>
      <c r="B395" s="59">
        <v>9.8867640000000007E-2</v>
      </c>
      <c r="C395" s="3">
        <f t="shared" si="131"/>
        <v>5.1041666666666666E-3</v>
      </c>
      <c r="D395" s="59">
        <v>0.98867640000000012</v>
      </c>
      <c r="E395" s="56" t="e">
        <f t="shared" si="123"/>
        <v>#N/A</v>
      </c>
      <c r="F395" s="58" t="e">
        <f t="shared" si="124"/>
        <v>#N/A</v>
      </c>
      <c r="G395" s="58" t="e">
        <f t="shared" si="125"/>
        <v>#N/A</v>
      </c>
      <c r="H395" s="58" t="e">
        <f t="shared" si="126"/>
        <v>#N/A</v>
      </c>
      <c r="I395" s="61" t="e">
        <v>#N/A</v>
      </c>
      <c r="J395" s="58" t="str">
        <f t="shared" si="127"/>
        <v>0</v>
      </c>
      <c r="K395" s="58" t="str">
        <f t="shared" si="128"/>
        <v>0</v>
      </c>
      <c r="L395" s="58" t="str">
        <f t="shared" si="129"/>
        <v>0</v>
      </c>
      <c r="M395" s="58" t="str">
        <f t="shared" si="130"/>
        <v>0</v>
      </c>
      <c r="N395" s="61">
        <v>0</v>
      </c>
      <c r="O395" s="3"/>
      <c r="P395" s="3"/>
      <c r="AF395" s="3">
        <f t="shared" si="132"/>
        <v>5.1041666666666666E-3</v>
      </c>
      <c r="AG395" s="5">
        <f t="shared" si="133"/>
        <v>441000</v>
      </c>
      <c r="AH395" s="56">
        <f t="shared" si="136"/>
        <v>0.98867640000000012</v>
      </c>
      <c r="AI395" s="84">
        <f t="shared" si="122"/>
        <v>0.98867640000000012</v>
      </c>
      <c r="AJ395" s="84">
        <v>913</v>
      </c>
      <c r="AK395" t="str">
        <f t="shared" si="134"/>
        <v>0.9886764, 913</v>
      </c>
      <c r="AL395" s="60">
        <f t="shared" si="122"/>
        <v>0.98867640000000012</v>
      </c>
      <c r="AM395" s="5">
        <f t="shared" si="135"/>
        <v>441</v>
      </c>
      <c r="AN395" s="56"/>
      <c r="AT395" s="56"/>
    </row>
    <row r="396" spans="1:46" x14ac:dyDescent="0.35">
      <c r="A396">
        <v>442000</v>
      </c>
      <c r="B396" s="59">
        <v>8.2979046000000001E-2</v>
      </c>
      <c r="C396" s="3">
        <f t="shared" si="131"/>
        <v>5.1157407407407401E-3</v>
      </c>
      <c r="D396" s="59">
        <v>0.82979046000000001</v>
      </c>
      <c r="E396" s="56" t="e">
        <f t="shared" si="123"/>
        <v>#N/A</v>
      </c>
      <c r="F396" s="58" t="e">
        <f t="shared" si="124"/>
        <v>#N/A</v>
      </c>
      <c r="G396" s="58">
        <f t="shared" si="125"/>
        <v>0.82979046000000001</v>
      </c>
      <c r="H396" s="58" t="e">
        <f t="shared" si="126"/>
        <v>#N/A</v>
      </c>
      <c r="I396" s="61" t="e">
        <v>#N/A</v>
      </c>
      <c r="J396" s="58" t="str">
        <f t="shared" si="127"/>
        <v>0</v>
      </c>
      <c r="K396" s="58" t="str">
        <f t="shared" si="128"/>
        <v>0</v>
      </c>
      <c r="L396" s="58">
        <f t="shared" si="129"/>
        <v>0.82979046000000001</v>
      </c>
      <c r="M396" s="58" t="str">
        <f t="shared" si="130"/>
        <v>0</v>
      </c>
      <c r="N396" s="61">
        <v>0</v>
      </c>
      <c r="O396" s="3"/>
      <c r="P396" s="3"/>
      <c r="AF396" s="3">
        <f t="shared" si="132"/>
        <v>5.1157407407407401E-3</v>
      </c>
      <c r="AG396" s="5">
        <f t="shared" si="133"/>
        <v>442000</v>
      </c>
      <c r="AH396" s="56">
        <f t="shared" si="136"/>
        <v>0.82979046000000001</v>
      </c>
      <c r="AI396" s="84">
        <f t="shared" si="122"/>
        <v>0.82979046000000001</v>
      </c>
      <c r="AJ396" s="84">
        <v>914</v>
      </c>
      <c r="AK396" t="str">
        <f t="shared" si="134"/>
        <v>0.82979046, 914</v>
      </c>
      <c r="AL396" s="60">
        <f t="shared" si="122"/>
        <v>0.82979046000000001</v>
      </c>
      <c r="AM396" s="5">
        <f t="shared" si="135"/>
        <v>442</v>
      </c>
      <c r="AN396" s="56"/>
      <c r="AT396" s="56"/>
    </row>
    <row r="397" spans="1:46" x14ac:dyDescent="0.35">
      <c r="A397">
        <v>443000</v>
      </c>
      <c r="B397" s="59">
        <v>0.10491998</v>
      </c>
      <c r="C397" s="3">
        <f t="shared" si="131"/>
        <v>5.1273148148148154E-3</v>
      </c>
      <c r="D397" s="59">
        <v>1.0491998</v>
      </c>
      <c r="E397" s="56" t="e">
        <f t="shared" si="123"/>
        <v>#N/A</v>
      </c>
      <c r="F397" s="58" t="e">
        <f t="shared" si="124"/>
        <v>#N/A</v>
      </c>
      <c r="G397" s="58" t="e">
        <f t="shared" si="125"/>
        <v>#N/A</v>
      </c>
      <c r="H397" s="58" t="e">
        <f t="shared" si="126"/>
        <v>#N/A</v>
      </c>
      <c r="I397" s="61" t="e">
        <v>#N/A</v>
      </c>
      <c r="J397" s="58" t="str">
        <f t="shared" si="127"/>
        <v>0</v>
      </c>
      <c r="K397" s="58" t="str">
        <f t="shared" si="128"/>
        <v>0</v>
      </c>
      <c r="L397" s="58" t="str">
        <f t="shared" si="129"/>
        <v>0</v>
      </c>
      <c r="M397" s="58" t="str">
        <f t="shared" si="130"/>
        <v>0</v>
      </c>
      <c r="N397" s="61">
        <v>0</v>
      </c>
      <c r="O397" s="3"/>
      <c r="P397" s="3"/>
      <c r="AF397" s="3">
        <f t="shared" si="132"/>
        <v>5.1273148148148154E-3</v>
      </c>
      <c r="AG397" s="5">
        <f t="shared" si="133"/>
        <v>443000</v>
      </c>
      <c r="AH397" s="56">
        <f t="shared" si="136"/>
        <v>1.0491998</v>
      </c>
      <c r="AI397" s="84">
        <f t="shared" si="122"/>
        <v>1.0491998</v>
      </c>
      <c r="AJ397" s="84">
        <v>915</v>
      </c>
      <c r="AK397" t="str">
        <f t="shared" si="134"/>
        <v>1.0491998, 915</v>
      </c>
      <c r="AL397" s="60">
        <f t="shared" si="122"/>
        <v>1.0491998</v>
      </c>
      <c r="AM397" s="5">
        <f t="shared" si="135"/>
        <v>443</v>
      </c>
      <c r="AN397" s="56"/>
      <c r="AT397" s="56"/>
    </row>
    <row r="398" spans="1:46" x14ac:dyDescent="0.35">
      <c r="A398">
        <v>444000</v>
      </c>
      <c r="B398" s="59">
        <v>0.11929307</v>
      </c>
      <c r="C398" s="3">
        <f t="shared" si="131"/>
        <v>5.138888888888889E-3</v>
      </c>
      <c r="D398" s="59">
        <v>1.1929307</v>
      </c>
      <c r="E398" s="56" t="e">
        <f t="shared" si="123"/>
        <v>#N/A</v>
      </c>
      <c r="F398" s="58" t="e">
        <f t="shared" si="124"/>
        <v>#N/A</v>
      </c>
      <c r="G398" s="58" t="e">
        <f t="shared" si="125"/>
        <v>#N/A</v>
      </c>
      <c r="H398" s="58" t="e">
        <f t="shared" si="126"/>
        <v>#N/A</v>
      </c>
      <c r="I398" s="61" t="e">
        <v>#N/A</v>
      </c>
      <c r="J398" s="58" t="str">
        <f t="shared" si="127"/>
        <v>0</v>
      </c>
      <c r="K398" s="58" t="str">
        <f t="shared" si="128"/>
        <v>0</v>
      </c>
      <c r="L398" s="58" t="str">
        <f t="shared" si="129"/>
        <v>0</v>
      </c>
      <c r="M398" s="58" t="str">
        <f t="shared" si="130"/>
        <v>0</v>
      </c>
      <c r="N398" s="61">
        <v>0</v>
      </c>
      <c r="O398" s="3"/>
      <c r="P398" s="3"/>
      <c r="AF398" s="3">
        <f t="shared" si="132"/>
        <v>5.138888888888889E-3</v>
      </c>
      <c r="AG398" s="5">
        <f t="shared" si="133"/>
        <v>444000</v>
      </c>
      <c r="AH398" s="56">
        <f t="shared" si="136"/>
        <v>1.1929307</v>
      </c>
      <c r="AI398" s="84">
        <f t="shared" si="122"/>
        <v>1.1929307</v>
      </c>
      <c r="AJ398" s="84">
        <v>916</v>
      </c>
      <c r="AK398" t="str">
        <f t="shared" si="134"/>
        <v>1.1929307, 916</v>
      </c>
      <c r="AL398" s="60">
        <f t="shared" si="122"/>
        <v>1.1929307</v>
      </c>
      <c r="AM398" s="5">
        <f t="shared" si="135"/>
        <v>444</v>
      </c>
      <c r="AN398" s="56"/>
      <c r="AT398" s="56"/>
    </row>
    <row r="399" spans="1:46" x14ac:dyDescent="0.35">
      <c r="A399">
        <v>445000</v>
      </c>
      <c r="B399" s="59">
        <v>0.13215550000000001</v>
      </c>
      <c r="C399" s="3">
        <f t="shared" si="131"/>
        <v>5.1504629629629635E-3</v>
      </c>
      <c r="D399" s="59">
        <v>1.321555</v>
      </c>
      <c r="E399" s="56" t="e">
        <f t="shared" si="123"/>
        <v>#N/A</v>
      </c>
      <c r="F399" s="58" t="e">
        <f t="shared" si="124"/>
        <v>#N/A</v>
      </c>
      <c r="G399" s="58" t="e">
        <f t="shared" si="125"/>
        <v>#N/A</v>
      </c>
      <c r="H399" s="58" t="e">
        <f t="shared" si="126"/>
        <v>#N/A</v>
      </c>
      <c r="I399" s="61" t="e">
        <v>#N/A</v>
      </c>
      <c r="J399" s="58" t="str">
        <f t="shared" si="127"/>
        <v>0</v>
      </c>
      <c r="K399" s="58" t="str">
        <f t="shared" si="128"/>
        <v>0</v>
      </c>
      <c r="L399" s="58" t="str">
        <f t="shared" si="129"/>
        <v>0</v>
      </c>
      <c r="M399" s="58" t="str">
        <f t="shared" si="130"/>
        <v>0</v>
      </c>
      <c r="N399" s="61">
        <v>0</v>
      </c>
      <c r="O399" s="3"/>
      <c r="P399" s="3"/>
      <c r="AF399" s="3">
        <f t="shared" si="132"/>
        <v>5.1504629629629635E-3</v>
      </c>
      <c r="AG399" s="5">
        <f t="shared" si="133"/>
        <v>445000</v>
      </c>
      <c r="AH399" s="56">
        <f t="shared" si="136"/>
        <v>1.321555</v>
      </c>
      <c r="AI399" s="84">
        <f t="shared" si="122"/>
        <v>1.321555</v>
      </c>
      <c r="AJ399" s="84">
        <v>917</v>
      </c>
      <c r="AK399" t="str">
        <f t="shared" si="134"/>
        <v>1.321555, 917</v>
      </c>
      <c r="AL399" s="60">
        <f t="shared" si="122"/>
        <v>1.321555</v>
      </c>
      <c r="AM399" s="5">
        <f t="shared" si="135"/>
        <v>445</v>
      </c>
      <c r="AN399" s="56"/>
      <c r="AT399" s="56"/>
    </row>
    <row r="400" spans="1:46" x14ac:dyDescent="0.35">
      <c r="A400">
        <v>446000</v>
      </c>
      <c r="B400" s="59">
        <v>0.12459008000000001</v>
      </c>
      <c r="C400" s="3">
        <f t="shared" si="131"/>
        <v>5.162037037037037E-3</v>
      </c>
      <c r="D400" s="59">
        <v>1.2459008</v>
      </c>
      <c r="E400" s="56" t="e">
        <f t="shared" si="123"/>
        <v>#N/A</v>
      </c>
      <c r="F400" s="58" t="e">
        <f t="shared" si="124"/>
        <v>#N/A</v>
      </c>
      <c r="G400" s="58" t="e">
        <f t="shared" si="125"/>
        <v>#N/A</v>
      </c>
      <c r="H400" s="58" t="e">
        <f t="shared" si="126"/>
        <v>#N/A</v>
      </c>
      <c r="I400" s="61" t="e">
        <v>#N/A</v>
      </c>
      <c r="J400" s="58" t="str">
        <f t="shared" si="127"/>
        <v>0</v>
      </c>
      <c r="K400" s="58" t="str">
        <f t="shared" si="128"/>
        <v>0</v>
      </c>
      <c r="L400" s="58" t="str">
        <f t="shared" si="129"/>
        <v>0</v>
      </c>
      <c r="M400" s="58" t="str">
        <f t="shared" si="130"/>
        <v>0</v>
      </c>
      <c r="N400" s="61">
        <v>0</v>
      </c>
      <c r="O400" s="3"/>
      <c r="P400" s="3"/>
      <c r="AF400" s="3">
        <f t="shared" si="132"/>
        <v>5.162037037037037E-3</v>
      </c>
      <c r="AG400" s="5">
        <f t="shared" si="133"/>
        <v>446000</v>
      </c>
      <c r="AH400" s="56">
        <f t="shared" si="136"/>
        <v>1.2459008</v>
      </c>
      <c r="AI400" s="84">
        <f t="shared" si="122"/>
        <v>1.2459008</v>
      </c>
      <c r="AJ400" s="84">
        <v>918</v>
      </c>
      <c r="AK400" t="str">
        <f t="shared" si="134"/>
        <v>1.2459008, 918</v>
      </c>
      <c r="AL400" s="60">
        <f t="shared" si="122"/>
        <v>1.2459008</v>
      </c>
      <c r="AM400" s="5">
        <f t="shared" si="135"/>
        <v>446</v>
      </c>
      <c r="AN400" s="56"/>
      <c r="AT400" s="56"/>
    </row>
    <row r="401" spans="1:46" x14ac:dyDescent="0.35">
      <c r="A401">
        <v>447000</v>
      </c>
      <c r="B401" s="59">
        <v>0.13064240999999999</v>
      </c>
      <c r="C401" s="3">
        <f t="shared" si="131"/>
        <v>5.1736111111111115E-3</v>
      </c>
      <c r="D401" s="59">
        <v>1.3064240999999999</v>
      </c>
      <c r="E401" s="56" t="e">
        <f t="shared" si="123"/>
        <v>#N/A</v>
      </c>
      <c r="F401" s="58" t="e">
        <f t="shared" si="124"/>
        <v>#N/A</v>
      </c>
      <c r="G401" s="58" t="e">
        <f t="shared" si="125"/>
        <v>#N/A</v>
      </c>
      <c r="H401" s="58" t="e">
        <f t="shared" si="126"/>
        <v>#N/A</v>
      </c>
      <c r="I401" s="61" t="e">
        <v>#N/A</v>
      </c>
      <c r="J401" s="58" t="str">
        <f t="shared" si="127"/>
        <v>0</v>
      </c>
      <c r="K401" s="58" t="str">
        <f t="shared" si="128"/>
        <v>0</v>
      </c>
      <c r="L401" s="58" t="str">
        <f t="shared" si="129"/>
        <v>0</v>
      </c>
      <c r="M401" s="58" t="str">
        <f t="shared" si="130"/>
        <v>0</v>
      </c>
      <c r="N401" s="61">
        <v>0</v>
      </c>
      <c r="O401" s="3"/>
      <c r="P401" s="3"/>
      <c r="AF401" s="3">
        <f t="shared" si="132"/>
        <v>5.1736111111111115E-3</v>
      </c>
      <c r="AG401" s="5">
        <f t="shared" si="133"/>
        <v>447000</v>
      </c>
      <c r="AH401" s="56">
        <f t="shared" si="136"/>
        <v>1.3064240999999999</v>
      </c>
      <c r="AI401" s="84">
        <f t="shared" si="122"/>
        <v>1.3064240999999999</v>
      </c>
      <c r="AJ401" s="84">
        <v>919</v>
      </c>
      <c r="AK401" t="str">
        <f t="shared" si="134"/>
        <v>1.3064241, 919</v>
      </c>
      <c r="AL401" s="60">
        <f t="shared" si="122"/>
        <v>1.3064240999999999</v>
      </c>
      <c r="AM401" s="5">
        <f t="shared" si="135"/>
        <v>447</v>
      </c>
      <c r="AN401" s="56"/>
      <c r="AT401" s="56"/>
    </row>
    <row r="402" spans="1:46" x14ac:dyDescent="0.35">
      <c r="A402">
        <v>448000</v>
      </c>
      <c r="B402" s="59">
        <v>0.13972092</v>
      </c>
      <c r="C402" s="3">
        <f t="shared" si="131"/>
        <v>5.185185185185185E-3</v>
      </c>
      <c r="D402" s="59">
        <v>1.3972092</v>
      </c>
      <c r="E402" s="56" t="e">
        <f t="shared" si="123"/>
        <v>#N/A</v>
      </c>
      <c r="F402" s="58" t="e">
        <f t="shared" si="124"/>
        <v>#N/A</v>
      </c>
      <c r="G402" s="58" t="e">
        <f t="shared" si="125"/>
        <v>#N/A</v>
      </c>
      <c r="H402" s="58" t="e">
        <f t="shared" si="126"/>
        <v>#N/A</v>
      </c>
      <c r="I402" s="61" t="e">
        <v>#N/A</v>
      </c>
      <c r="J402" s="58" t="str">
        <f t="shared" si="127"/>
        <v>0</v>
      </c>
      <c r="K402" s="58" t="str">
        <f t="shared" si="128"/>
        <v>0</v>
      </c>
      <c r="L402" s="58" t="str">
        <f t="shared" si="129"/>
        <v>0</v>
      </c>
      <c r="M402" s="58" t="str">
        <f t="shared" si="130"/>
        <v>0</v>
      </c>
      <c r="N402" s="61">
        <v>0</v>
      </c>
      <c r="O402" s="3"/>
      <c r="P402" s="3"/>
      <c r="AF402" s="3">
        <f t="shared" si="132"/>
        <v>5.185185185185185E-3</v>
      </c>
      <c r="AG402" s="5">
        <f t="shared" si="133"/>
        <v>448000</v>
      </c>
      <c r="AH402" s="56">
        <f t="shared" si="136"/>
        <v>1.3972092</v>
      </c>
      <c r="AI402" s="84">
        <f t="shared" si="122"/>
        <v>1.3972092</v>
      </c>
      <c r="AJ402" s="84">
        <v>920</v>
      </c>
      <c r="AK402" t="str">
        <f t="shared" si="134"/>
        <v>1.3972092, 920</v>
      </c>
      <c r="AL402" s="60">
        <f t="shared" si="122"/>
        <v>1.3972092</v>
      </c>
      <c r="AM402" s="5">
        <f t="shared" si="135"/>
        <v>448</v>
      </c>
      <c r="AN402" s="56"/>
      <c r="AT402" s="56"/>
    </row>
    <row r="403" spans="1:46" x14ac:dyDescent="0.35">
      <c r="A403">
        <v>449000</v>
      </c>
      <c r="B403" s="59">
        <v>0.15333867000000001</v>
      </c>
      <c r="C403" s="3">
        <f t="shared" si="131"/>
        <v>5.1967592592592595E-3</v>
      </c>
      <c r="D403" s="59">
        <v>1.5333867000000001</v>
      </c>
      <c r="E403" s="56" t="e">
        <f t="shared" si="123"/>
        <v>#N/A</v>
      </c>
      <c r="F403" s="58" t="e">
        <f t="shared" si="124"/>
        <v>#N/A</v>
      </c>
      <c r="G403" s="58" t="e">
        <f t="shared" si="125"/>
        <v>#N/A</v>
      </c>
      <c r="H403" s="58">
        <f t="shared" si="126"/>
        <v>1.5333867000000001</v>
      </c>
      <c r="I403" s="61" t="e">
        <v>#N/A</v>
      </c>
      <c r="J403" s="58" t="str">
        <f t="shared" si="127"/>
        <v>0</v>
      </c>
      <c r="K403" s="58" t="str">
        <f t="shared" si="128"/>
        <v>0</v>
      </c>
      <c r="L403" s="58" t="str">
        <f t="shared" si="129"/>
        <v>0</v>
      </c>
      <c r="M403" s="58">
        <f t="shared" si="130"/>
        <v>1.5333867000000001</v>
      </c>
      <c r="N403" s="61">
        <v>0</v>
      </c>
      <c r="O403" s="3"/>
      <c r="P403" s="3"/>
      <c r="AF403" s="3">
        <f t="shared" si="132"/>
        <v>5.1967592592592595E-3</v>
      </c>
      <c r="AG403" s="5">
        <f t="shared" si="133"/>
        <v>449000</v>
      </c>
      <c r="AH403" s="56">
        <f t="shared" si="136"/>
        <v>1.5333867000000001</v>
      </c>
      <c r="AI403" s="84">
        <f t="shared" ref="AI403:AL466" si="137">$B403*10</f>
        <v>1.5333867000000001</v>
      </c>
      <c r="AJ403" s="84">
        <v>921</v>
      </c>
      <c r="AK403" t="str">
        <f t="shared" si="134"/>
        <v>1.5333867, 921</v>
      </c>
      <c r="AL403" s="60">
        <f t="shared" si="137"/>
        <v>1.5333867000000001</v>
      </c>
      <c r="AM403" s="5">
        <f t="shared" si="135"/>
        <v>449</v>
      </c>
      <c r="AN403" s="56"/>
      <c r="AT403" s="56"/>
    </row>
    <row r="404" spans="1:46" x14ac:dyDescent="0.35">
      <c r="A404">
        <v>450000</v>
      </c>
      <c r="B404" s="59">
        <v>0.14501791999999999</v>
      </c>
      <c r="C404" s="3">
        <f t="shared" si="131"/>
        <v>5.208333333333333E-3</v>
      </c>
      <c r="D404" s="59">
        <v>1.4501792</v>
      </c>
      <c r="E404" s="56" t="e">
        <f t="shared" si="123"/>
        <v>#N/A</v>
      </c>
      <c r="F404" s="58" t="e">
        <f t="shared" si="124"/>
        <v>#N/A</v>
      </c>
      <c r="G404" s="58" t="e">
        <f t="shared" si="125"/>
        <v>#N/A</v>
      </c>
      <c r="H404" s="58" t="e">
        <f t="shared" si="126"/>
        <v>#N/A</v>
      </c>
      <c r="I404" s="61" t="e">
        <v>#N/A</v>
      </c>
      <c r="J404" s="58" t="str">
        <f t="shared" si="127"/>
        <v>0</v>
      </c>
      <c r="K404" s="58" t="str">
        <f t="shared" si="128"/>
        <v>0</v>
      </c>
      <c r="L404" s="58" t="str">
        <f t="shared" si="129"/>
        <v>0</v>
      </c>
      <c r="M404" s="58" t="str">
        <f t="shared" si="130"/>
        <v>0</v>
      </c>
      <c r="N404" s="61">
        <v>0</v>
      </c>
      <c r="O404" s="3"/>
      <c r="P404" s="3"/>
      <c r="AF404" s="3">
        <f t="shared" si="132"/>
        <v>5.208333333333333E-3</v>
      </c>
      <c r="AG404" s="5">
        <f t="shared" si="133"/>
        <v>450000</v>
      </c>
      <c r="AH404" s="56">
        <f t="shared" si="136"/>
        <v>1.4501792</v>
      </c>
      <c r="AI404" s="84">
        <f t="shared" si="137"/>
        <v>1.4501792</v>
      </c>
      <c r="AJ404" s="84">
        <v>922</v>
      </c>
      <c r="AK404" t="str">
        <f t="shared" si="134"/>
        <v>1.4501792, 922</v>
      </c>
      <c r="AL404" s="60">
        <f t="shared" si="137"/>
        <v>1.4501792</v>
      </c>
      <c r="AM404" s="5">
        <f t="shared" si="135"/>
        <v>450</v>
      </c>
      <c r="AN404" s="56"/>
      <c r="AT404" s="56"/>
    </row>
    <row r="405" spans="1:46" x14ac:dyDescent="0.35">
      <c r="A405">
        <v>451000</v>
      </c>
      <c r="B405" s="59">
        <v>0.11702464999999999</v>
      </c>
      <c r="C405" s="3">
        <f t="shared" si="131"/>
        <v>5.2199074074074075E-3</v>
      </c>
      <c r="D405" s="59">
        <v>1.1702465</v>
      </c>
      <c r="E405" s="56" t="e">
        <f t="shared" si="123"/>
        <v>#N/A</v>
      </c>
      <c r="F405" s="58" t="e">
        <f t="shared" si="124"/>
        <v>#N/A</v>
      </c>
      <c r="G405" s="58" t="e">
        <f t="shared" si="125"/>
        <v>#N/A</v>
      </c>
      <c r="H405" s="58" t="e">
        <f t="shared" si="126"/>
        <v>#N/A</v>
      </c>
      <c r="I405" s="61" t="e">
        <v>#N/A</v>
      </c>
      <c r="J405" s="58" t="str">
        <f t="shared" si="127"/>
        <v>0</v>
      </c>
      <c r="K405" s="58" t="str">
        <f t="shared" si="128"/>
        <v>0</v>
      </c>
      <c r="L405" s="58" t="str">
        <f t="shared" si="129"/>
        <v>0</v>
      </c>
      <c r="M405" s="58" t="str">
        <f t="shared" si="130"/>
        <v>0</v>
      </c>
      <c r="N405" s="61">
        <v>0</v>
      </c>
      <c r="O405" s="3"/>
      <c r="P405" s="3"/>
      <c r="AF405" s="3">
        <f t="shared" si="132"/>
        <v>5.2199074074074075E-3</v>
      </c>
      <c r="AG405" s="5">
        <f t="shared" si="133"/>
        <v>451000</v>
      </c>
      <c r="AH405" s="56">
        <f t="shared" si="136"/>
        <v>1.1702465</v>
      </c>
      <c r="AI405" s="84">
        <f t="shared" si="137"/>
        <v>1.1702465</v>
      </c>
      <c r="AJ405" s="84">
        <v>923</v>
      </c>
      <c r="AK405" t="str">
        <f t="shared" si="134"/>
        <v>1.1702465, 923</v>
      </c>
      <c r="AL405" s="60">
        <f t="shared" si="137"/>
        <v>1.1702465</v>
      </c>
      <c r="AM405" s="5">
        <f t="shared" si="135"/>
        <v>451</v>
      </c>
      <c r="AN405" s="56"/>
      <c r="AT405" s="56"/>
    </row>
    <row r="406" spans="1:46" x14ac:dyDescent="0.35">
      <c r="A406">
        <v>452000</v>
      </c>
      <c r="B406" s="59">
        <v>9.7354549999999998E-2</v>
      </c>
      <c r="C406" s="3">
        <f t="shared" si="131"/>
        <v>5.2314814814814811E-3</v>
      </c>
      <c r="D406" s="59">
        <v>0.97354549999999995</v>
      </c>
      <c r="E406" s="56" t="e">
        <f t="shared" si="123"/>
        <v>#N/A</v>
      </c>
      <c r="F406" s="58" t="e">
        <f t="shared" si="124"/>
        <v>#N/A</v>
      </c>
      <c r="G406" s="58" t="e">
        <f t="shared" si="125"/>
        <v>#N/A</v>
      </c>
      <c r="H406" s="58" t="e">
        <f t="shared" si="126"/>
        <v>#N/A</v>
      </c>
      <c r="I406" s="61" t="e">
        <v>#N/A</v>
      </c>
      <c r="J406" s="58" t="str">
        <f t="shared" si="127"/>
        <v>0</v>
      </c>
      <c r="K406" s="58" t="str">
        <f t="shared" si="128"/>
        <v>0</v>
      </c>
      <c r="L406" s="58" t="str">
        <f t="shared" si="129"/>
        <v>0</v>
      </c>
      <c r="M406" s="58" t="str">
        <f t="shared" si="130"/>
        <v>0</v>
      </c>
      <c r="N406" s="61">
        <v>0</v>
      </c>
      <c r="O406" s="3"/>
      <c r="P406" s="3"/>
      <c r="AF406" s="3">
        <f t="shared" si="132"/>
        <v>5.2314814814814811E-3</v>
      </c>
      <c r="AG406" s="5">
        <f t="shared" si="133"/>
        <v>452000</v>
      </c>
      <c r="AH406" s="56">
        <f t="shared" si="136"/>
        <v>0.97354549999999995</v>
      </c>
      <c r="AI406" s="84">
        <f t="shared" si="137"/>
        <v>0.97354549999999995</v>
      </c>
      <c r="AJ406" s="84">
        <v>924</v>
      </c>
      <c r="AK406" t="str">
        <f t="shared" si="134"/>
        <v>0.9735455, 924</v>
      </c>
      <c r="AL406" s="60">
        <f t="shared" si="137"/>
        <v>0.97354549999999995</v>
      </c>
      <c r="AM406" s="5">
        <f t="shared" si="135"/>
        <v>452</v>
      </c>
      <c r="AN406" s="56"/>
      <c r="AT406" s="56"/>
    </row>
    <row r="407" spans="1:46" x14ac:dyDescent="0.35">
      <c r="A407">
        <v>453000</v>
      </c>
      <c r="B407" s="59">
        <v>7.0119039999999994E-2</v>
      </c>
      <c r="C407" s="3">
        <f t="shared" si="131"/>
        <v>5.2430555555555555E-3</v>
      </c>
      <c r="D407" s="59">
        <v>0.70119039999999999</v>
      </c>
      <c r="E407" s="56" t="e">
        <f t="shared" si="123"/>
        <v>#N/A</v>
      </c>
      <c r="F407" s="58" t="e">
        <f t="shared" si="124"/>
        <v>#N/A</v>
      </c>
      <c r="G407" s="58" t="e">
        <f t="shared" si="125"/>
        <v>#N/A</v>
      </c>
      <c r="H407" s="58" t="e">
        <f t="shared" si="126"/>
        <v>#N/A</v>
      </c>
      <c r="I407" s="61" t="e">
        <v>#N/A</v>
      </c>
      <c r="J407" s="58" t="str">
        <f t="shared" si="127"/>
        <v>0</v>
      </c>
      <c r="K407" s="58" t="str">
        <f t="shared" si="128"/>
        <v>0</v>
      </c>
      <c r="L407" s="58" t="str">
        <f t="shared" si="129"/>
        <v>0</v>
      </c>
      <c r="M407" s="58" t="str">
        <f t="shared" si="130"/>
        <v>0</v>
      </c>
      <c r="N407" s="61">
        <v>0</v>
      </c>
      <c r="O407" s="3"/>
      <c r="P407" s="3"/>
      <c r="AF407" s="3">
        <f t="shared" si="132"/>
        <v>5.2430555555555555E-3</v>
      </c>
      <c r="AG407" s="5">
        <f t="shared" si="133"/>
        <v>453000</v>
      </c>
      <c r="AH407" s="56">
        <f t="shared" si="136"/>
        <v>0.70119039999999999</v>
      </c>
      <c r="AI407" s="84">
        <f t="shared" si="137"/>
        <v>0.70119039999999999</v>
      </c>
      <c r="AJ407" s="84">
        <v>925</v>
      </c>
      <c r="AK407" t="str">
        <f t="shared" si="134"/>
        <v>0.7011904, 925</v>
      </c>
      <c r="AL407" s="60">
        <f t="shared" si="137"/>
        <v>0.70119039999999999</v>
      </c>
      <c r="AM407" s="5">
        <f t="shared" si="135"/>
        <v>453</v>
      </c>
      <c r="AN407" s="56"/>
      <c r="AT407" s="56"/>
    </row>
    <row r="408" spans="1:46" x14ac:dyDescent="0.35">
      <c r="A408">
        <v>454000</v>
      </c>
      <c r="B408" s="59">
        <v>4.4394179999999998E-2</v>
      </c>
      <c r="C408" s="3">
        <f t="shared" si="131"/>
        <v>5.2546296296296291E-3</v>
      </c>
      <c r="D408" s="59">
        <v>0.4439418</v>
      </c>
      <c r="E408" s="56" t="e">
        <f t="shared" si="123"/>
        <v>#N/A</v>
      </c>
      <c r="F408" s="58" t="e">
        <f t="shared" si="124"/>
        <v>#N/A</v>
      </c>
      <c r="G408" s="58" t="e">
        <f t="shared" si="125"/>
        <v>#N/A</v>
      </c>
      <c r="H408" s="58" t="e">
        <f t="shared" si="126"/>
        <v>#N/A</v>
      </c>
      <c r="I408" s="61" t="e">
        <v>#N/A</v>
      </c>
      <c r="J408" s="58" t="str">
        <f t="shared" si="127"/>
        <v>0</v>
      </c>
      <c r="K408" s="58" t="str">
        <f t="shared" si="128"/>
        <v>0</v>
      </c>
      <c r="L408" s="58" t="str">
        <f t="shared" si="129"/>
        <v>0</v>
      </c>
      <c r="M408" s="58" t="str">
        <f t="shared" si="130"/>
        <v>0</v>
      </c>
      <c r="N408" s="61">
        <v>0</v>
      </c>
      <c r="O408" s="3"/>
      <c r="P408" s="3"/>
      <c r="AF408" s="3">
        <f t="shared" si="132"/>
        <v>5.2546296296296291E-3</v>
      </c>
      <c r="AG408" s="5">
        <f t="shared" si="133"/>
        <v>454000</v>
      </c>
      <c r="AH408" s="56">
        <f t="shared" si="136"/>
        <v>0.4439418</v>
      </c>
      <c r="AI408" s="84">
        <f t="shared" si="137"/>
        <v>0.4439418</v>
      </c>
      <c r="AJ408" s="84">
        <v>926</v>
      </c>
      <c r="AK408" t="str">
        <f t="shared" si="134"/>
        <v>0.4439418, 926</v>
      </c>
      <c r="AL408" s="60">
        <f t="shared" si="137"/>
        <v>0.4439418</v>
      </c>
      <c r="AM408" s="5">
        <f t="shared" si="135"/>
        <v>454</v>
      </c>
      <c r="AN408" s="56"/>
      <c r="AT408" s="56"/>
    </row>
    <row r="409" spans="1:46" x14ac:dyDescent="0.35">
      <c r="A409">
        <v>455000</v>
      </c>
      <c r="B409" s="59">
        <v>2.3968751999999999E-2</v>
      </c>
      <c r="C409" s="3">
        <f t="shared" si="131"/>
        <v>5.2662037037037035E-3</v>
      </c>
      <c r="D409" s="59">
        <v>0.23968751999999999</v>
      </c>
      <c r="E409" s="56" t="e">
        <f t="shared" si="123"/>
        <v>#N/A</v>
      </c>
      <c r="F409" s="58" t="e">
        <f t="shared" si="124"/>
        <v>#N/A</v>
      </c>
      <c r="G409" s="58" t="e">
        <f t="shared" si="125"/>
        <v>#N/A</v>
      </c>
      <c r="H409" s="58" t="e">
        <f t="shared" si="126"/>
        <v>#N/A</v>
      </c>
      <c r="I409" s="61" t="e">
        <v>#N/A</v>
      </c>
      <c r="J409" s="58" t="str">
        <f t="shared" si="127"/>
        <v>0</v>
      </c>
      <c r="K409" s="58" t="str">
        <f t="shared" si="128"/>
        <v>0</v>
      </c>
      <c r="L409" s="58" t="str">
        <f t="shared" si="129"/>
        <v>0</v>
      </c>
      <c r="M409" s="58" t="str">
        <f t="shared" si="130"/>
        <v>0</v>
      </c>
      <c r="N409" s="61">
        <v>0</v>
      </c>
      <c r="O409" s="3"/>
      <c r="P409" s="3"/>
      <c r="AF409" s="3">
        <f t="shared" si="132"/>
        <v>5.2662037037037035E-3</v>
      </c>
      <c r="AG409" s="5">
        <f t="shared" si="133"/>
        <v>455000</v>
      </c>
      <c r="AH409" s="56">
        <f t="shared" si="136"/>
        <v>0.23968751999999999</v>
      </c>
      <c r="AI409" s="84">
        <f t="shared" si="137"/>
        <v>0.23968751999999999</v>
      </c>
      <c r="AJ409" s="84">
        <v>927</v>
      </c>
      <c r="AK409" t="str">
        <f t="shared" si="134"/>
        <v>0.23968752, 927</v>
      </c>
      <c r="AL409" s="60">
        <f t="shared" si="137"/>
        <v>0.23968751999999999</v>
      </c>
      <c r="AM409" s="5">
        <f t="shared" si="135"/>
        <v>455</v>
      </c>
      <c r="AN409" s="56"/>
      <c r="AT409" s="56"/>
    </row>
    <row r="410" spans="1:46" x14ac:dyDescent="0.35">
      <c r="A410">
        <v>456000</v>
      </c>
      <c r="B410" s="59">
        <v>1.8671746999999999E-2</v>
      </c>
      <c r="C410" s="3">
        <f t="shared" si="131"/>
        <v>5.2777777777777779E-3</v>
      </c>
      <c r="D410" s="59">
        <v>0.18671747</v>
      </c>
      <c r="E410" s="56" t="e">
        <f t="shared" si="123"/>
        <v>#N/A</v>
      </c>
      <c r="F410" s="58" t="e">
        <f t="shared" si="124"/>
        <v>#N/A</v>
      </c>
      <c r="G410" s="58">
        <f t="shared" si="125"/>
        <v>0.18671747</v>
      </c>
      <c r="H410" s="58" t="e">
        <f t="shared" si="126"/>
        <v>#N/A</v>
      </c>
      <c r="I410" s="61" t="e">
        <v>#N/A</v>
      </c>
      <c r="J410" s="58" t="str">
        <f t="shared" si="127"/>
        <v>0</v>
      </c>
      <c r="K410" s="58" t="str">
        <f t="shared" si="128"/>
        <v>0</v>
      </c>
      <c r="L410" s="58">
        <f t="shared" si="129"/>
        <v>0.18671747</v>
      </c>
      <c r="M410" s="58" t="str">
        <f t="shared" si="130"/>
        <v>0</v>
      </c>
      <c r="N410" s="61">
        <v>0</v>
      </c>
      <c r="O410" s="3"/>
      <c r="P410" s="3"/>
      <c r="AF410" s="3">
        <f t="shared" si="132"/>
        <v>5.2777777777777779E-3</v>
      </c>
      <c r="AG410" s="5">
        <f t="shared" si="133"/>
        <v>456000</v>
      </c>
      <c r="AH410" s="56">
        <f t="shared" si="136"/>
        <v>0.18671747</v>
      </c>
      <c r="AI410" s="84">
        <f t="shared" si="137"/>
        <v>0.18671747</v>
      </c>
      <c r="AJ410" s="84">
        <v>928</v>
      </c>
      <c r="AK410" t="str">
        <f t="shared" si="134"/>
        <v>0.18671747, 928</v>
      </c>
      <c r="AL410" s="60">
        <f t="shared" si="137"/>
        <v>0.18671747</v>
      </c>
      <c r="AM410" s="5">
        <f t="shared" si="135"/>
        <v>456</v>
      </c>
      <c r="AN410" s="56"/>
      <c r="AT410" s="56"/>
    </row>
    <row r="411" spans="1:46" x14ac:dyDescent="0.35">
      <c r="A411">
        <v>457000</v>
      </c>
      <c r="B411" s="59">
        <v>2.1697916000000001E-2</v>
      </c>
      <c r="C411" s="3">
        <f t="shared" si="131"/>
        <v>5.2893518518518515E-3</v>
      </c>
      <c r="D411" s="59">
        <v>0.21697916</v>
      </c>
      <c r="E411" s="56" t="e">
        <f t="shared" si="123"/>
        <v>#N/A</v>
      </c>
      <c r="F411" s="58" t="e">
        <f t="shared" si="124"/>
        <v>#N/A</v>
      </c>
      <c r="G411" s="58" t="e">
        <f t="shared" si="125"/>
        <v>#N/A</v>
      </c>
      <c r="H411" s="58" t="e">
        <f t="shared" si="126"/>
        <v>#N/A</v>
      </c>
      <c r="I411" s="61" t="e">
        <v>#N/A</v>
      </c>
      <c r="J411" s="58" t="str">
        <f t="shared" si="127"/>
        <v>0</v>
      </c>
      <c r="K411" s="58" t="str">
        <f t="shared" si="128"/>
        <v>0</v>
      </c>
      <c r="L411" s="58" t="str">
        <f t="shared" si="129"/>
        <v>0</v>
      </c>
      <c r="M411" s="58" t="str">
        <f t="shared" si="130"/>
        <v>0</v>
      </c>
      <c r="N411" s="61">
        <v>0</v>
      </c>
      <c r="O411" s="3"/>
      <c r="P411" s="3"/>
      <c r="AF411" s="3">
        <f t="shared" si="132"/>
        <v>5.2893518518518515E-3</v>
      </c>
      <c r="AG411" s="5">
        <f t="shared" si="133"/>
        <v>457000</v>
      </c>
      <c r="AH411" s="56">
        <f t="shared" si="136"/>
        <v>0.21697916</v>
      </c>
      <c r="AI411" s="84">
        <f t="shared" si="137"/>
        <v>0.21697916</v>
      </c>
      <c r="AJ411" s="84">
        <v>929</v>
      </c>
      <c r="AK411" t="str">
        <f t="shared" si="134"/>
        <v>0.21697916, 929</v>
      </c>
      <c r="AL411" s="60">
        <f t="shared" si="137"/>
        <v>0.21697916</v>
      </c>
      <c r="AM411" s="5">
        <f t="shared" si="135"/>
        <v>457</v>
      </c>
      <c r="AN411" s="56"/>
      <c r="AT411" s="56"/>
    </row>
    <row r="412" spans="1:46" x14ac:dyDescent="0.35">
      <c r="A412">
        <v>458000</v>
      </c>
      <c r="B412" s="59">
        <v>2.7750253999999999E-2</v>
      </c>
      <c r="C412" s="3">
        <f t="shared" si="131"/>
        <v>5.3009259259259259E-3</v>
      </c>
      <c r="D412" s="59">
        <v>0.27750253999999996</v>
      </c>
      <c r="E412" s="56" t="e">
        <f t="shared" si="123"/>
        <v>#N/A</v>
      </c>
      <c r="F412" s="58" t="e">
        <f t="shared" si="124"/>
        <v>#N/A</v>
      </c>
      <c r="G412" s="58" t="e">
        <f t="shared" si="125"/>
        <v>#N/A</v>
      </c>
      <c r="H412" s="58" t="e">
        <f t="shared" si="126"/>
        <v>#N/A</v>
      </c>
      <c r="I412" s="61" t="e">
        <v>#N/A</v>
      </c>
      <c r="J412" s="58" t="str">
        <f t="shared" si="127"/>
        <v>0</v>
      </c>
      <c r="K412" s="58" t="str">
        <f t="shared" si="128"/>
        <v>0</v>
      </c>
      <c r="L412" s="58" t="str">
        <f t="shared" si="129"/>
        <v>0</v>
      </c>
      <c r="M412" s="58" t="str">
        <f t="shared" si="130"/>
        <v>0</v>
      </c>
      <c r="N412" s="61">
        <v>0</v>
      </c>
      <c r="O412" s="3"/>
      <c r="P412" s="3"/>
      <c r="AF412" s="3">
        <f t="shared" si="132"/>
        <v>5.3009259259259259E-3</v>
      </c>
      <c r="AG412" s="5">
        <f t="shared" si="133"/>
        <v>458000</v>
      </c>
      <c r="AH412" s="56">
        <f t="shared" si="136"/>
        <v>0.27750253999999996</v>
      </c>
      <c r="AI412" s="84">
        <f t="shared" si="137"/>
        <v>0.27750253999999996</v>
      </c>
      <c r="AJ412" s="84">
        <v>930</v>
      </c>
      <c r="AK412" t="str">
        <f t="shared" si="134"/>
        <v>0.27750254, 930</v>
      </c>
      <c r="AL412" s="60">
        <f t="shared" si="137"/>
        <v>0.27750253999999996</v>
      </c>
      <c r="AM412" s="5">
        <f t="shared" si="135"/>
        <v>458</v>
      </c>
      <c r="AN412" s="56"/>
      <c r="AT412" s="56"/>
    </row>
    <row r="413" spans="1:46" x14ac:dyDescent="0.35">
      <c r="A413">
        <v>459000</v>
      </c>
      <c r="B413" s="59">
        <v>3.380259E-2</v>
      </c>
      <c r="C413" s="3">
        <f t="shared" si="131"/>
        <v>5.3125000000000004E-3</v>
      </c>
      <c r="D413" s="59">
        <v>0.33802589999999999</v>
      </c>
      <c r="E413" s="56" t="e">
        <f t="shared" si="123"/>
        <v>#N/A</v>
      </c>
      <c r="F413" s="58" t="e">
        <f t="shared" si="124"/>
        <v>#N/A</v>
      </c>
      <c r="G413" s="58" t="e">
        <f t="shared" si="125"/>
        <v>#N/A</v>
      </c>
      <c r="H413" s="58" t="e">
        <f t="shared" si="126"/>
        <v>#N/A</v>
      </c>
      <c r="I413" s="61" t="e">
        <v>#N/A</v>
      </c>
      <c r="J413" s="58" t="str">
        <f t="shared" si="127"/>
        <v>0</v>
      </c>
      <c r="K413" s="58" t="str">
        <f t="shared" si="128"/>
        <v>0</v>
      </c>
      <c r="L413" s="58" t="str">
        <f t="shared" si="129"/>
        <v>0</v>
      </c>
      <c r="M413" s="58" t="str">
        <f t="shared" si="130"/>
        <v>0</v>
      </c>
      <c r="N413" s="61">
        <v>0</v>
      </c>
      <c r="AF413" s="3">
        <f t="shared" si="132"/>
        <v>5.3125000000000004E-3</v>
      </c>
      <c r="AG413" s="5">
        <f t="shared" si="133"/>
        <v>459000</v>
      </c>
      <c r="AH413" s="56">
        <f t="shared" si="136"/>
        <v>0.33802589999999999</v>
      </c>
      <c r="AI413" s="84">
        <f t="shared" si="137"/>
        <v>0.33802589999999999</v>
      </c>
      <c r="AJ413" s="84">
        <v>931</v>
      </c>
      <c r="AK413" t="str">
        <f t="shared" si="134"/>
        <v>0.3380259, 931</v>
      </c>
      <c r="AL413" s="60">
        <f t="shared" si="137"/>
        <v>0.33802589999999999</v>
      </c>
      <c r="AM413" s="5">
        <f t="shared" si="135"/>
        <v>459</v>
      </c>
      <c r="AN413" s="56"/>
      <c r="AT413" s="56"/>
    </row>
    <row r="414" spans="1:46" x14ac:dyDescent="0.35">
      <c r="A414">
        <v>460000</v>
      </c>
      <c r="B414" s="59">
        <v>3.6828760000000002E-2</v>
      </c>
      <c r="C414" s="3">
        <f t="shared" si="131"/>
        <v>5.324074074074074E-3</v>
      </c>
      <c r="D414" s="59">
        <v>0.36828760000000005</v>
      </c>
      <c r="E414" s="56" t="e">
        <f t="shared" si="123"/>
        <v>#N/A</v>
      </c>
      <c r="F414" s="58" t="e">
        <f t="shared" si="124"/>
        <v>#N/A</v>
      </c>
      <c r="G414" s="58" t="e">
        <f t="shared" si="125"/>
        <v>#N/A</v>
      </c>
      <c r="H414" s="58" t="e">
        <f t="shared" si="126"/>
        <v>#N/A</v>
      </c>
      <c r="I414" s="61" t="e">
        <v>#N/A</v>
      </c>
      <c r="J414" s="58" t="str">
        <f t="shared" si="127"/>
        <v>0</v>
      </c>
      <c r="K414" s="58" t="str">
        <f t="shared" si="128"/>
        <v>0</v>
      </c>
      <c r="L414" s="58" t="str">
        <f t="shared" si="129"/>
        <v>0</v>
      </c>
      <c r="M414" s="58" t="str">
        <f t="shared" si="130"/>
        <v>0</v>
      </c>
      <c r="N414" s="61">
        <v>0</v>
      </c>
      <c r="AF414" s="3">
        <f t="shared" si="132"/>
        <v>5.324074074074074E-3</v>
      </c>
      <c r="AG414" s="5">
        <f t="shared" si="133"/>
        <v>460000</v>
      </c>
      <c r="AH414" s="56">
        <f t="shared" si="136"/>
        <v>0.36828760000000005</v>
      </c>
      <c r="AI414" s="84">
        <f t="shared" si="137"/>
        <v>0.36828760000000005</v>
      </c>
      <c r="AJ414" s="84">
        <v>932</v>
      </c>
      <c r="AK414" t="str">
        <f t="shared" si="134"/>
        <v>0.3682876, 932</v>
      </c>
      <c r="AL414" s="60">
        <f t="shared" si="137"/>
        <v>0.36828760000000005</v>
      </c>
      <c r="AM414" s="5">
        <f t="shared" si="135"/>
        <v>460</v>
      </c>
      <c r="AN414" s="56"/>
      <c r="AT414" s="56"/>
    </row>
    <row r="415" spans="1:46" x14ac:dyDescent="0.35">
      <c r="A415">
        <v>461000</v>
      </c>
      <c r="B415" s="59">
        <v>8.7520719999999996E-2</v>
      </c>
      <c r="C415" s="3">
        <f t="shared" si="131"/>
        <v>5.3356481481481484E-3</v>
      </c>
      <c r="D415" s="59">
        <v>0.87520719999999996</v>
      </c>
      <c r="E415" s="56" t="e">
        <f t="shared" si="123"/>
        <v>#N/A</v>
      </c>
      <c r="F415" s="58" t="e">
        <f t="shared" si="124"/>
        <v>#N/A</v>
      </c>
      <c r="G415" s="58" t="e">
        <f t="shared" si="125"/>
        <v>#N/A</v>
      </c>
      <c r="H415" s="58" t="e">
        <f t="shared" si="126"/>
        <v>#N/A</v>
      </c>
      <c r="I415" s="61" t="e">
        <v>#N/A</v>
      </c>
      <c r="J415" s="58" t="str">
        <f t="shared" si="127"/>
        <v>0</v>
      </c>
      <c r="K415" s="58" t="str">
        <f t="shared" si="128"/>
        <v>0</v>
      </c>
      <c r="L415" s="58" t="str">
        <f t="shared" si="129"/>
        <v>0</v>
      </c>
      <c r="M415" s="58" t="str">
        <f t="shared" si="130"/>
        <v>0</v>
      </c>
      <c r="N415" s="61">
        <v>0</v>
      </c>
      <c r="AF415" s="3">
        <f t="shared" si="132"/>
        <v>5.3356481481481484E-3</v>
      </c>
      <c r="AG415" s="5">
        <f t="shared" si="133"/>
        <v>461000</v>
      </c>
      <c r="AH415" s="56">
        <f t="shared" si="136"/>
        <v>0.87520719999999996</v>
      </c>
      <c r="AI415" s="84">
        <f t="shared" si="137"/>
        <v>0.87520719999999996</v>
      </c>
      <c r="AJ415" s="84">
        <v>933</v>
      </c>
      <c r="AK415" t="str">
        <f t="shared" si="134"/>
        <v>0.8752072, 933</v>
      </c>
      <c r="AL415" s="60">
        <f t="shared" si="137"/>
        <v>0.87520719999999996</v>
      </c>
      <c r="AM415" s="5">
        <f t="shared" si="135"/>
        <v>461</v>
      </c>
      <c r="AN415" s="56"/>
      <c r="AT415" s="56"/>
    </row>
    <row r="416" spans="1:46" x14ac:dyDescent="0.35">
      <c r="A416">
        <v>462000</v>
      </c>
      <c r="B416" s="59">
        <v>7.2389880000000004E-2</v>
      </c>
      <c r="C416" s="3">
        <f t="shared" si="131"/>
        <v>5.347222222222222E-3</v>
      </c>
      <c r="D416" s="59">
        <v>0.72389880000000006</v>
      </c>
      <c r="E416" s="56" t="e">
        <f t="shared" si="123"/>
        <v>#N/A</v>
      </c>
      <c r="F416" s="58" t="e">
        <f t="shared" si="124"/>
        <v>#N/A</v>
      </c>
      <c r="G416" s="58" t="e">
        <f t="shared" si="125"/>
        <v>#N/A</v>
      </c>
      <c r="H416" s="58" t="e">
        <f t="shared" si="126"/>
        <v>#N/A</v>
      </c>
      <c r="I416" s="61" t="e">
        <v>#N/A</v>
      </c>
      <c r="J416" s="58" t="str">
        <f t="shared" si="127"/>
        <v>0</v>
      </c>
      <c r="K416" s="58" t="str">
        <f t="shared" si="128"/>
        <v>0</v>
      </c>
      <c r="L416" s="58" t="str">
        <f t="shared" si="129"/>
        <v>0</v>
      </c>
      <c r="M416" s="58" t="str">
        <f t="shared" si="130"/>
        <v>0</v>
      </c>
      <c r="N416" s="61">
        <v>0</v>
      </c>
      <c r="AF416" s="3">
        <f t="shared" si="132"/>
        <v>5.347222222222222E-3</v>
      </c>
      <c r="AG416" s="5">
        <f t="shared" si="133"/>
        <v>462000</v>
      </c>
      <c r="AH416" s="56">
        <f t="shared" si="136"/>
        <v>0.72389880000000006</v>
      </c>
      <c r="AI416" s="84">
        <f t="shared" si="137"/>
        <v>0.72389880000000006</v>
      </c>
      <c r="AJ416" s="84">
        <v>934</v>
      </c>
      <c r="AK416" t="str">
        <f t="shared" si="134"/>
        <v>0.7238988, 934</v>
      </c>
      <c r="AL416" s="60">
        <f t="shared" si="137"/>
        <v>0.72389880000000006</v>
      </c>
      <c r="AM416" s="5">
        <f t="shared" si="135"/>
        <v>462</v>
      </c>
      <c r="AN416" s="56"/>
      <c r="AT416" s="56"/>
    </row>
    <row r="417" spans="1:46" x14ac:dyDescent="0.35">
      <c r="A417">
        <v>463000</v>
      </c>
      <c r="B417" s="59">
        <v>0.12912931999999999</v>
      </c>
      <c r="C417" s="3">
        <f t="shared" si="131"/>
        <v>5.3587962962962964E-3</v>
      </c>
      <c r="D417" s="59">
        <v>1.2912931999999999</v>
      </c>
      <c r="E417" s="56" t="e">
        <f t="shared" si="123"/>
        <v>#N/A</v>
      </c>
      <c r="F417" s="58" t="e">
        <f t="shared" si="124"/>
        <v>#N/A</v>
      </c>
      <c r="G417" s="58" t="e">
        <f t="shared" si="125"/>
        <v>#N/A</v>
      </c>
      <c r="H417" s="58" t="e">
        <f t="shared" si="126"/>
        <v>#N/A</v>
      </c>
      <c r="I417" s="61" t="e">
        <v>#N/A</v>
      </c>
      <c r="J417" s="58" t="str">
        <f t="shared" si="127"/>
        <v>0</v>
      </c>
      <c r="K417" s="58" t="str">
        <f t="shared" si="128"/>
        <v>0</v>
      </c>
      <c r="L417" s="58" t="str">
        <f t="shared" si="129"/>
        <v>0</v>
      </c>
      <c r="M417" s="58" t="str">
        <f t="shared" si="130"/>
        <v>0</v>
      </c>
      <c r="N417" s="61" t="str">
        <v>12 Back</v>
      </c>
      <c r="AF417" s="3">
        <f t="shared" si="132"/>
        <v>5.3587962962962964E-3</v>
      </c>
      <c r="AG417" s="5">
        <f t="shared" si="133"/>
        <v>463000</v>
      </c>
      <c r="AH417" s="56">
        <f t="shared" si="136"/>
        <v>1.2912931999999999</v>
      </c>
      <c r="AI417" s="84">
        <f t="shared" si="137"/>
        <v>1.2912931999999999</v>
      </c>
      <c r="AJ417" s="84">
        <v>935</v>
      </c>
      <c r="AK417" t="str">
        <f t="shared" si="134"/>
        <v>1.2912932, 935</v>
      </c>
      <c r="AL417" s="60">
        <f t="shared" si="137"/>
        <v>1.2912931999999999</v>
      </c>
      <c r="AM417" s="5">
        <f t="shared" si="135"/>
        <v>463</v>
      </c>
      <c r="AN417" s="56"/>
      <c r="AT417" s="56"/>
    </row>
    <row r="418" spans="1:46" x14ac:dyDescent="0.35">
      <c r="A418">
        <v>464000</v>
      </c>
      <c r="B418" s="59">
        <v>0.13518167</v>
      </c>
      <c r="C418" s="3">
        <f t="shared" si="131"/>
        <v>5.3703703703703708E-3</v>
      </c>
      <c r="D418" s="59">
        <v>1.3518167000000001</v>
      </c>
      <c r="E418" s="56" t="e">
        <f t="shared" si="123"/>
        <v>#N/A</v>
      </c>
      <c r="F418" s="58" t="e">
        <f t="shared" si="124"/>
        <v>#N/A</v>
      </c>
      <c r="G418" s="58" t="e">
        <f t="shared" si="125"/>
        <v>#N/A</v>
      </c>
      <c r="H418" s="58" t="e">
        <f t="shared" si="126"/>
        <v>#N/A</v>
      </c>
      <c r="I418" s="61" t="e">
        <v>#N/A</v>
      </c>
      <c r="J418" s="58" t="str">
        <f t="shared" si="127"/>
        <v>0</v>
      </c>
      <c r="K418" s="58" t="str">
        <f t="shared" si="128"/>
        <v>0</v>
      </c>
      <c r="L418" s="58" t="str">
        <f t="shared" si="129"/>
        <v>0</v>
      </c>
      <c r="M418" s="58" t="str">
        <f t="shared" si="130"/>
        <v>0</v>
      </c>
      <c r="N418" s="61">
        <v>0</v>
      </c>
      <c r="AF418" s="3">
        <f t="shared" si="132"/>
        <v>5.3703703703703708E-3</v>
      </c>
      <c r="AG418" s="5">
        <f t="shared" si="133"/>
        <v>464000</v>
      </c>
      <c r="AH418" s="56">
        <f t="shared" si="136"/>
        <v>1.3518167000000001</v>
      </c>
      <c r="AI418" s="84">
        <f t="shared" si="137"/>
        <v>1.3518167000000001</v>
      </c>
      <c r="AJ418" s="84">
        <v>936</v>
      </c>
      <c r="AK418" t="str">
        <f t="shared" si="134"/>
        <v>1.3518167, 936</v>
      </c>
      <c r="AL418" s="60">
        <f t="shared" si="137"/>
        <v>1.3518167000000001</v>
      </c>
      <c r="AM418" s="5">
        <f t="shared" si="135"/>
        <v>464</v>
      </c>
      <c r="AN418" s="56"/>
      <c r="AT418" s="56"/>
    </row>
    <row r="419" spans="1:46" x14ac:dyDescent="0.35">
      <c r="A419">
        <v>465000</v>
      </c>
      <c r="B419" s="59">
        <v>0.16695644000000001</v>
      </c>
      <c r="C419" s="3">
        <f t="shared" si="131"/>
        <v>5.3819444444444444E-3</v>
      </c>
      <c r="D419" s="59">
        <v>1.6695644000000001</v>
      </c>
      <c r="E419" s="56" t="e">
        <f t="shared" si="123"/>
        <v>#N/A</v>
      </c>
      <c r="F419" s="58" t="e">
        <f t="shared" si="124"/>
        <v>#N/A</v>
      </c>
      <c r="G419" s="58" t="e">
        <f t="shared" si="125"/>
        <v>#N/A</v>
      </c>
      <c r="H419" s="58" t="e">
        <f t="shared" si="126"/>
        <v>#N/A</v>
      </c>
      <c r="I419" s="61" t="e">
        <v>#N/A</v>
      </c>
      <c r="J419" s="58" t="str">
        <f t="shared" si="127"/>
        <v>0</v>
      </c>
      <c r="K419" s="58" t="str">
        <f t="shared" si="128"/>
        <v>0</v>
      </c>
      <c r="L419" s="58" t="str">
        <f t="shared" si="129"/>
        <v>0</v>
      </c>
      <c r="M419" s="58" t="str">
        <f t="shared" si="130"/>
        <v>0</v>
      </c>
      <c r="N419" s="61">
        <v>0</v>
      </c>
      <c r="AF419" s="3">
        <f t="shared" si="132"/>
        <v>5.3819444444444444E-3</v>
      </c>
      <c r="AG419" s="5">
        <f t="shared" si="133"/>
        <v>465000</v>
      </c>
      <c r="AH419" s="56">
        <f t="shared" si="136"/>
        <v>1.6695644000000001</v>
      </c>
      <c r="AI419" s="84">
        <f t="shared" si="137"/>
        <v>1.6695644000000001</v>
      </c>
      <c r="AJ419" s="84">
        <v>937</v>
      </c>
      <c r="AK419" t="str">
        <f t="shared" si="134"/>
        <v>1.6695644, 937</v>
      </c>
      <c r="AL419" s="60">
        <f t="shared" si="137"/>
        <v>1.6695644000000001</v>
      </c>
      <c r="AM419" s="5">
        <f t="shared" si="135"/>
        <v>465</v>
      </c>
      <c r="AN419" s="56"/>
      <c r="AT419" s="56"/>
    </row>
    <row r="420" spans="1:46" x14ac:dyDescent="0.35">
      <c r="A420">
        <v>466000</v>
      </c>
      <c r="B420" s="59">
        <v>0.17603494</v>
      </c>
      <c r="C420" s="3">
        <f t="shared" si="131"/>
        <v>5.3935185185185188E-3</v>
      </c>
      <c r="D420" s="59">
        <v>1.7603494</v>
      </c>
      <c r="E420" s="56" t="e">
        <f t="shared" si="123"/>
        <v>#N/A</v>
      </c>
      <c r="F420" s="58" t="e">
        <f t="shared" si="124"/>
        <v>#N/A</v>
      </c>
      <c r="G420" s="58" t="e">
        <f t="shared" si="125"/>
        <v>#N/A</v>
      </c>
      <c r="H420" s="58" t="e">
        <f t="shared" si="126"/>
        <v>#N/A</v>
      </c>
      <c r="I420" s="61" t="e">
        <v>#N/A</v>
      </c>
      <c r="J420" s="58" t="str">
        <f t="shared" si="127"/>
        <v>0</v>
      </c>
      <c r="K420" s="58" t="str">
        <f t="shared" si="128"/>
        <v>0</v>
      </c>
      <c r="L420" s="58" t="str">
        <f t="shared" si="129"/>
        <v>0</v>
      </c>
      <c r="M420" s="58" t="str">
        <f t="shared" si="130"/>
        <v>0</v>
      </c>
      <c r="N420" s="61">
        <v>0</v>
      </c>
      <c r="AF420" s="3">
        <f t="shared" si="132"/>
        <v>5.3935185185185188E-3</v>
      </c>
      <c r="AG420" s="5">
        <f t="shared" si="133"/>
        <v>466000</v>
      </c>
      <c r="AH420" s="56">
        <f t="shared" si="136"/>
        <v>1.7603494</v>
      </c>
      <c r="AI420" s="84">
        <f t="shared" si="137"/>
        <v>1.7603494</v>
      </c>
      <c r="AJ420" s="84">
        <v>938</v>
      </c>
      <c r="AK420" t="str">
        <f t="shared" si="134"/>
        <v>1.7603494, 938</v>
      </c>
      <c r="AL420" s="60">
        <f t="shared" si="137"/>
        <v>1.7603494</v>
      </c>
      <c r="AM420" s="5">
        <f t="shared" si="135"/>
        <v>466</v>
      </c>
      <c r="AN420" s="56"/>
      <c r="AT420" s="56"/>
    </row>
    <row r="421" spans="1:46" x14ac:dyDescent="0.35">
      <c r="A421">
        <v>467000</v>
      </c>
      <c r="B421" s="59">
        <v>0.19873120999999999</v>
      </c>
      <c r="C421" s="3">
        <f t="shared" si="131"/>
        <v>5.4050925925925924E-3</v>
      </c>
      <c r="D421" s="59">
        <v>1.9873121</v>
      </c>
      <c r="E421" s="56" t="e">
        <f t="shared" si="123"/>
        <v>#N/A</v>
      </c>
      <c r="F421" s="58" t="e">
        <f t="shared" si="124"/>
        <v>#N/A</v>
      </c>
      <c r="G421" s="58" t="e">
        <f t="shared" si="125"/>
        <v>#N/A</v>
      </c>
      <c r="H421" s="58" t="e">
        <f t="shared" si="126"/>
        <v>#N/A</v>
      </c>
      <c r="I421" s="61" t="e">
        <v>#N/A</v>
      </c>
      <c r="J421" s="58" t="str">
        <f t="shared" si="127"/>
        <v>0</v>
      </c>
      <c r="K421" s="58" t="str">
        <f t="shared" si="128"/>
        <v>0</v>
      </c>
      <c r="L421" s="58" t="str">
        <f t="shared" si="129"/>
        <v>0</v>
      </c>
      <c r="M421" s="58" t="str">
        <f t="shared" si="130"/>
        <v>0</v>
      </c>
      <c r="N421" s="61">
        <v>0</v>
      </c>
      <c r="AF421" s="3">
        <f t="shared" si="132"/>
        <v>5.4050925925925924E-3</v>
      </c>
      <c r="AG421" s="5">
        <f t="shared" si="133"/>
        <v>467000</v>
      </c>
      <c r="AH421" s="56">
        <f t="shared" si="136"/>
        <v>1.9873121</v>
      </c>
      <c r="AI421" s="84">
        <f t="shared" si="137"/>
        <v>1.9873121</v>
      </c>
      <c r="AJ421" s="84">
        <v>939</v>
      </c>
      <c r="AK421" t="str">
        <f t="shared" si="134"/>
        <v>1.9873121, 939</v>
      </c>
      <c r="AL421" s="60">
        <f t="shared" si="137"/>
        <v>1.9873121</v>
      </c>
      <c r="AM421" s="5">
        <f t="shared" si="135"/>
        <v>467</v>
      </c>
      <c r="AN421" s="56"/>
      <c r="AT421" s="56"/>
    </row>
    <row r="422" spans="1:46" x14ac:dyDescent="0.35">
      <c r="A422">
        <v>468000</v>
      </c>
      <c r="B422" s="59">
        <v>0.21915904999999999</v>
      </c>
      <c r="C422" s="3">
        <f t="shared" si="131"/>
        <v>5.4166666666666669E-3</v>
      </c>
      <c r="D422" s="59">
        <v>2.1915904999999998</v>
      </c>
      <c r="E422" s="56" t="e">
        <f t="shared" si="123"/>
        <v>#N/A</v>
      </c>
      <c r="F422" s="58" t="e">
        <f t="shared" si="124"/>
        <v>#N/A</v>
      </c>
      <c r="G422" s="58" t="e">
        <f t="shared" si="125"/>
        <v>#N/A</v>
      </c>
      <c r="H422" s="58" t="e">
        <f t="shared" si="126"/>
        <v>#N/A</v>
      </c>
      <c r="I422" s="61" t="e">
        <v>#N/A</v>
      </c>
      <c r="J422" s="58" t="str">
        <f t="shared" si="127"/>
        <v>0</v>
      </c>
      <c r="K422" s="58" t="str">
        <f t="shared" si="128"/>
        <v>0</v>
      </c>
      <c r="L422" s="58" t="str">
        <f t="shared" si="129"/>
        <v>0</v>
      </c>
      <c r="M422" s="58" t="str">
        <f t="shared" si="130"/>
        <v>0</v>
      </c>
      <c r="N422" s="61">
        <v>0</v>
      </c>
      <c r="AF422" s="3">
        <f t="shared" si="132"/>
        <v>5.4166666666666669E-3</v>
      </c>
      <c r="AG422" s="5">
        <f t="shared" si="133"/>
        <v>468000</v>
      </c>
      <c r="AH422" s="56">
        <f t="shared" si="136"/>
        <v>2.1915904999999998</v>
      </c>
      <c r="AI422" s="84">
        <f t="shared" si="137"/>
        <v>2.1915904999999998</v>
      </c>
      <c r="AJ422" s="84">
        <v>940</v>
      </c>
      <c r="AK422" t="str">
        <f t="shared" si="134"/>
        <v>2.1915905, 940</v>
      </c>
      <c r="AL422" s="60">
        <f t="shared" si="137"/>
        <v>2.1915904999999998</v>
      </c>
      <c r="AM422" s="5">
        <f t="shared" si="135"/>
        <v>468</v>
      </c>
      <c r="AN422" s="56"/>
      <c r="AT422" s="56"/>
    </row>
    <row r="423" spans="1:46" x14ac:dyDescent="0.35">
      <c r="A423">
        <v>469000</v>
      </c>
      <c r="B423" s="59">
        <v>0.22370072999999999</v>
      </c>
      <c r="C423" s="3">
        <f t="shared" si="131"/>
        <v>5.4282407407407404E-3</v>
      </c>
      <c r="D423" s="59">
        <v>2.2370072999999997</v>
      </c>
      <c r="E423" s="56" t="e">
        <f t="shared" si="123"/>
        <v>#N/A</v>
      </c>
      <c r="F423" s="58" t="e">
        <f t="shared" si="124"/>
        <v>#N/A</v>
      </c>
      <c r="G423" s="58" t="e">
        <f t="shared" si="125"/>
        <v>#N/A</v>
      </c>
      <c r="H423" s="58" t="e">
        <f t="shared" si="126"/>
        <v>#N/A</v>
      </c>
      <c r="I423" s="61" t="e">
        <v>#N/A</v>
      </c>
      <c r="J423" s="58" t="str">
        <f t="shared" si="127"/>
        <v>0</v>
      </c>
      <c r="K423" s="58" t="str">
        <f t="shared" si="128"/>
        <v>0</v>
      </c>
      <c r="L423" s="58" t="str">
        <f t="shared" si="129"/>
        <v>0</v>
      </c>
      <c r="M423" s="58" t="str">
        <f t="shared" si="130"/>
        <v>0</v>
      </c>
      <c r="N423" s="61">
        <v>0</v>
      </c>
      <c r="AF423" s="3">
        <f t="shared" si="132"/>
        <v>5.4282407407407404E-3</v>
      </c>
      <c r="AG423" s="5">
        <f t="shared" si="133"/>
        <v>469000</v>
      </c>
      <c r="AH423" s="56">
        <f t="shared" si="136"/>
        <v>2.2370072999999997</v>
      </c>
      <c r="AI423" s="84">
        <f t="shared" si="137"/>
        <v>2.2370072999999997</v>
      </c>
      <c r="AJ423" s="84">
        <v>941</v>
      </c>
      <c r="AK423" t="str">
        <f t="shared" si="134"/>
        <v>2.2370073, 941</v>
      </c>
      <c r="AL423" s="60">
        <f t="shared" si="137"/>
        <v>2.2370072999999997</v>
      </c>
      <c r="AM423" s="5">
        <f t="shared" si="135"/>
        <v>469</v>
      </c>
      <c r="AN423" s="56"/>
      <c r="AT423" s="56"/>
    </row>
    <row r="424" spans="1:46" x14ac:dyDescent="0.35">
      <c r="A424">
        <v>470000</v>
      </c>
      <c r="B424" s="59">
        <v>0.23656073</v>
      </c>
      <c r="C424" s="3">
        <f t="shared" si="131"/>
        <v>5.4398148148148149E-3</v>
      </c>
      <c r="D424" s="59">
        <v>2.3656072999999997</v>
      </c>
      <c r="E424" s="56" t="e">
        <f t="shared" si="123"/>
        <v>#N/A</v>
      </c>
      <c r="F424" s="58" t="e">
        <f t="shared" si="124"/>
        <v>#N/A</v>
      </c>
      <c r="G424" s="58" t="e">
        <f t="shared" si="125"/>
        <v>#N/A</v>
      </c>
      <c r="H424" s="58" t="e">
        <f t="shared" si="126"/>
        <v>#N/A</v>
      </c>
      <c r="I424" s="61" t="e">
        <v>#N/A</v>
      </c>
      <c r="J424" s="58" t="str">
        <f t="shared" si="127"/>
        <v>0</v>
      </c>
      <c r="K424" s="58" t="str">
        <f t="shared" si="128"/>
        <v>0</v>
      </c>
      <c r="L424" s="58" t="str">
        <f t="shared" si="129"/>
        <v>0</v>
      </c>
      <c r="M424" s="58" t="str">
        <f t="shared" si="130"/>
        <v>0</v>
      </c>
      <c r="N424" s="61">
        <v>0</v>
      </c>
      <c r="AF424" s="3">
        <f t="shared" si="132"/>
        <v>5.4398148148148149E-3</v>
      </c>
      <c r="AG424" s="5">
        <f t="shared" si="133"/>
        <v>470000</v>
      </c>
      <c r="AH424" s="56">
        <f t="shared" si="136"/>
        <v>2.3656072999999997</v>
      </c>
      <c r="AI424" s="84">
        <f t="shared" si="137"/>
        <v>2.3656072999999997</v>
      </c>
      <c r="AJ424" s="84">
        <v>942</v>
      </c>
      <c r="AK424" t="str">
        <f t="shared" si="134"/>
        <v>2.3656073, 942</v>
      </c>
      <c r="AL424" s="60">
        <f t="shared" si="137"/>
        <v>2.3656072999999997</v>
      </c>
      <c r="AM424" s="5">
        <f t="shared" si="135"/>
        <v>470</v>
      </c>
      <c r="AN424" s="56"/>
      <c r="AT424" s="56"/>
    </row>
    <row r="425" spans="1:46" x14ac:dyDescent="0.35">
      <c r="A425">
        <v>471000</v>
      </c>
      <c r="B425" s="59">
        <v>0.23807382999999999</v>
      </c>
      <c r="C425" s="3">
        <f t="shared" si="131"/>
        <v>5.4513888888888884E-3</v>
      </c>
      <c r="D425" s="59">
        <v>2.3807383</v>
      </c>
      <c r="E425" s="56" t="e">
        <f t="shared" si="123"/>
        <v>#N/A</v>
      </c>
      <c r="F425" s="58" t="e">
        <f t="shared" si="124"/>
        <v>#N/A</v>
      </c>
      <c r="G425" s="58" t="e">
        <f t="shared" si="125"/>
        <v>#N/A</v>
      </c>
      <c r="H425" s="58">
        <f t="shared" si="126"/>
        <v>2.3807383</v>
      </c>
      <c r="I425" s="61" t="e">
        <v>#N/A</v>
      </c>
      <c r="J425" s="58" t="str">
        <f t="shared" si="127"/>
        <v>0</v>
      </c>
      <c r="K425" s="58" t="str">
        <f t="shared" si="128"/>
        <v>0</v>
      </c>
      <c r="L425" s="58" t="str">
        <f t="shared" si="129"/>
        <v>0</v>
      </c>
      <c r="M425" s="58">
        <f t="shared" si="130"/>
        <v>2.3807383</v>
      </c>
      <c r="N425" s="61">
        <v>0</v>
      </c>
      <c r="AF425" s="3">
        <f t="shared" si="132"/>
        <v>5.4513888888888884E-3</v>
      </c>
      <c r="AG425" s="5">
        <f t="shared" si="133"/>
        <v>471000</v>
      </c>
      <c r="AH425" s="56">
        <f t="shared" si="136"/>
        <v>2.3807383</v>
      </c>
      <c r="AI425" s="84">
        <f t="shared" si="137"/>
        <v>2.3807383</v>
      </c>
      <c r="AJ425" s="84">
        <v>943</v>
      </c>
      <c r="AK425" t="str">
        <f t="shared" si="134"/>
        <v>2.3807383, 943</v>
      </c>
      <c r="AL425" s="60">
        <f t="shared" si="137"/>
        <v>2.3807383</v>
      </c>
      <c r="AM425" s="5">
        <f t="shared" si="135"/>
        <v>471</v>
      </c>
      <c r="AN425" s="56"/>
      <c r="AT425" s="56"/>
    </row>
    <row r="426" spans="1:46" x14ac:dyDescent="0.35">
      <c r="A426">
        <v>472000</v>
      </c>
      <c r="B426" s="59">
        <v>0.23504765</v>
      </c>
      <c r="C426" s="3">
        <f t="shared" si="131"/>
        <v>5.4629629629629629E-3</v>
      </c>
      <c r="D426" s="59">
        <v>2.3504765000000001</v>
      </c>
      <c r="E426" s="56" t="e">
        <f t="shared" si="123"/>
        <v>#N/A</v>
      </c>
      <c r="F426" s="58" t="e">
        <f t="shared" si="124"/>
        <v>#N/A</v>
      </c>
      <c r="G426" s="58" t="e">
        <f t="shared" si="125"/>
        <v>#N/A</v>
      </c>
      <c r="H426" s="58" t="e">
        <f t="shared" si="126"/>
        <v>#N/A</v>
      </c>
      <c r="I426" s="61" t="e">
        <v>#N/A</v>
      </c>
      <c r="J426" s="58" t="str">
        <f t="shared" si="127"/>
        <v>0</v>
      </c>
      <c r="K426" s="58" t="str">
        <f t="shared" si="128"/>
        <v>0</v>
      </c>
      <c r="L426" s="58" t="str">
        <f t="shared" si="129"/>
        <v>0</v>
      </c>
      <c r="M426" s="58" t="str">
        <f t="shared" si="130"/>
        <v>0</v>
      </c>
      <c r="N426" s="61">
        <v>0</v>
      </c>
      <c r="AF426" s="3">
        <f t="shared" si="132"/>
        <v>5.4629629629629629E-3</v>
      </c>
      <c r="AG426" s="5">
        <f t="shared" si="133"/>
        <v>472000</v>
      </c>
      <c r="AH426" s="56">
        <f t="shared" si="136"/>
        <v>2.3504765000000001</v>
      </c>
      <c r="AI426" s="84">
        <f t="shared" si="137"/>
        <v>2.3504765000000001</v>
      </c>
      <c r="AJ426" s="84">
        <v>944</v>
      </c>
      <c r="AK426" t="str">
        <f t="shared" si="134"/>
        <v>2.3504765, 944</v>
      </c>
      <c r="AL426" s="60">
        <f t="shared" si="137"/>
        <v>2.3504765000000001</v>
      </c>
      <c r="AM426" s="5">
        <f t="shared" si="135"/>
        <v>472</v>
      </c>
      <c r="AN426" s="56"/>
      <c r="AT426" s="56"/>
    </row>
    <row r="427" spans="1:46" x14ac:dyDescent="0.35">
      <c r="A427">
        <v>473000</v>
      </c>
      <c r="B427" s="59">
        <v>0.22596915000000001</v>
      </c>
      <c r="C427" s="3">
        <f t="shared" si="131"/>
        <v>5.4745370370370373E-3</v>
      </c>
      <c r="D427" s="59">
        <v>2.2596915000000002</v>
      </c>
      <c r="E427" s="56" t="e">
        <f t="shared" si="123"/>
        <v>#N/A</v>
      </c>
      <c r="F427" s="58" t="e">
        <f t="shared" si="124"/>
        <v>#N/A</v>
      </c>
      <c r="G427" s="58" t="e">
        <f t="shared" si="125"/>
        <v>#N/A</v>
      </c>
      <c r="H427" s="58" t="e">
        <f t="shared" si="126"/>
        <v>#N/A</v>
      </c>
      <c r="I427" s="61" t="e">
        <v>#N/A</v>
      </c>
      <c r="J427" s="58" t="str">
        <f t="shared" si="127"/>
        <v>0</v>
      </c>
      <c r="K427" s="58" t="str">
        <f t="shared" si="128"/>
        <v>0</v>
      </c>
      <c r="L427" s="58" t="str">
        <f t="shared" si="129"/>
        <v>0</v>
      </c>
      <c r="M427" s="58" t="str">
        <f t="shared" si="130"/>
        <v>0</v>
      </c>
      <c r="N427" s="61">
        <v>0</v>
      </c>
      <c r="AF427" s="3">
        <f t="shared" si="132"/>
        <v>5.4745370370370373E-3</v>
      </c>
      <c r="AG427" s="5">
        <f t="shared" si="133"/>
        <v>473000</v>
      </c>
      <c r="AH427" s="56">
        <f t="shared" si="136"/>
        <v>2.2596915000000002</v>
      </c>
      <c r="AI427" s="84">
        <f t="shared" si="137"/>
        <v>2.2596915000000002</v>
      </c>
      <c r="AJ427" s="84">
        <v>945</v>
      </c>
      <c r="AK427" t="str">
        <f t="shared" si="134"/>
        <v>2.2596915, 945</v>
      </c>
      <c r="AL427" s="60">
        <f t="shared" si="137"/>
        <v>2.2596915000000002</v>
      </c>
      <c r="AM427" s="5">
        <f t="shared" si="135"/>
        <v>473</v>
      </c>
      <c r="AN427" s="56"/>
      <c r="AT427" s="56"/>
    </row>
    <row r="428" spans="1:46" x14ac:dyDescent="0.35">
      <c r="A428">
        <v>474000</v>
      </c>
      <c r="B428" s="59">
        <v>0.20932522000000001</v>
      </c>
      <c r="C428" s="3">
        <f t="shared" si="131"/>
        <v>5.4861111111111117E-3</v>
      </c>
      <c r="D428" s="59">
        <v>2.0932522000000002</v>
      </c>
      <c r="E428" s="56" t="e">
        <f t="shared" si="123"/>
        <v>#N/A</v>
      </c>
      <c r="F428" s="58" t="e">
        <f t="shared" si="124"/>
        <v>#N/A</v>
      </c>
      <c r="G428" s="58">
        <f t="shared" si="125"/>
        <v>2.0932522000000002</v>
      </c>
      <c r="H428" s="58" t="e">
        <f t="shared" si="126"/>
        <v>#N/A</v>
      </c>
      <c r="I428" s="61" t="e">
        <v>#N/A</v>
      </c>
      <c r="J428" s="58" t="str">
        <f t="shared" si="127"/>
        <v>0</v>
      </c>
      <c r="K428" s="58" t="str">
        <f t="shared" si="128"/>
        <v>0</v>
      </c>
      <c r="L428" s="58">
        <f t="shared" si="129"/>
        <v>2.0932522000000002</v>
      </c>
      <c r="M428" s="58" t="str">
        <f t="shared" si="130"/>
        <v>0</v>
      </c>
      <c r="N428" s="61">
        <v>0</v>
      </c>
      <c r="AF428" s="3">
        <f t="shared" si="132"/>
        <v>5.4861111111111117E-3</v>
      </c>
      <c r="AG428" s="5">
        <f t="shared" si="133"/>
        <v>474000</v>
      </c>
      <c r="AH428" s="56">
        <f t="shared" si="136"/>
        <v>2.0932522000000002</v>
      </c>
      <c r="AI428" s="84">
        <f t="shared" si="137"/>
        <v>2.0932522000000002</v>
      </c>
      <c r="AJ428" s="84">
        <v>946</v>
      </c>
      <c r="AK428" t="str">
        <f t="shared" si="134"/>
        <v>2.0932522, 946</v>
      </c>
      <c r="AL428" s="60">
        <f t="shared" si="137"/>
        <v>2.0932522000000002</v>
      </c>
      <c r="AM428" s="5">
        <f t="shared" si="135"/>
        <v>474</v>
      </c>
      <c r="AN428" s="56"/>
      <c r="AT428" s="56"/>
    </row>
    <row r="429" spans="1:46" x14ac:dyDescent="0.35">
      <c r="A429">
        <v>475000</v>
      </c>
      <c r="B429" s="59">
        <v>0.2305084</v>
      </c>
      <c r="C429" s="3">
        <f t="shared" si="131"/>
        <v>5.4976851851851853E-3</v>
      </c>
      <c r="D429" s="59">
        <v>2.3050839999999999</v>
      </c>
      <c r="E429" s="56" t="e">
        <f t="shared" si="123"/>
        <v>#N/A</v>
      </c>
      <c r="F429" s="58" t="e">
        <f t="shared" si="124"/>
        <v>#N/A</v>
      </c>
      <c r="G429" s="58" t="e">
        <f t="shared" si="125"/>
        <v>#N/A</v>
      </c>
      <c r="H429" s="58" t="e">
        <f t="shared" si="126"/>
        <v>#N/A</v>
      </c>
      <c r="I429" s="61" t="e">
        <v>#N/A</v>
      </c>
      <c r="J429" s="58" t="str">
        <f t="shared" si="127"/>
        <v>0</v>
      </c>
      <c r="K429" s="58" t="str">
        <f t="shared" si="128"/>
        <v>0</v>
      </c>
      <c r="L429" s="58" t="str">
        <f t="shared" si="129"/>
        <v>0</v>
      </c>
      <c r="M429" s="58" t="str">
        <f t="shared" si="130"/>
        <v>0</v>
      </c>
      <c r="N429" s="61">
        <v>0</v>
      </c>
      <c r="AF429" s="3">
        <f t="shared" si="132"/>
        <v>5.4976851851851853E-3</v>
      </c>
      <c r="AG429" s="5">
        <f t="shared" si="133"/>
        <v>475000</v>
      </c>
      <c r="AH429" s="56">
        <f t="shared" si="136"/>
        <v>2.3050839999999999</v>
      </c>
      <c r="AI429" s="84">
        <f t="shared" si="137"/>
        <v>2.3050839999999999</v>
      </c>
      <c r="AJ429" s="84">
        <v>947</v>
      </c>
      <c r="AK429" t="str">
        <f t="shared" si="134"/>
        <v>2.305084, 947</v>
      </c>
      <c r="AL429" s="60">
        <f t="shared" si="137"/>
        <v>2.3050839999999999</v>
      </c>
      <c r="AM429" s="5">
        <f t="shared" si="135"/>
        <v>475</v>
      </c>
      <c r="AN429" s="56"/>
      <c r="AT429" s="56"/>
    </row>
    <row r="430" spans="1:46" x14ac:dyDescent="0.35">
      <c r="A430">
        <v>476000</v>
      </c>
      <c r="B430" s="59">
        <v>0.26152540000000002</v>
      </c>
      <c r="C430" s="3">
        <f t="shared" si="131"/>
        <v>5.5092592592592598E-3</v>
      </c>
      <c r="D430" s="59">
        <v>2.6152540000000002</v>
      </c>
      <c r="E430" s="56" t="e">
        <f t="shared" si="123"/>
        <v>#N/A</v>
      </c>
      <c r="F430" s="58" t="e">
        <f t="shared" si="124"/>
        <v>#N/A</v>
      </c>
      <c r="G430" s="58" t="e">
        <f t="shared" si="125"/>
        <v>#N/A</v>
      </c>
      <c r="H430" s="58" t="e">
        <f t="shared" si="126"/>
        <v>#N/A</v>
      </c>
      <c r="I430" s="61" t="e">
        <v>#N/A</v>
      </c>
      <c r="J430" s="58" t="str">
        <f t="shared" si="127"/>
        <v>0</v>
      </c>
      <c r="K430" s="58" t="str">
        <f t="shared" si="128"/>
        <v>0</v>
      </c>
      <c r="L430" s="58" t="str">
        <f t="shared" si="129"/>
        <v>0</v>
      </c>
      <c r="M430" s="58" t="str">
        <f t="shared" si="130"/>
        <v>0</v>
      </c>
      <c r="N430" s="61">
        <v>0</v>
      </c>
      <c r="AF430" s="3">
        <f t="shared" si="132"/>
        <v>5.5092592592592598E-3</v>
      </c>
      <c r="AG430" s="5">
        <f t="shared" si="133"/>
        <v>476000</v>
      </c>
      <c r="AH430" s="56">
        <f t="shared" si="136"/>
        <v>2.6152540000000002</v>
      </c>
      <c r="AI430" s="84">
        <f t="shared" si="137"/>
        <v>2.6152540000000002</v>
      </c>
      <c r="AJ430" s="84">
        <v>948</v>
      </c>
      <c r="AK430" t="str">
        <f t="shared" si="134"/>
        <v>2.615254, 948</v>
      </c>
      <c r="AL430" s="60">
        <f t="shared" si="137"/>
        <v>2.6152540000000002</v>
      </c>
      <c r="AM430" s="5">
        <f t="shared" si="135"/>
        <v>476</v>
      </c>
      <c r="AN430" s="56"/>
      <c r="AT430" s="56"/>
    </row>
    <row r="431" spans="1:46" x14ac:dyDescent="0.35">
      <c r="A431">
        <v>477000</v>
      </c>
      <c r="B431" s="59">
        <v>0.3228065</v>
      </c>
      <c r="C431" s="3">
        <f t="shared" si="131"/>
        <v>5.5208333333333333E-3</v>
      </c>
      <c r="D431" s="59">
        <v>3.228065</v>
      </c>
      <c r="E431" s="56" t="e">
        <f t="shared" ref="E431:E494" si="138">IF(D431=MIN($D$2:$D$412),D431,NA())</f>
        <v>#N/A</v>
      </c>
      <c r="F431" s="58" t="e">
        <f t="shared" ref="F431:F494" si="139">IF(D431=MAX($D$2:$D$412),D431,NA())</f>
        <v>#N/A</v>
      </c>
      <c r="G431" s="58" t="e">
        <f t="shared" ref="G431:G494" si="140">IF(AND(D431&lt;=D428, D431&lt;=D429, D431&lt;=D430, D431&lt;=D432, D431&lt;=D433, D431&lt;=D434),D431,NA())</f>
        <v>#N/A</v>
      </c>
      <c r="H431" s="58" t="e">
        <f t="shared" ref="H431:H494" si="141">IF(AND(D431&gt;=D428, D431&gt;=D429, D431&gt;=D430, D431&gt;=D432, D431&gt;=D433, D431&gt;=D434),D431,NA())</f>
        <v>#N/A</v>
      </c>
      <c r="I431" s="61" t="e">
        <v>#N/A</v>
      </c>
      <c r="J431" s="58" t="str">
        <f t="shared" ref="J431:J494" si="142">IF(D431=MIN($D:$D),D431,"0")</f>
        <v>0</v>
      </c>
      <c r="K431" s="58" t="str">
        <f t="shared" ref="K431:K494" si="143">IF(D431=MAX($D:$D),D431,"0")</f>
        <v>0</v>
      </c>
      <c r="L431" s="58" t="str">
        <f t="shared" ref="L431:L494" si="144">IF(AND(D431&lt;=D428, D431&lt;=D429, D431&lt;=D430, D431&lt;=D432, D431&lt;=D433, D431&lt;=D434),D431,"0")</f>
        <v>0</v>
      </c>
      <c r="M431" s="58" t="str">
        <f t="shared" ref="M431:M494" si="145">IF(AND(D431&gt;=D428, D431&gt;=D429, D431&gt;=D430, D431&gt;=D432, D431&gt;=D433, D431&gt;=D434),D431,"0")</f>
        <v>0</v>
      </c>
      <c r="N431" s="61">
        <v>0</v>
      </c>
      <c r="AF431" s="3">
        <f t="shared" si="132"/>
        <v>5.5208333333333333E-3</v>
      </c>
      <c r="AG431" s="5">
        <f t="shared" si="133"/>
        <v>477000</v>
      </c>
      <c r="AH431" s="56">
        <f t="shared" si="136"/>
        <v>3.228065</v>
      </c>
      <c r="AI431" s="84">
        <f t="shared" si="137"/>
        <v>3.228065</v>
      </c>
      <c r="AJ431" s="84">
        <v>949</v>
      </c>
      <c r="AK431" t="str">
        <f t="shared" si="134"/>
        <v>3.228065, 949</v>
      </c>
      <c r="AL431" s="60">
        <f t="shared" si="137"/>
        <v>3.228065</v>
      </c>
      <c r="AM431" s="5">
        <f t="shared" si="135"/>
        <v>477</v>
      </c>
      <c r="AN431" s="56"/>
      <c r="AT431" s="56"/>
    </row>
    <row r="432" spans="1:46" x14ac:dyDescent="0.35">
      <c r="A432">
        <v>478000</v>
      </c>
      <c r="B432" s="59">
        <v>0.34096349999999997</v>
      </c>
      <c r="C432" s="3">
        <f t="shared" si="131"/>
        <v>5.5324074074074078E-3</v>
      </c>
      <c r="D432" s="59">
        <v>3.4096349999999997</v>
      </c>
      <c r="E432" s="56" t="e">
        <f t="shared" si="138"/>
        <v>#N/A</v>
      </c>
      <c r="F432" s="58" t="e">
        <f t="shared" si="139"/>
        <v>#N/A</v>
      </c>
      <c r="G432" s="58" t="e">
        <f t="shared" si="140"/>
        <v>#N/A</v>
      </c>
      <c r="H432" s="58">
        <f t="shared" si="141"/>
        <v>3.4096349999999997</v>
      </c>
      <c r="I432" s="61" t="e">
        <v>#N/A</v>
      </c>
      <c r="J432" s="58" t="str">
        <f t="shared" si="142"/>
        <v>0</v>
      </c>
      <c r="K432" s="58" t="str">
        <f t="shared" si="143"/>
        <v>0</v>
      </c>
      <c r="L432" s="58" t="str">
        <f t="shared" si="144"/>
        <v>0</v>
      </c>
      <c r="M432" s="58">
        <f t="shared" si="145"/>
        <v>3.4096349999999997</v>
      </c>
      <c r="N432" s="61">
        <v>0</v>
      </c>
      <c r="AF432" s="3">
        <f t="shared" si="132"/>
        <v>5.5324074074074078E-3</v>
      </c>
      <c r="AG432" s="5">
        <f t="shared" si="133"/>
        <v>478000</v>
      </c>
      <c r="AH432" s="56">
        <f t="shared" si="136"/>
        <v>3.4096349999999997</v>
      </c>
      <c r="AI432" s="84">
        <f t="shared" si="137"/>
        <v>3.4096349999999997</v>
      </c>
      <c r="AJ432" s="84">
        <v>950</v>
      </c>
      <c r="AK432" t="str">
        <f t="shared" si="134"/>
        <v>3.409635, 950</v>
      </c>
      <c r="AL432" s="60">
        <f t="shared" si="137"/>
        <v>3.4096349999999997</v>
      </c>
      <c r="AM432" s="5">
        <f t="shared" si="135"/>
        <v>478</v>
      </c>
      <c r="AN432" s="56"/>
      <c r="AT432" s="56"/>
    </row>
    <row r="433" spans="1:46" x14ac:dyDescent="0.35">
      <c r="A433">
        <v>479000</v>
      </c>
      <c r="B433" s="59">
        <v>0.3152411</v>
      </c>
      <c r="C433" s="3">
        <f t="shared" si="131"/>
        <v>5.5439814814814813E-3</v>
      </c>
      <c r="D433" s="59">
        <v>3.1524109999999999</v>
      </c>
      <c r="E433" s="56" t="e">
        <f t="shared" si="138"/>
        <v>#N/A</v>
      </c>
      <c r="F433" s="58" t="e">
        <f t="shared" si="139"/>
        <v>#N/A</v>
      </c>
      <c r="G433" s="58" t="e">
        <f t="shared" si="140"/>
        <v>#N/A</v>
      </c>
      <c r="H433" s="58" t="e">
        <f t="shared" si="141"/>
        <v>#N/A</v>
      </c>
      <c r="I433" s="61" t="e">
        <v>#N/A</v>
      </c>
      <c r="J433" s="58" t="str">
        <f t="shared" si="142"/>
        <v>0</v>
      </c>
      <c r="K433" s="58" t="str">
        <f t="shared" si="143"/>
        <v>0</v>
      </c>
      <c r="L433" s="58" t="str">
        <f t="shared" si="144"/>
        <v>0</v>
      </c>
      <c r="M433" s="58" t="str">
        <f t="shared" si="145"/>
        <v>0</v>
      </c>
      <c r="N433" s="61">
        <v>0</v>
      </c>
      <c r="AF433" s="3">
        <f t="shared" si="132"/>
        <v>5.5439814814814813E-3</v>
      </c>
      <c r="AG433" s="5">
        <f t="shared" si="133"/>
        <v>479000</v>
      </c>
      <c r="AH433" s="56">
        <f t="shared" si="136"/>
        <v>3.1524109999999999</v>
      </c>
      <c r="AI433" s="84">
        <f t="shared" si="137"/>
        <v>3.1524109999999999</v>
      </c>
      <c r="AJ433" s="84">
        <v>951</v>
      </c>
      <c r="AK433" t="str">
        <f t="shared" si="134"/>
        <v>3.152411, 951</v>
      </c>
      <c r="AL433" s="60">
        <f t="shared" si="137"/>
        <v>3.1524109999999999</v>
      </c>
      <c r="AM433" s="5">
        <f t="shared" si="135"/>
        <v>479</v>
      </c>
      <c r="AN433" s="56"/>
      <c r="AT433" s="56"/>
    </row>
    <row r="434" spans="1:46" x14ac:dyDescent="0.35">
      <c r="A434">
        <v>480000</v>
      </c>
      <c r="B434" s="59">
        <v>0.29103174999999998</v>
      </c>
      <c r="C434" s="3">
        <f t="shared" si="131"/>
        <v>5.5555555555555558E-3</v>
      </c>
      <c r="D434" s="59">
        <v>2.9103174999999997</v>
      </c>
      <c r="E434" s="56" t="e">
        <f t="shared" si="138"/>
        <v>#N/A</v>
      </c>
      <c r="F434" s="58" t="e">
        <f t="shared" si="139"/>
        <v>#N/A</v>
      </c>
      <c r="G434" s="58" t="e">
        <f t="shared" si="140"/>
        <v>#N/A</v>
      </c>
      <c r="H434" s="58" t="e">
        <f t="shared" si="141"/>
        <v>#N/A</v>
      </c>
      <c r="I434" s="61" t="e">
        <v>#N/A</v>
      </c>
      <c r="J434" s="58" t="str">
        <f t="shared" si="142"/>
        <v>0</v>
      </c>
      <c r="K434" s="58" t="str">
        <f t="shared" si="143"/>
        <v>0</v>
      </c>
      <c r="L434" s="58" t="str">
        <f t="shared" si="144"/>
        <v>0</v>
      </c>
      <c r="M434" s="58" t="str">
        <f t="shared" si="145"/>
        <v>0</v>
      </c>
      <c r="N434" s="61">
        <v>0</v>
      </c>
      <c r="AF434" s="3">
        <f t="shared" si="132"/>
        <v>5.5555555555555558E-3</v>
      </c>
      <c r="AG434" s="5">
        <f t="shared" si="133"/>
        <v>480000</v>
      </c>
      <c r="AH434" s="56">
        <f t="shared" si="136"/>
        <v>2.9103174999999997</v>
      </c>
      <c r="AI434" s="84">
        <f t="shared" si="137"/>
        <v>2.9103174999999997</v>
      </c>
      <c r="AJ434" s="84">
        <v>952</v>
      </c>
      <c r="AK434" t="str">
        <f t="shared" si="134"/>
        <v>2.9103175, 952</v>
      </c>
      <c r="AL434" s="60">
        <f t="shared" si="137"/>
        <v>2.9103174999999997</v>
      </c>
      <c r="AM434" s="5">
        <f t="shared" si="135"/>
        <v>480</v>
      </c>
      <c r="AN434" s="56"/>
      <c r="AT434" s="56"/>
    </row>
    <row r="435" spans="1:46" x14ac:dyDescent="0.35">
      <c r="A435">
        <v>481000</v>
      </c>
      <c r="B435" s="59">
        <v>0.26757774000000001</v>
      </c>
      <c r="C435" s="3">
        <f t="shared" si="131"/>
        <v>5.5671296296296302E-3</v>
      </c>
      <c r="D435" s="59">
        <v>2.6757774000000003</v>
      </c>
      <c r="E435" s="56" t="e">
        <f t="shared" si="138"/>
        <v>#N/A</v>
      </c>
      <c r="F435" s="58" t="e">
        <f t="shared" si="139"/>
        <v>#N/A</v>
      </c>
      <c r="G435" s="58">
        <f t="shared" si="140"/>
        <v>2.6757774000000003</v>
      </c>
      <c r="H435" s="58" t="e">
        <f t="shared" si="141"/>
        <v>#N/A</v>
      </c>
      <c r="I435" s="61" t="e">
        <v>#N/A</v>
      </c>
      <c r="J435" s="58" t="str">
        <f t="shared" si="142"/>
        <v>0</v>
      </c>
      <c r="K435" s="58" t="str">
        <f t="shared" si="143"/>
        <v>0</v>
      </c>
      <c r="L435" s="58">
        <f t="shared" si="144"/>
        <v>2.6757774000000003</v>
      </c>
      <c r="M435" s="58" t="str">
        <f t="shared" si="145"/>
        <v>0</v>
      </c>
      <c r="N435" s="61">
        <v>0</v>
      </c>
      <c r="AF435" s="3">
        <f t="shared" si="132"/>
        <v>5.5671296296296302E-3</v>
      </c>
      <c r="AG435" s="5">
        <f t="shared" si="133"/>
        <v>481000</v>
      </c>
      <c r="AH435" s="56">
        <f t="shared" si="136"/>
        <v>2.6757774000000003</v>
      </c>
      <c r="AI435" s="84">
        <f t="shared" si="137"/>
        <v>2.6757774000000003</v>
      </c>
      <c r="AJ435" s="84">
        <v>953</v>
      </c>
      <c r="AK435" t="str">
        <f t="shared" si="134"/>
        <v>2.6757774, 953</v>
      </c>
      <c r="AL435" s="60">
        <f t="shared" si="137"/>
        <v>2.6757774000000003</v>
      </c>
      <c r="AM435" s="5">
        <f t="shared" si="135"/>
        <v>481</v>
      </c>
      <c r="AN435" s="56"/>
      <c r="AT435" s="56"/>
    </row>
    <row r="436" spans="1:46" x14ac:dyDescent="0.35">
      <c r="A436">
        <v>482000</v>
      </c>
      <c r="B436" s="59">
        <v>0.27892706</v>
      </c>
      <c r="C436" s="3">
        <f t="shared" si="131"/>
        <v>5.5787037037037038E-3</v>
      </c>
      <c r="D436" s="59">
        <v>2.7892706</v>
      </c>
      <c r="E436" s="56" t="e">
        <f t="shared" si="138"/>
        <v>#N/A</v>
      </c>
      <c r="F436" s="58" t="e">
        <f t="shared" si="139"/>
        <v>#N/A</v>
      </c>
      <c r="G436" s="58" t="e">
        <f t="shared" si="140"/>
        <v>#N/A</v>
      </c>
      <c r="H436" s="58" t="e">
        <f t="shared" si="141"/>
        <v>#N/A</v>
      </c>
      <c r="I436" s="61" t="e">
        <v>#N/A</v>
      </c>
      <c r="J436" s="58" t="str">
        <f t="shared" si="142"/>
        <v>0</v>
      </c>
      <c r="K436" s="58" t="str">
        <f t="shared" si="143"/>
        <v>0</v>
      </c>
      <c r="L436" s="58" t="str">
        <f t="shared" si="144"/>
        <v>0</v>
      </c>
      <c r="M436" s="58" t="str">
        <f t="shared" si="145"/>
        <v>0</v>
      </c>
      <c r="N436" s="61">
        <v>0</v>
      </c>
      <c r="AF436" s="3">
        <f t="shared" si="132"/>
        <v>5.5787037037037038E-3</v>
      </c>
      <c r="AG436" s="5">
        <f t="shared" si="133"/>
        <v>482000</v>
      </c>
      <c r="AH436" s="56">
        <f t="shared" si="136"/>
        <v>2.7892706</v>
      </c>
      <c r="AI436" s="84">
        <f t="shared" si="137"/>
        <v>2.7892706</v>
      </c>
      <c r="AJ436" s="84">
        <v>954</v>
      </c>
      <c r="AK436" t="str">
        <f t="shared" si="134"/>
        <v>2.7892706, 954</v>
      </c>
      <c r="AL436" s="60">
        <f t="shared" si="137"/>
        <v>2.7892706</v>
      </c>
      <c r="AM436" s="5">
        <f t="shared" si="135"/>
        <v>482</v>
      </c>
      <c r="AN436" s="56"/>
      <c r="AT436" s="56"/>
    </row>
    <row r="437" spans="1:46" x14ac:dyDescent="0.35">
      <c r="A437">
        <v>483000</v>
      </c>
      <c r="B437" s="59">
        <v>0.30540726000000001</v>
      </c>
      <c r="C437" s="3">
        <f t="shared" si="131"/>
        <v>5.5902777777777782E-3</v>
      </c>
      <c r="D437" s="59">
        <v>3.0540726</v>
      </c>
      <c r="E437" s="56" t="e">
        <f t="shared" si="138"/>
        <v>#N/A</v>
      </c>
      <c r="F437" s="58" t="e">
        <f t="shared" si="139"/>
        <v>#N/A</v>
      </c>
      <c r="G437" s="58" t="e">
        <f t="shared" si="140"/>
        <v>#N/A</v>
      </c>
      <c r="H437" s="58" t="e">
        <f t="shared" si="141"/>
        <v>#N/A</v>
      </c>
      <c r="I437" s="61" t="e">
        <v>#N/A</v>
      </c>
      <c r="J437" s="58" t="str">
        <f t="shared" si="142"/>
        <v>0</v>
      </c>
      <c r="K437" s="58" t="str">
        <f t="shared" si="143"/>
        <v>0</v>
      </c>
      <c r="L437" s="58" t="str">
        <f t="shared" si="144"/>
        <v>0</v>
      </c>
      <c r="M437" s="58" t="str">
        <f t="shared" si="145"/>
        <v>0</v>
      </c>
      <c r="N437" s="61">
        <v>0</v>
      </c>
      <c r="AF437" s="3">
        <f t="shared" si="132"/>
        <v>5.5902777777777782E-3</v>
      </c>
      <c r="AG437" s="5">
        <f t="shared" si="133"/>
        <v>483000</v>
      </c>
      <c r="AH437" s="56">
        <f t="shared" si="136"/>
        <v>3.0540726</v>
      </c>
      <c r="AI437" s="84">
        <f t="shared" si="137"/>
        <v>3.0540726</v>
      </c>
      <c r="AJ437" s="84">
        <v>955</v>
      </c>
      <c r="AK437" t="str">
        <f t="shared" si="134"/>
        <v>3.0540726, 955</v>
      </c>
      <c r="AL437" s="60">
        <f t="shared" si="137"/>
        <v>3.0540726</v>
      </c>
      <c r="AM437" s="5">
        <f t="shared" si="135"/>
        <v>483</v>
      </c>
      <c r="AN437" s="56"/>
      <c r="AT437" s="56"/>
    </row>
    <row r="438" spans="1:46" x14ac:dyDescent="0.35">
      <c r="A438">
        <v>484000</v>
      </c>
      <c r="B438" s="59">
        <v>0.35685210000000001</v>
      </c>
      <c r="C438" s="3">
        <f t="shared" si="131"/>
        <v>5.6018518518518518E-3</v>
      </c>
      <c r="D438" s="59">
        <v>3.5685210000000001</v>
      </c>
      <c r="E438" s="56" t="e">
        <f t="shared" si="138"/>
        <v>#N/A</v>
      </c>
      <c r="F438" s="58" t="e">
        <f t="shared" si="139"/>
        <v>#N/A</v>
      </c>
      <c r="G438" s="58" t="e">
        <f t="shared" si="140"/>
        <v>#N/A</v>
      </c>
      <c r="H438" s="58" t="e">
        <f t="shared" si="141"/>
        <v>#N/A</v>
      </c>
      <c r="I438" s="61" t="e">
        <v>#N/A</v>
      </c>
      <c r="J438" s="58" t="str">
        <f t="shared" si="142"/>
        <v>0</v>
      </c>
      <c r="K438" s="58" t="str">
        <f t="shared" si="143"/>
        <v>0</v>
      </c>
      <c r="L438" s="58" t="str">
        <f t="shared" si="144"/>
        <v>0</v>
      </c>
      <c r="M438" s="58" t="str">
        <f t="shared" si="145"/>
        <v>0</v>
      </c>
      <c r="N438" s="61">
        <v>0</v>
      </c>
      <c r="AF438" s="3">
        <f t="shared" si="132"/>
        <v>5.6018518518518518E-3</v>
      </c>
      <c r="AG438" s="5">
        <f t="shared" si="133"/>
        <v>484000</v>
      </c>
      <c r="AH438" s="56">
        <f t="shared" si="136"/>
        <v>3.5685210000000001</v>
      </c>
      <c r="AI438" s="84">
        <f t="shared" si="137"/>
        <v>3.5685210000000001</v>
      </c>
      <c r="AJ438" s="84">
        <v>956</v>
      </c>
      <c r="AK438" t="str">
        <f t="shared" si="134"/>
        <v>3.568521, 956</v>
      </c>
      <c r="AL438" s="60">
        <f t="shared" si="137"/>
        <v>3.5685210000000001</v>
      </c>
      <c r="AM438" s="5">
        <f t="shared" si="135"/>
        <v>484</v>
      </c>
      <c r="AN438" s="56"/>
      <c r="AT438" s="56"/>
    </row>
    <row r="439" spans="1:46" x14ac:dyDescent="0.35">
      <c r="A439">
        <v>485000</v>
      </c>
      <c r="B439" s="59">
        <v>0.34398970000000001</v>
      </c>
      <c r="C439" s="3">
        <f t="shared" si="131"/>
        <v>5.6134259259259262E-3</v>
      </c>
      <c r="D439" s="59">
        <v>3.4398970000000002</v>
      </c>
      <c r="E439" s="56" t="e">
        <f t="shared" si="138"/>
        <v>#N/A</v>
      </c>
      <c r="F439" s="58" t="e">
        <f t="shared" si="139"/>
        <v>#N/A</v>
      </c>
      <c r="G439" s="58" t="e">
        <f t="shared" si="140"/>
        <v>#N/A</v>
      </c>
      <c r="H439" s="58" t="e">
        <f t="shared" si="141"/>
        <v>#N/A</v>
      </c>
      <c r="I439" s="61" t="e">
        <v>#N/A</v>
      </c>
      <c r="J439" s="58" t="str">
        <f t="shared" si="142"/>
        <v>0</v>
      </c>
      <c r="K439" s="58" t="str">
        <f t="shared" si="143"/>
        <v>0</v>
      </c>
      <c r="L439" s="58" t="str">
        <f t="shared" si="144"/>
        <v>0</v>
      </c>
      <c r="M439" s="58" t="str">
        <f t="shared" si="145"/>
        <v>0</v>
      </c>
      <c r="N439" s="61">
        <v>0</v>
      </c>
      <c r="AF439" s="3">
        <f t="shared" si="132"/>
        <v>5.6134259259259262E-3</v>
      </c>
      <c r="AG439" s="5">
        <f t="shared" si="133"/>
        <v>485000</v>
      </c>
      <c r="AH439" s="56">
        <f t="shared" si="136"/>
        <v>3.4398970000000002</v>
      </c>
      <c r="AI439" s="84">
        <f t="shared" si="137"/>
        <v>3.4398970000000002</v>
      </c>
      <c r="AJ439" s="84">
        <v>957</v>
      </c>
      <c r="AK439" t="str">
        <f t="shared" si="134"/>
        <v>3.439897, 957</v>
      </c>
      <c r="AL439" s="60">
        <f t="shared" si="137"/>
        <v>3.4398970000000002</v>
      </c>
      <c r="AM439" s="5">
        <f t="shared" si="135"/>
        <v>485</v>
      </c>
      <c r="AN439" s="56"/>
      <c r="AT439" s="56"/>
    </row>
    <row r="440" spans="1:46" x14ac:dyDescent="0.35">
      <c r="A440">
        <v>486000</v>
      </c>
      <c r="B440" s="59">
        <v>0.37046986999999998</v>
      </c>
      <c r="C440" s="3">
        <f t="shared" si="131"/>
        <v>5.6249999999999998E-3</v>
      </c>
      <c r="D440" s="59">
        <v>3.7046986999999998</v>
      </c>
      <c r="E440" s="56" t="e">
        <f t="shared" si="138"/>
        <v>#N/A</v>
      </c>
      <c r="F440" s="58" t="e">
        <f t="shared" si="139"/>
        <v>#N/A</v>
      </c>
      <c r="G440" s="58" t="e">
        <f t="shared" si="140"/>
        <v>#N/A</v>
      </c>
      <c r="H440" s="58">
        <f t="shared" si="141"/>
        <v>3.7046986999999998</v>
      </c>
      <c r="I440" s="61" t="e">
        <v>#N/A</v>
      </c>
      <c r="J440" s="58" t="str">
        <f t="shared" si="142"/>
        <v>0</v>
      </c>
      <c r="K440" s="58" t="str">
        <f t="shared" si="143"/>
        <v>0</v>
      </c>
      <c r="L440" s="58" t="str">
        <f t="shared" si="144"/>
        <v>0</v>
      </c>
      <c r="M440" s="58">
        <f t="shared" si="145"/>
        <v>3.7046986999999998</v>
      </c>
      <c r="N440" s="61">
        <v>0</v>
      </c>
      <c r="AF440" s="3">
        <f t="shared" si="132"/>
        <v>5.6249999999999998E-3</v>
      </c>
      <c r="AG440" s="5">
        <f t="shared" si="133"/>
        <v>486000</v>
      </c>
      <c r="AH440" s="56">
        <f t="shared" si="136"/>
        <v>3.7046986999999998</v>
      </c>
      <c r="AI440" s="84">
        <f t="shared" si="137"/>
        <v>3.7046986999999998</v>
      </c>
      <c r="AJ440" s="84">
        <v>958</v>
      </c>
      <c r="AK440" t="str">
        <f t="shared" si="134"/>
        <v>3.7046987, 958</v>
      </c>
      <c r="AL440" s="60">
        <f t="shared" si="137"/>
        <v>3.7046986999999998</v>
      </c>
      <c r="AM440" s="5">
        <f t="shared" si="135"/>
        <v>486</v>
      </c>
      <c r="AN440" s="56"/>
      <c r="AT440" s="56"/>
    </row>
    <row r="441" spans="1:46" x14ac:dyDescent="0.35">
      <c r="A441">
        <v>487000</v>
      </c>
      <c r="B441" s="59">
        <v>0.34474745000000001</v>
      </c>
      <c r="C441" s="3">
        <f t="shared" si="131"/>
        <v>5.6365740740740742E-3</v>
      </c>
      <c r="D441" s="59">
        <v>3.4474745000000002</v>
      </c>
      <c r="E441" s="56" t="e">
        <f t="shared" si="138"/>
        <v>#N/A</v>
      </c>
      <c r="F441" s="58" t="e">
        <f t="shared" si="139"/>
        <v>#N/A</v>
      </c>
      <c r="G441" s="58" t="e">
        <f t="shared" si="140"/>
        <v>#N/A</v>
      </c>
      <c r="H441" s="58" t="e">
        <f t="shared" si="141"/>
        <v>#N/A</v>
      </c>
      <c r="I441" s="61" t="e">
        <v>#N/A</v>
      </c>
      <c r="J441" s="58" t="str">
        <f t="shared" si="142"/>
        <v>0</v>
      </c>
      <c r="K441" s="58" t="str">
        <f t="shared" si="143"/>
        <v>0</v>
      </c>
      <c r="L441" s="58" t="str">
        <f t="shared" si="144"/>
        <v>0</v>
      </c>
      <c r="M441" s="58" t="str">
        <f t="shared" si="145"/>
        <v>0</v>
      </c>
      <c r="N441" s="61">
        <v>0</v>
      </c>
      <c r="AF441" s="3">
        <f t="shared" si="132"/>
        <v>5.6365740740740742E-3</v>
      </c>
      <c r="AG441" s="5">
        <f t="shared" si="133"/>
        <v>487000</v>
      </c>
      <c r="AH441" s="56">
        <f t="shared" si="136"/>
        <v>3.4474745000000002</v>
      </c>
      <c r="AI441" s="84">
        <f t="shared" si="137"/>
        <v>3.4474745000000002</v>
      </c>
      <c r="AJ441" s="84">
        <v>959</v>
      </c>
      <c r="AK441" t="str">
        <f t="shared" si="134"/>
        <v>3.4474745, 959</v>
      </c>
      <c r="AL441" s="60">
        <f t="shared" si="137"/>
        <v>3.4474745000000002</v>
      </c>
      <c r="AM441" s="5">
        <f t="shared" si="135"/>
        <v>487</v>
      </c>
      <c r="AN441" s="56"/>
      <c r="AT441" s="56"/>
    </row>
    <row r="442" spans="1:46" x14ac:dyDescent="0.35">
      <c r="A442">
        <v>488000</v>
      </c>
      <c r="B442" s="59">
        <v>0.30843340000000002</v>
      </c>
      <c r="C442" s="3">
        <f t="shared" si="131"/>
        <v>5.6481481481481478E-3</v>
      </c>
      <c r="D442" s="59">
        <v>3.0843340000000001</v>
      </c>
      <c r="E442" s="56" t="e">
        <f t="shared" si="138"/>
        <v>#N/A</v>
      </c>
      <c r="F442" s="58" t="e">
        <f t="shared" si="139"/>
        <v>#N/A</v>
      </c>
      <c r="G442" s="58" t="e">
        <f t="shared" si="140"/>
        <v>#N/A</v>
      </c>
      <c r="H442" s="58" t="e">
        <f t="shared" si="141"/>
        <v>#N/A</v>
      </c>
      <c r="I442" s="61" t="e">
        <v>#N/A</v>
      </c>
      <c r="J442" s="58" t="str">
        <f t="shared" si="142"/>
        <v>0</v>
      </c>
      <c r="K442" s="58" t="str">
        <f t="shared" si="143"/>
        <v>0</v>
      </c>
      <c r="L442" s="58" t="str">
        <f t="shared" si="144"/>
        <v>0</v>
      </c>
      <c r="M442" s="58" t="str">
        <f t="shared" si="145"/>
        <v>0</v>
      </c>
      <c r="N442" s="61">
        <v>0</v>
      </c>
      <c r="AF442" s="3">
        <f t="shared" si="132"/>
        <v>5.6481481481481478E-3</v>
      </c>
      <c r="AG442" s="5">
        <f t="shared" si="133"/>
        <v>488000</v>
      </c>
      <c r="AH442" s="56">
        <f t="shared" si="136"/>
        <v>3.0843340000000001</v>
      </c>
      <c r="AI442" s="84">
        <f t="shared" si="137"/>
        <v>3.0843340000000001</v>
      </c>
      <c r="AJ442" s="84">
        <v>960</v>
      </c>
      <c r="AK442" t="str">
        <f t="shared" si="134"/>
        <v>3.084334, 960</v>
      </c>
      <c r="AL442" s="60">
        <f t="shared" si="137"/>
        <v>3.0843340000000001</v>
      </c>
      <c r="AM442" s="5">
        <f t="shared" si="135"/>
        <v>488</v>
      </c>
      <c r="AN442" s="56"/>
      <c r="AT442" s="56"/>
    </row>
    <row r="443" spans="1:46" x14ac:dyDescent="0.35">
      <c r="A443">
        <v>489000</v>
      </c>
      <c r="B443" s="59">
        <v>0.30691790000000002</v>
      </c>
      <c r="C443" s="3">
        <f t="shared" si="131"/>
        <v>5.6597222222222222E-3</v>
      </c>
      <c r="D443" s="59">
        <v>3.0691790000000001</v>
      </c>
      <c r="E443" s="56" t="e">
        <f t="shared" si="138"/>
        <v>#N/A</v>
      </c>
      <c r="F443" s="58" t="e">
        <f t="shared" si="139"/>
        <v>#N/A</v>
      </c>
      <c r="G443" s="58" t="e">
        <f t="shared" si="140"/>
        <v>#N/A</v>
      </c>
      <c r="H443" s="58" t="e">
        <f t="shared" si="141"/>
        <v>#N/A</v>
      </c>
      <c r="I443" s="61" t="e">
        <v>#N/A</v>
      </c>
      <c r="J443" s="58" t="str">
        <f t="shared" si="142"/>
        <v>0</v>
      </c>
      <c r="K443" s="58" t="str">
        <f t="shared" si="143"/>
        <v>0</v>
      </c>
      <c r="L443" s="58" t="str">
        <f t="shared" si="144"/>
        <v>0</v>
      </c>
      <c r="M443" s="58" t="str">
        <f t="shared" si="145"/>
        <v>0</v>
      </c>
      <c r="N443" s="61">
        <v>0</v>
      </c>
      <c r="AF443" s="3">
        <f t="shared" si="132"/>
        <v>5.6597222222222222E-3</v>
      </c>
      <c r="AG443" s="5">
        <f t="shared" si="133"/>
        <v>489000</v>
      </c>
      <c r="AH443" s="56">
        <f t="shared" si="136"/>
        <v>3.0691790000000001</v>
      </c>
      <c r="AI443" s="84">
        <f t="shared" si="137"/>
        <v>3.0691790000000001</v>
      </c>
      <c r="AJ443" s="84">
        <v>961</v>
      </c>
      <c r="AK443" t="str">
        <f t="shared" si="134"/>
        <v>3.069179, 961</v>
      </c>
      <c r="AL443" s="60">
        <f t="shared" si="137"/>
        <v>3.0691790000000001</v>
      </c>
      <c r="AM443" s="5">
        <f t="shared" si="135"/>
        <v>489</v>
      </c>
      <c r="AN443" s="56"/>
      <c r="AT443" s="56"/>
    </row>
    <row r="444" spans="1:46" x14ac:dyDescent="0.35">
      <c r="A444">
        <v>490000</v>
      </c>
      <c r="B444" s="59">
        <v>0.31297025000000001</v>
      </c>
      <c r="C444" s="3">
        <f t="shared" si="131"/>
        <v>5.6712962962962958E-3</v>
      </c>
      <c r="D444" s="59">
        <v>3.1297025000000001</v>
      </c>
      <c r="E444" s="56" t="e">
        <f t="shared" si="138"/>
        <v>#N/A</v>
      </c>
      <c r="F444" s="58" t="e">
        <f t="shared" si="139"/>
        <v>#N/A</v>
      </c>
      <c r="G444" s="58" t="e">
        <f t="shared" si="140"/>
        <v>#N/A</v>
      </c>
      <c r="H444" s="58" t="e">
        <f t="shared" si="141"/>
        <v>#N/A</v>
      </c>
      <c r="I444" s="61" t="e">
        <v>#N/A</v>
      </c>
      <c r="J444" s="58" t="str">
        <f t="shared" si="142"/>
        <v>0</v>
      </c>
      <c r="K444" s="58" t="str">
        <f t="shared" si="143"/>
        <v>0</v>
      </c>
      <c r="L444" s="58" t="str">
        <f t="shared" si="144"/>
        <v>0</v>
      </c>
      <c r="M444" s="58" t="str">
        <f t="shared" si="145"/>
        <v>0</v>
      </c>
      <c r="N444" s="61">
        <v>0</v>
      </c>
      <c r="AF444" s="3">
        <f t="shared" si="132"/>
        <v>5.6712962962962958E-3</v>
      </c>
      <c r="AG444" s="5">
        <f t="shared" si="133"/>
        <v>490000</v>
      </c>
      <c r="AH444" s="56">
        <f t="shared" si="136"/>
        <v>3.1297025000000001</v>
      </c>
      <c r="AI444" s="84">
        <f t="shared" si="137"/>
        <v>3.1297025000000001</v>
      </c>
      <c r="AJ444" s="84">
        <v>962</v>
      </c>
      <c r="AK444" t="str">
        <f t="shared" si="134"/>
        <v>3.1297025, 962</v>
      </c>
      <c r="AL444" s="60">
        <f t="shared" si="137"/>
        <v>3.1297025000000001</v>
      </c>
      <c r="AM444" s="5">
        <f t="shared" si="135"/>
        <v>490</v>
      </c>
      <c r="AN444" s="56"/>
      <c r="AT444" s="56"/>
    </row>
    <row r="445" spans="1:46" x14ac:dyDescent="0.35">
      <c r="A445">
        <v>491000</v>
      </c>
      <c r="B445" s="59">
        <v>0.31448576</v>
      </c>
      <c r="C445" s="3">
        <f t="shared" si="131"/>
        <v>5.6828703703703702E-3</v>
      </c>
      <c r="D445" s="59">
        <v>3.1448575999999999</v>
      </c>
      <c r="E445" s="56" t="e">
        <f t="shared" si="138"/>
        <v>#N/A</v>
      </c>
      <c r="F445" s="58" t="e">
        <f t="shared" si="139"/>
        <v>#N/A</v>
      </c>
      <c r="G445" s="58" t="e">
        <f t="shared" si="140"/>
        <v>#N/A</v>
      </c>
      <c r="H445" s="58">
        <f t="shared" si="141"/>
        <v>3.1448575999999999</v>
      </c>
      <c r="I445" s="61" t="e">
        <v>#N/A</v>
      </c>
      <c r="J445" s="58" t="str">
        <f t="shared" si="142"/>
        <v>0</v>
      </c>
      <c r="K445" s="58" t="str">
        <f t="shared" si="143"/>
        <v>0</v>
      </c>
      <c r="L445" s="58" t="str">
        <f t="shared" si="144"/>
        <v>0</v>
      </c>
      <c r="M445" s="58">
        <f t="shared" si="145"/>
        <v>3.1448575999999999</v>
      </c>
      <c r="N445" s="61">
        <v>0</v>
      </c>
      <c r="AF445" s="3">
        <f t="shared" si="132"/>
        <v>5.6828703703703702E-3</v>
      </c>
      <c r="AG445" s="5">
        <f t="shared" si="133"/>
        <v>491000</v>
      </c>
      <c r="AH445" s="56">
        <f t="shared" si="136"/>
        <v>3.1448575999999999</v>
      </c>
      <c r="AI445" s="84">
        <f t="shared" si="137"/>
        <v>3.1448575999999999</v>
      </c>
      <c r="AJ445" s="84">
        <v>963</v>
      </c>
      <c r="AK445" t="str">
        <f t="shared" si="134"/>
        <v>3.1448576, 963</v>
      </c>
      <c r="AL445" s="60">
        <f t="shared" si="137"/>
        <v>3.1448575999999999</v>
      </c>
      <c r="AM445" s="5">
        <f t="shared" si="135"/>
        <v>491</v>
      </c>
      <c r="AN445" s="56"/>
      <c r="AT445" s="56"/>
    </row>
    <row r="446" spans="1:46" x14ac:dyDescent="0.35">
      <c r="A446">
        <v>492000</v>
      </c>
      <c r="B446" s="59">
        <v>0.30389175000000002</v>
      </c>
      <c r="C446" s="3">
        <f t="shared" si="131"/>
        <v>5.6944444444444438E-3</v>
      </c>
      <c r="D446" s="59">
        <v>3.0389175000000002</v>
      </c>
      <c r="E446" s="56" t="e">
        <f t="shared" si="138"/>
        <v>#N/A</v>
      </c>
      <c r="F446" s="58" t="e">
        <f t="shared" si="139"/>
        <v>#N/A</v>
      </c>
      <c r="G446" s="58" t="e">
        <f t="shared" si="140"/>
        <v>#N/A</v>
      </c>
      <c r="H446" s="58" t="e">
        <f t="shared" si="141"/>
        <v>#N/A</v>
      </c>
      <c r="I446" s="61" t="e">
        <v>#N/A</v>
      </c>
      <c r="J446" s="58" t="str">
        <f t="shared" si="142"/>
        <v>0</v>
      </c>
      <c r="K446" s="58" t="str">
        <f t="shared" si="143"/>
        <v>0</v>
      </c>
      <c r="L446" s="58" t="str">
        <f t="shared" si="144"/>
        <v>0</v>
      </c>
      <c r="M446" s="58" t="str">
        <f t="shared" si="145"/>
        <v>0</v>
      </c>
      <c r="N446" s="61">
        <v>0</v>
      </c>
      <c r="AF446" s="3">
        <f t="shared" si="132"/>
        <v>5.6944444444444438E-3</v>
      </c>
      <c r="AG446" s="5">
        <f t="shared" si="133"/>
        <v>492000</v>
      </c>
      <c r="AH446" s="56">
        <f t="shared" si="136"/>
        <v>3.0389175000000002</v>
      </c>
      <c r="AI446" s="84">
        <f t="shared" si="137"/>
        <v>3.0389175000000002</v>
      </c>
      <c r="AJ446" s="84">
        <v>964</v>
      </c>
      <c r="AK446" t="str">
        <f t="shared" si="134"/>
        <v>3.0389175, 964</v>
      </c>
      <c r="AL446" s="60">
        <f t="shared" si="137"/>
        <v>3.0389175000000002</v>
      </c>
      <c r="AM446" s="5">
        <f t="shared" si="135"/>
        <v>492</v>
      </c>
      <c r="AN446" s="56"/>
      <c r="AT446" s="56"/>
    </row>
    <row r="447" spans="1:46" x14ac:dyDescent="0.35">
      <c r="A447">
        <v>493000</v>
      </c>
      <c r="B447" s="59">
        <v>0.28497939999999999</v>
      </c>
      <c r="C447" s="3">
        <f t="shared" si="131"/>
        <v>5.7060185185185183E-3</v>
      </c>
      <c r="D447" s="59">
        <v>2.8497940000000002</v>
      </c>
      <c r="E447" s="56" t="e">
        <f t="shared" si="138"/>
        <v>#N/A</v>
      </c>
      <c r="F447" s="58" t="e">
        <f t="shared" si="139"/>
        <v>#N/A</v>
      </c>
      <c r="G447" s="58" t="e">
        <f t="shared" si="140"/>
        <v>#N/A</v>
      </c>
      <c r="H447" s="58" t="e">
        <f t="shared" si="141"/>
        <v>#N/A</v>
      </c>
      <c r="I447" s="61" t="e">
        <v>#N/A</v>
      </c>
      <c r="J447" s="58" t="str">
        <f t="shared" si="142"/>
        <v>0</v>
      </c>
      <c r="K447" s="58" t="str">
        <f t="shared" si="143"/>
        <v>0</v>
      </c>
      <c r="L447" s="58" t="str">
        <f t="shared" si="144"/>
        <v>0</v>
      </c>
      <c r="M447" s="58" t="str">
        <f t="shared" si="145"/>
        <v>0</v>
      </c>
      <c r="N447" s="61">
        <v>0</v>
      </c>
      <c r="AF447" s="3">
        <f t="shared" si="132"/>
        <v>5.7060185185185183E-3</v>
      </c>
      <c r="AG447" s="5">
        <f t="shared" si="133"/>
        <v>493000</v>
      </c>
      <c r="AH447" s="56">
        <f t="shared" si="136"/>
        <v>2.8497940000000002</v>
      </c>
      <c r="AI447" s="84">
        <f t="shared" si="137"/>
        <v>2.8497940000000002</v>
      </c>
      <c r="AJ447" s="84">
        <v>965</v>
      </c>
      <c r="AK447" t="str">
        <f t="shared" si="134"/>
        <v>2.849794, 965</v>
      </c>
      <c r="AL447" s="60">
        <f t="shared" si="137"/>
        <v>2.8497940000000002</v>
      </c>
      <c r="AM447" s="5">
        <f t="shared" si="135"/>
        <v>493</v>
      </c>
      <c r="AN447" s="56"/>
      <c r="AT447" s="56"/>
    </row>
    <row r="448" spans="1:46" x14ac:dyDescent="0.35">
      <c r="A448">
        <v>494000</v>
      </c>
      <c r="B448" s="59">
        <v>0.26455155000000002</v>
      </c>
      <c r="C448" s="3">
        <f t="shared" si="131"/>
        <v>5.7175925925925918E-3</v>
      </c>
      <c r="D448" s="59">
        <v>2.6455155000000001</v>
      </c>
      <c r="E448" s="56" t="e">
        <f t="shared" si="138"/>
        <v>#N/A</v>
      </c>
      <c r="F448" s="58" t="e">
        <f t="shared" si="139"/>
        <v>#N/A</v>
      </c>
      <c r="G448" s="58" t="e">
        <f t="shared" si="140"/>
        <v>#N/A</v>
      </c>
      <c r="H448" s="58" t="e">
        <f t="shared" si="141"/>
        <v>#N/A</v>
      </c>
      <c r="I448" s="61" t="e">
        <v>#N/A</v>
      </c>
      <c r="J448" s="58" t="str">
        <f t="shared" si="142"/>
        <v>0</v>
      </c>
      <c r="K448" s="58" t="str">
        <f t="shared" si="143"/>
        <v>0</v>
      </c>
      <c r="L448" s="58" t="str">
        <f t="shared" si="144"/>
        <v>0</v>
      </c>
      <c r="M448" s="58" t="str">
        <f t="shared" si="145"/>
        <v>0</v>
      </c>
      <c r="N448" s="61">
        <v>0</v>
      </c>
      <c r="AF448" s="3">
        <f t="shared" si="132"/>
        <v>5.7175925925925918E-3</v>
      </c>
      <c r="AG448" s="5">
        <f t="shared" si="133"/>
        <v>494000</v>
      </c>
      <c r="AH448" s="56">
        <f t="shared" si="136"/>
        <v>2.6455155000000001</v>
      </c>
      <c r="AI448" s="84">
        <f t="shared" si="137"/>
        <v>2.6455155000000001</v>
      </c>
      <c r="AJ448" s="84">
        <v>966</v>
      </c>
      <c r="AK448" t="str">
        <f t="shared" si="134"/>
        <v>2.6455155, 966</v>
      </c>
      <c r="AL448" s="60">
        <f t="shared" si="137"/>
        <v>2.6455155000000001</v>
      </c>
      <c r="AM448" s="5">
        <f t="shared" si="135"/>
        <v>494</v>
      </c>
      <c r="AN448" s="56"/>
      <c r="AT448" s="56"/>
    </row>
    <row r="449" spans="1:46" x14ac:dyDescent="0.35">
      <c r="A449">
        <v>495000</v>
      </c>
      <c r="B449" s="59">
        <v>0.24942075</v>
      </c>
      <c r="C449" s="3">
        <f t="shared" si="131"/>
        <v>5.7291666666666663E-3</v>
      </c>
      <c r="D449" s="59">
        <v>2.4942074999999999</v>
      </c>
      <c r="E449" s="56" t="e">
        <f t="shared" si="138"/>
        <v>#N/A</v>
      </c>
      <c r="F449" s="58" t="e">
        <f t="shared" si="139"/>
        <v>#N/A</v>
      </c>
      <c r="G449" s="58" t="e">
        <f t="shared" si="140"/>
        <v>#N/A</v>
      </c>
      <c r="H449" s="58" t="e">
        <f t="shared" si="141"/>
        <v>#N/A</v>
      </c>
      <c r="I449" s="61" t="e">
        <v>#N/A</v>
      </c>
      <c r="J449" s="58" t="str">
        <f t="shared" si="142"/>
        <v>0</v>
      </c>
      <c r="K449" s="58" t="str">
        <f t="shared" si="143"/>
        <v>0</v>
      </c>
      <c r="L449" s="58" t="str">
        <f t="shared" si="144"/>
        <v>0</v>
      </c>
      <c r="M449" s="58" t="str">
        <f t="shared" si="145"/>
        <v>0</v>
      </c>
      <c r="N449" s="61">
        <v>0</v>
      </c>
      <c r="AF449" s="3">
        <f t="shared" si="132"/>
        <v>5.7291666666666663E-3</v>
      </c>
      <c r="AG449" s="5">
        <f t="shared" si="133"/>
        <v>495000</v>
      </c>
      <c r="AH449" s="56">
        <f t="shared" si="136"/>
        <v>2.4942074999999999</v>
      </c>
      <c r="AI449" s="84">
        <f t="shared" si="137"/>
        <v>2.4942074999999999</v>
      </c>
      <c r="AJ449" s="84">
        <v>967</v>
      </c>
      <c r="AK449" t="str">
        <f t="shared" si="134"/>
        <v>2.4942075, 967</v>
      </c>
      <c r="AL449" s="60">
        <f t="shared" si="137"/>
        <v>2.4942074999999999</v>
      </c>
      <c r="AM449" s="5">
        <f t="shared" si="135"/>
        <v>495</v>
      </c>
      <c r="AN449" s="56"/>
      <c r="AT449" s="56"/>
    </row>
    <row r="450" spans="1:46" x14ac:dyDescent="0.35">
      <c r="A450">
        <v>496000</v>
      </c>
      <c r="B450" s="59">
        <v>0.24412616000000001</v>
      </c>
      <c r="C450" s="3">
        <f t="shared" ref="C450:C513" si="146">A450/60000/1440</f>
        <v>5.7407407407407416E-3</v>
      </c>
      <c r="D450" s="59">
        <v>2.4412616000000003</v>
      </c>
      <c r="E450" s="56" t="e">
        <f t="shared" si="138"/>
        <v>#N/A</v>
      </c>
      <c r="F450" s="58" t="e">
        <f t="shared" si="139"/>
        <v>#N/A</v>
      </c>
      <c r="G450" s="58" t="e">
        <f t="shared" si="140"/>
        <v>#N/A</v>
      </c>
      <c r="H450" s="58" t="e">
        <f t="shared" si="141"/>
        <v>#N/A</v>
      </c>
      <c r="I450" s="61" t="e">
        <v>#N/A</v>
      </c>
      <c r="J450" s="58" t="str">
        <f t="shared" si="142"/>
        <v>0</v>
      </c>
      <c r="K450" s="58" t="str">
        <f t="shared" si="143"/>
        <v>0</v>
      </c>
      <c r="L450" s="58" t="str">
        <f t="shared" si="144"/>
        <v>0</v>
      </c>
      <c r="M450" s="58" t="str">
        <f t="shared" si="145"/>
        <v>0</v>
      </c>
      <c r="N450" s="61">
        <v>0</v>
      </c>
      <c r="AF450" s="3">
        <f t="shared" ref="AF450:AF513" si="147">A450/60000/1440</f>
        <v>5.7407407407407416E-3</v>
      </c>
      <c r="AG450" s="5">
        <f t="shared" ref="AG450:AG513" si="148">A450</f>
        <v>496000</v>
      </c>
      <c r="AH450" s="56">
        <f t="shared" si="136"/>
        <v>2.4412616000000003</v>
      </c>
      <c r="AI450" s="84">
        <f t="shared" si="137"/>
        <v>2.4412616000000003</v>
      </c>
      <c r="AJ450" s="84">
        <v>968</v>
      </c>
      <c r="AK450" t="str">
        <f t="shared" si="134"/>
        <v>2.4412616, 968</v>
      </c>
      <c r="AL450" s="60">
        <f t="shared" si="137"/>
        <v>2.4412616000000003</v>
      </c>
      <c r="AM450" s="5">
        <f t="shared" si="135"/>
        <v>496</v>
      </c>
      <c r="AN450" s="56"/>
      <c r="AT450" s="56"/>
    </row>
    <row r="451" spans="1:46" x14ac:dyDescent="0.35">
      <c r="A451">
        <v>497000</v>
      </c>
      <c r="B451" s="59">
        <v>0.23958689999999999</v>
      </c>
      <c r="C451" s="3">
        <f t="shared" si="146"/>
        <v>5.7523148148148151E-3</v>
      </c>
      <c r="D451" s="59">
        <v>2.3958689999999998</v>
      </c>
      <c r="E451" s="56" t="e">
        <f t="shared" si="138"/>
        <v>#N/A</v>
      </c>
      <c r="F451" s="58" t="e">
        <f t="shared" si="139"/>
        <v>#N/A</v>
      </c>
      <c r="G451" s="58">
        <f t="shared" si="140"/>
        <v>2.3958689999999998</v>
      </c>
      <c r="H451" s="58" t="e">
        <f t="shared" si="141"/>
        <v>#N/A</v>
      </c>
      <c r="I451" s="61" t="e">
        <v>#N/A</v>
      </c>
      <c r="J451" s="58" t="str">
        <f t="shared" si="142"/>
        <v>0</v>
      </c>
      <c r="K451" s="58" t="str">
        <f t="shared" si="143"/>
        <v>0</v>
      </c>
      <c r="L451" s="58">
        <f t="shared" si="144"/>
        <v>2.3958689999999998</v>
      </c>
      <c r="M451" s="58" t="str">
        <f t="shared" si="145"/>
        <v>0</v>
      </c>
      <c r="N451" s="61">
        <v>0</v>
      </c>
      <c r="AF451" s="3">
        <f t="shared" si="147"/>
        <v>5.7523148148148151E-3</v>
      </c>
      <c r="AG451" s="5">
        <f t="shared" si="148"/>
        <v>497000</v>
      </c>
      <c r="AH451" s="56">
        <f t="shared" si="136"/>
        <v>2.3958689999999998</v>
      </c>
      <c r="AI451" s="84">
        <f t="shared" si="137"/>
        <v>2.3958689999999998</v>
      </c>
      <c r="AJ451" s="84">
        <v>969</v>
      </c>
      <c r="AK451" t="str">
        <f t="shared" ref="AK451:AK514" si="149">_xlfn.CONCAT(AI451,", ",AJ451)</f>
        <v>2.395869, 969</v>
      </c>
      <c r="AL451" s="60">
        <f t="shared" si="137"/>
        <v>2.3958689999999998</v>
      </c>
      <c r="AM451" s="5">
        <f t="shared" ref="AM451:AM514" si="150">$AG451/1000</f>
        <v>497</v>
      </c>
      <c r="AN451" s="56"/>
      <c r="AT451" s="56"/>
    </row>
    <row r="452" spans="1:46" x14ac:dyDescent="0.35">
      <c r="A452">
        <v>498000</v>
      </c>
      <c r="B452" s="59">
        <v>0.24109997999999999</v>
      </c>
      <c r="C452" s="3">
        <f t="shared" si="146"/>
        <v>5.7638888888888896E-3</v>
      </c>
      <c r="D452" s="59">
        <v>2.4109997999999999</v>
      </c>
      <c r="E452" s="56" t="e">
        <f t="shared" si="138"/>
        <v>#N/A</v>
      </c>
      <c r="F452" s="58" t="e">
        <f t="shared" si="139"/>
        <v>#N/A</v>
      </c>
      <c r="G452" s="58" t="e">
        <f t="shared" si="140"/>
        <v>#N/A</v>
      </c>
      <c r="H452" s="58" t="e">
        <f t="shared" si="141"/>
        <v>#N/A</v>
      </c>
      <c r="I452" s="61" t="e">
        <v>#N/A</v>
      </c>
      <c r="J452" s="58" t="str">
        <f t="shared" si="142"/>
        <v>0</v>
      </c>
      <c r="K452" s="58" t="str">
        <f t="shared" si="143"/>
        <v>0</v>
      </c>
      <c r="L452" s="58" t="str">
        <f t="shared" si="144"/>
        <v>0</v>
      </c>
      <c r="M452" s="58" t="str">
        <f t="shared" si="145"/>
        <v>0</v>
      </c>
      <c r="N452" s="61">
        <v>0</v>
      </c>
      <c r="AF452" s="3">
        <f t="shared" si="147"/>
        <v>5.7638888888888896E-3</v>
      </c>
      <c r="AG452" s="5">
        <f t="shared" si="148"/>
        <v>498000</v>
      </c>
      <c r="AH452" s="56">
        <f t="shared" si="136"/>
        <v>2.4109997999999999</v>
      </c>
      <c r="AI452" s="84">
        <f t="shared" si="137"/>
        <v>2.4109997999999999</v>
      </c>
      <c r="AJ452" s="84">
        <v>970</v>
      </c>
      <c r="AK452" t="str">
        <f t="shared" si="149"/>
        <v>2.4109998, 970</v>
      </c>
      <c r="AL452" s="60">
        <f t="shared" si="137"/>
        <v>2.4109997999999999</v>
      </c>
      <c r="AM452" s="5">
        <f t="shared" si="150"/>
        <v>498</v>
      </c>
      <c r="AN452" s="56"/>
      <c r="AT452" s="56"/>
    </row>
    <row r="453" spans="1:46" x14ac:dyDescent="0.35">
      <c r="A453">
        <v>499000</v>
      </c>
      <c r="B453" s="59">
        <v>0.26077004999999998</v>
      </c>
      <c r="C453" s="3">
        <f t="shared" si="146"/>
        <v>5.7754629629629631E-3</v>
      </c>
      <c r="D453" s="59">
        <v>2.6077005</v>
      </c>
      <c r="E453" s="56" t="e">
        <f t="shared" si="138"/>
        <v>#N/A</v>
      </c>
      <c r="F453" s="58" t="e">
        <f t="shared" si="139"/>
        <v>#N/A</v>
      </c>
      <c r="G453" s="58" t="e">
        <f t="shared" si="140"/>
        <v>#N/A</v>
      </c>
      <c r="H453" s="58" t="e">
        <f t="shared" si="141"/>
        <v>#N/A</v>
      </c>
      <c r="I453" s="61" t="e">
        <v>#N/A</v>
      </c>
      <c r="J453" s="58" t="str">
        <f t="shared" si="142"/>
        <v>0</v>
      </c>
      <c r="K453" s="58" t="str">
        <f t="shared" si="143"/>
        <v>0</v>
      </c>
      <c r="L453" s="58" t="str">
        <f t="shared" si="144"/>
        <v>0</v>
      </c>
      <c r="M453" s="58" t="str">
        <f t="shared" si="145"/>
        <v>0</v>
      </c>
      <c r="N453" s="61">
        <v>0</v>
      </c>
      <c r="AF453" s="3">
        <f t="shared" si="147"/>
        <v>5.7754629629629631E-3</v>
      </c>
      <c r="AG453" s="5">
        <f t="shared" si="148"/>
        <v>499000</v>
      </c>
      <c r="AH453" s="56">
        <f t="shared" si="136"/>
        <v>2.6077005</v>
      </c>
      <c r="AI453" s="84">
        <f t="shared" si="137"/>
        <v>2.6077005</v>
      </c>
      <c r="AJ453" s="84">
        <v>971</v>
      </c>
      <c r="AK453" t="str">
        <f t="shared" si="149"/>
        <v>2.6077005, 971</v>
      </c>
      <c r="AL453" s="60">
        <f t="shared" si="137"/>
        <v>2.6077005</v>
      </c>
      <c r="AM453" s="5">
        <f t="shared" si="150"/>
        <v>499</v>
      </c>
      <c r="AN453" s="56"/>
      <c r="AT453" s="56"/>
    </row>
    <row r="454" spans="1:46" x14ac:dyDescent="0.35">
      <c r="A454">
        <v>500000</v>
      </c>
      <c r="B454" s="59">
        <v>0.26152540000000002</v>
      </c>
      <c r="C454" s="3">
        <f t="shared" si="146"/>
        <v>5.7870370370370376E-3</v>
      </c>
      <c r="D454" s="59">
        <v>2.6152540000000002</v>
      </c>
      <c r="E454" s="56" t="e">
        <f t="shared" si="138"/>
        <v>#N/A</v>
      </c>
      <c r="F454" s="58" t="e">
        <f t="shared" si="139"/>
        <v>#N/A</v>
      </c>
      <c r="G454" s="58" t="e">
        <f t="shared" si="140"/>
        <v>#N/A</v>
      </c>
      <c r="H454" s="58" t="e">
        <f t="shared" si="141"/>
        <v>#N/A</v>
      </c>
      <c r="I454" s="61" t="e">
        <v>#N/A</v>
      </c>
      <c r="J454" s="58" t="str">
        <f t="shared" si="142"/>
        <v>0</v>
      </c>
      <c r="K454" s="58" t="str">
        <f t="shared" si="143"/>
        <v>0</v>
      </c>
      <c r="L454" s="58" t="str">
        <f t="shared" si="144"/>
        <v>0</v>
      </c>
      <c r="M454" s="58" t="str">
        <f t="shared" si="145"/>
        <v>0</v>
      </c>
      <c r="N454" s="61">
        <v>0</v>
      </c>
      <c r="AF454" s="3">
        <f t="shared" si="147"/>
        <v>5.7870370370370376E-3</v>
      </c>
      <c r="AG454" s="5">
        <f t="shared" si="148"/>
        <v>500000</v>
      </c>
      <c r="AH454" s="56">
        <f t="shared" si="136"/>
        <v>2.6152540000000002</v>
      </c>
      <c r="AI454" s="84">
        <f t="shared" si="137"/>
        <v>2.6152540000000002</v>
      </c>
      <c r="AJ454" s="84">
        <v>972</v>
      </c>
      <c r="AK454" t="str">
        <f t="shared" si="149"/>
        <v>2.615254, 972</v>
      </c>
      <c r="AL454" s="60">
        <f t="shared" si="137"/>
        <v>2.6152540000000002</v>
      </c>
      <c r="AM454" s="5">
        <f t="shared" si="150"/>
        <v>500</v>
      </c>
      <c r="AN454" s="56"/>
      <c r="AT454" s="56"/>
    </row>
    <row r="455" spans="1:46" x14ac:dyDescent="0.35">
      <c r="A455">
        <v>501000</v>
      </c>
      <c r="B455" s="59">
        <v>0.26077004999999998</v>
      </c>
      <c r="C455" s="3">
        <f t="shared" si="146"/>
        <v>5.7986111111111112E-3</v>
      </c>
      <c r="D455" s="59">
        <v>2.6077005</v>
      </c>
      <c r="E455" s="56" t="e">
        <f t="shared" si="138"/>
        <v>#N/A</v>
      </c>
      <c r="F455" s="58" t="e">
        <f t="shared" si="139"/>
        <v>#N/A</v>
      </c>
      <c r="G455" s="58" t="e">
        <f t="shared" si="140"/>
        <v>#N/A</v>
      </c>
      <c r="H455" s="58" t="e">
        <f t="shared" si="141"/>
        <v>#N/A</v>
      </c>
      <c r="I455" s="61" t="e">
        <v>#N/A</v>
      </c>
      <c r="J455" s="58" t="str">
        <f t="shared" si="142"/>
        <v>0</v>
      </c>
      <c r="K455" s="58" t="str">
        <f t="shared" si="143"/>
        <v>0</v>
      </c>
      <c r="L455" s="58" t="str">
        <f t="shared" si="144"/>
        <v>0</v>
      </c>
      <c r="M455" s="58" t="str">
        <f t="shared" si="145"/>
        <v>0</v>
      </c>
      <c r="N455" s="61">
        <v>0</v>
      </c>
      <c r="AF455" s="3">
        <f t="shared" si="147"/>
        <v>5.7986111111111112E-3</v>
      </c>
      <c r="AG455" s="5">
        <f t="shared" si="148"/>
        <v>501000</v>
      </c>
      <c r="AH455" s="56">
        <f t="shared" ref="AH455:AH518" si="151">B455*10</f>
        <v>2.6077005</v>
      </c>
      <c r="AI455" s="84">
        <f t="shared" si="137"/>
        <v>2.6077005</v>
      </c>
      <c r="AJ455" s="84">
        <v>973</v>
      </c>
      <c r="AK455" t="str">
        <f t="shared" si="149"/>
        <v>2.6077005, 973</v>
      </c>
      <c r="AL455" s="60">
        <f t="shared" si="137"/>
        <v>2.6077005</v>
      </c>
      <c r="AM455" s="5">
        <f t="shared" si="150"/>
        <v>501</v>
      </c>
      <c r="AN455" s="56"/>
      <c r="AT455" s="56"/>
    </row>
    <row r="456" spans="1:46" x14ac:dyDescent="0.35">
      <c r="A456">
        <v>502000</v>
      </c>
      <c r="B456" s="59">
        <v>0.28044015</v>
      </c>
      <c r="C456" s="3">
        <f t="shared" si="146"/>
        <v>5.8101851851851856E-3</v>
      </c>
      <c r="D456" s="59">
        <v>2.8044015</v>
      </c>
      <c r="E456" s="56" t="e">
        <f t="shared" si="138"/>
        <v>#N/A</v>
      </c>
      <c r="F456" s="58" t="e">
        <f t="shared" si="139"/>
        <v>#N/A</v>
      </c>
      <c r="G456" s="58" t="e">
        <f t="shared" si="140"/>
        <v>#N/A</v>
      </c>
      <c r="H456" s="58">
        <f t="shared" si="141"/>
        <v>2.8044015</v>
      </c>
      <c r="I456" s="61" t="e">
        <v>#N/A</v>
      </c>
      <c r="J456" s="58" t="str">
        <f t="shared" si="142"/>
        <v>0</v>
      </c>
      <c r="K456" s="58" t="str">
        <f t="shared" si="143"/>
        <v>0</v>
      </c>
      <c r="L456" s="58" t="str">
        <f t="shared" si="144"/>
        <v>0</v>
      </c>
      <c r="M456" s="58">
        <f t="shared" si="145"/>
        <v>2.8044015</v>
      </c>
      <c r="N456" s="61">
        <v>0</v>
      </c>
      <c r="AF456" s="3">
        <f t="shared" si="147"/>
        <v>5.8101851851851856E-3</v>
      </c>
      <c r="AG456" s="5">
        <f t="shared" si="148"/>
        <v>502000</v>
      </c>
      <c r="AH456" s="56">
        <f t="shared" si="151"/>
        <v>2.8044015</v>
      </c>
      <c r="AI456" s="84">
        <f t="shared" si="137"/>
        <v>2.8044015</v>
      </c>
      <c r="AJ456" s="84">
        <v>974</v>
      </c>
      <c r="AK456" t="str">
        <f t="shared" si="149"/>
        <v>2.8044015, 974</v>
      </c>
      <c r="AL456" s="60">
        <f t="shared" si="137"/>
        <v>2.8044015</v>
      </c>
      <c r="AM456" s="5">
        <f t="shared" si="150"/>
        <v>502</v>
      </c>
      <c r="AN456" s="56"/>
      <c r="AT456" s="56"/>
    </row>
    <row r="457" spans="1:46" x14ac:dyDescent="0.35">
      <c r="A457">
        <v>503000</v>
      </c>
      <c r="B457" s="59">
        <v>0.25698858000000002</v>
      </c>
      <c r="C457" s="3">
        <f t="shared" si="146"/>
        <v>5.8217592592592592E-3</v>
      </c>
      <c r="D457" s="59">
        <v>2.5698858000000002</v>
      </c>
      <c r="E457" s="56" t="e">
        <f t="shared" si="138"/>
        <v>#N/A</v>
      </c>
      <c r="F457" s="58" t="e">
        <f t="shared" si="139"/>
        <v>#N/A</v>
      </c>
      <c r="G457" s="58" t="e">
        <f t="shared" si="140"/>
        <v>#N/A</v>
      </c>
      <c r="H457" s="58" t="e">
        <f t="shared" si="141"/>
        <v>#N/A</v>
      </c>
      <c r="I457" s="61" t="e">
        <v>#N/A</v>
      </c>
      <c r="J457" s="58" t="str">
        <f t="shared" si="142"/>
        <v>0</v>
      </c>
      <c r="K457" s="58" t="str">
        <f t="shared" si="143"/>
        <v>0</v>
      </c>
      <c r="L457" s="58" t="str">
        <f t="shared" si="144"/>
        <v>0</v>
      </c>
      <c r="M457" s="58" t="str">
        <f t="shared" si="145"/>
        <v>0</v>
      </c>
      <c r="N457" s="61">
        <v>0</v>
      </c>
      <c r="AF457" s="3">
        <f t="shared" si="147"/>
        <v>5.8217592592592592E-3</v>
      </c>
      <c r="AG457" s="5">
        <f t="shared" si="148"/>
        <v>503000</v>
      </c>
      <c r="AH457" s="56">
        <f t="shared" si="151"/>
        <v>2.5698858000000002</v>
      </c>
      <c r="AI457" s="84">
        <f t="shared" si="137"/>
        <v>2.5698858000000002</v>
      </c>
      <c r="AJ457" s="84">
        <v>975</v>
      </c>
      <c r="AK457" t="str">
        <f t="shared" si="149"/>
        <v>2.5698858, 975</v>
      </c>
      <c r="AL457" s="60">
        <f t="shared" si="137"/>
        <v>2.5698858000000002</v>
      </c>
      <c r="AM457" s="5">
        <f t="shared" si="150"/>
        <v>503</v>
      </c>
      <c r="AN457" s="56"/>
      <c r="AT457" s="56"/>
    </row>
    <row r="458" spans="1:46" x14ac:dyDescent="0.35">
      <c r="A458">
        <v>504000</v>
      </c>
      <c r="B458" s="59">
        <v>0.25623083000000002</v>
      </c>
      <c r="C458" s="3">
        <f t="shared" si="146"/>
        <v>5.8333333333333336E-3</v>
      </c>
      <c r="D458" s="59">
        <v>2.5623083000000002</v>
      </c>
      <c r="E458" s="56" t="e">
        <f t="shared" si="138"/>
        <v>#N/A</v>
      </c>
      <c r="F458" s="58" t="e">
        <f t="shared" si="139"/>
        <v>#N/A</v>
      </c>
      <c r="G458" s="58" t="e">
        <f t="shared" si="140"/>
        <v>#N/A</v>
      </c>
      <c r="H458" s="58" t="e">
        <f t="shared" si="141"/>
        <v>#N/A</v>
      </c>
      <c r="I458" s="61" t="e">
        <v>#N/A</v>
      </c>
      <c r="J458" s="58" t="str">
        <f t="shared" si="142"/>
        <v>0</v>
      </c>
      <c r="K458" s="58" t="str">
        <f t="shared" si="143"/>
        <v>0</v>
      </c>
      <c r="L458" s="58" t="str">
        <f t="shared" si="144"/>
        <v>0</v>
      </c>
      <c r="M458" s="58" t="str">
        <f t="shared" si="145"/>
        <v>0</v>
      </c>
      <c r="N458" s="61">
        <v>0</v>
      </c>
      <c r="AF458" s="3">
        <f t="shared" si="147"/>
        <v>5.8333333333333336E-3</v>
      </c>
      <c r="AG458" s="5">
        <f t="shared" si="148"/>
        <v>504000</v>
      </c>
      <c r="AH458" s="56">
        <f t="shared" si="151"/>
        <v>2.5623083000000002</v>
      </c>
      <c r="AI458" s="84">
        <f t="shared" si="137"/>
        <v>2.5623083000000002</v>
      </c>
      <c r="AJ458" s="84">
        <v>976</v>
      </c>
      <c r="AK458" t="str">
        <f t="shared" si="149"/>
        <v>2.5623083, 976</v>
      </c>
      <c r="AL458" s="60">
        <f t="shared" si="137"/>
        <v>2.5623083000000002</v>
      </c>
      <c r="AM458" s="5">
        <f t="shared" si="150"/>
        <v>504</v>
      </c>
      <c r="AN458" s="56"/>
      <c r="AT458" s="56"/>
    </row>
    <row r="459" spans="1:46" x14ac:dyDescent="0.35">
      <c r="A459">
        <v>505000</v>
      </c>
      <c r="B459" s="59">
        <v>0.25396239999999998</v>
      </c>
      <c r="C459" s="3">
        <f t="shared" si="146"/>
        <v>5.8449074074074072E-3</v>
      </c>
      <c r="D459" s="59">
        <v>2.5396239999999999</v>
      </c>
      <c r="E459" s="56" t="e">
        <f t="shared" si="138"/>
        <v>#N/A</v>
      </c>
      <c r="F459" s="58" t="e">
        <f t="shared" si="139"/>
        <v>#N/A</v>
      </c>
      <c r="G459" s="58" t="e">
        <f t="shared" si="140"/>
        <v>#N/A</v>
      </c>
      <c r="H459" s="58" t="e">
        <f t="shared" si="141"/>
        <v>#N/A</v>
      </c>
      <c r="I459" s="61" t="e">
        <v>#N/A</v>
      </c>
      <c r="J459" s="58" t="str">
        <f t="shared" si="142"/>
        <v>0</v>
      </c>
      <c r="K459" s="58" t="str">
        <f t="shared" si="143"/>
        <v>0</v>
      </c>
      <c r="L459" s="58" t="str">
        <f t="shared" si="144"/>
        <v>0</v>
      </c>
      <c r="M459" s="58">
        <v>0</v>
      </c>
      <c r="N459" s="61">
        <v>0</v>
      </c>
      <c r="AF459" s="3">
        <f t="shared" si="147"/>
        <v>5.8449074074074072E-3</v>
      </c>
      <c r="AG459" s="5">
        <f t="shared" si="148"/>
        <v>505000</v>
      </c>
      <c r="AH459" s="56">
        <f t="shared" si="151"/>
        <v>2.5396239999999999</v>
      </c>
      <c r="AI459" s="84">
        <f t="shared" si="137"/>
        <v>2.5396239999999999</v>
      </c>
      <c r="AJ459" s="84">
        <v>977</v>
      </c>
      <c r="AK459" t="str">
        <f t="shared" si="149"/>
        <v>2.539624, 977</v>
      </c>
      <c r="AL459" s="60">
        <f t="shared" si="137"/>
        <v>2.5396239999999999</v>
      </c>
      <c r="AM459" s="5">
        <f t="shared" si="150"/>
        <v>505</v>
      </c>
      <c r="AN459" s="56"/>
      <c r="AT459" s="56"/>
    </row>
    <row r="460" spans="1:46" x14ac:dyDescent="0.35">
      <c r="A460">
        <v>506000</v>
      </c>
      <c r="B460" s="59">
        <v>0.24261308000000001</v>
      </c>
      <c r="C460" s="3">
        <f t="shared" si="146"/>
        <v>5.8564814814814816E-3</v>
      </c>
      <c r="D460" s="59">
        <v>2.4261308000000001</v>
      </c>
      <c r="E460" s="56" t="e">
        <f t="shared" si="138"/>
        <v>#N/A</v>
      </c>
      <c r="F460" s="58" t="e">
        <f t="shared" si="139"/>
        <v>#N/A</v>
      </c>
      <c r="G460" s="58" t="e">
        <f t="shared" si="140"/>
        <v>#N/A</v>
      </c>
      <c r="H460" s="58" t="e">
        <f t="shared" si="141"/>
        <v>#N/A</v>
      </c>
      <c r="I460" s="61" t="e">
        <v>#N/A</v>
      </c>
      <c r="J460" s="58" t="str">
        <f t="shared" si="142"/>
        <v>0</v>
      </c>
      <c r="K460" s="58" t="str">
        <f t="shared" si="143"/>
        <v>0</v>
      </c>
      <c r="L460" s="58" t="str">
        <f t="shared" si="144"/>
        <v>0</v>
      </c>
      <c r="M460" s="58" t="str">
        <f t="shared" si="145"/>
        <v>0</v>
      </c>
      <c r="N460" s="61">
        <v>0</v>
      </c>
      <c r="AF460" s="3">
        <f t="shared" si="147"/>
        <v>5.8564814814814816E-3</v>
      </c>
      <c r="AG460" s="5">
        <f t="shared" si="148"/>
        <v>506000</v>
      </c>
      <c r="AH460" s="56">
        <f t="shared" si="151"/>
        <v>2.4261308000000001</v>
      </c>
      <c r="AI460" s="84">
        <f t="shared" si="137"/>
        <v>2.4261308000000001</v>
      </c>
      <c r="AJ460" s="84">
        <v>978</v>
      </c>
      <c r="AK460" t="str">
        <f t="shared" si="149"/>
        <v>2.4261308, 978</v>
      </c>
      <c r="AL460" s="60">
        <f t="shared" si="137"/>
        <v>2.4261308000000001</v>
      </c>
      <c r="AM460" s="5">
        <f t="shared" si="150"/>
        <v>506</v>
      </c>
      <c r="AN460" s="56"/>
      <c r="AT460" s="56"/>
    </row>
    <row r="461" spans="1:46" x14ac:dyDescent="0.35">
      <c r="A461">
        <v>507000</v>
      </c>
      <c r="B461" s="59">
        <v>0.23353457</v>
      </c>
      <c r="C461" s="3">
        <f t="shared" si="146"/>
        <v>5.8680555555555552E-3</v>
      </c>
      <c r="D461" s="59">
        <v>2.3353457</v>
      </c>
      <c r="E461" s="56" t="e">
        <f t="shared" si="138"/>
        <v>#N/A</v>
      </c>
      <c r="F461" s="58" t="e">
        <f t="shared" si="139"/>
        <v>#N/A</v>
      </c>
      <c r="G461" s="58" t="e">
        <f t="shared" si="140"/>
        <v>#N/A</v>
      </c>
      <c r="H461" s="58" t="e">
        <f t="shared" si="141"/>
        <v>#N/A</v>
      </c>
      <c r="I461" s="61" t="e">
        <v>#N/A</v>
      </c>
      <c r="J461" s="58" t="str">
        <f t="shared" si="142"/>
        <v>0</v>
      </c>
      <c r="K461" s="58" t="str">
        <f t="shared" si="143"/>
        <v>0</v>
      </c>
      <c r="L461" s="58" t="str">
        <f t="shared" si="144"/>
        <v>0</v>
      </c>
      <c r="M461" s="58" t="str">
        <f t="shared" si="145"/>
        <v>0</v>
      </c>
      <c r="N461" s="61">
        <v>0</v>
      </c>
      <c r="AF461" s="3">
        <f t="shared" si="147"/>
        <v>5.8680555555555552E-3</v>
      </c>
      <c r="AG461" s="5">
        <f t="shared" si="148"/>
        <v>507000</v>
      </c>
      <c r="AH461" s="56">
        <f t="shared" si="151"/>
        <v>2.3353457</v>
      </c>
      <c r="AI461" s="84">
        <f t="shared" si="137"/>
        <v>2.3353457</v>
      </c>
      <c r="AJ461" s="84">
        <v>979</v>
      </c>
      <c r="AK461" t="str">
        <f t="shared" si="149"/>
        <v>2.3353457, 979</v>
      </c>
      <c r="AL461" s="60">
        <f t="shared" si="137"/>
        <v>2.3353457</v>
      </c>
      <c r="AM461" s="5">
        <f t="shared" si="150"/>
        <v>507</v>
      </c>
      <c r="AN461" s="56"/>
      <c r="AT461" s="56"/>
    </row>
    <row r="462" spans="1:46" x14ac:dyDescent="0.35">
      <c r="A462">
        <v>508000</v>
      </c>
      <c r="B462" s="59">
        <v>0.22899532</v>
      </c>
      <c r="C462" s="3">
        <f t="shared" si="146"/>
        <v>5.8796296296296296E-3</v>
      </c>
      <c r="D462" s="59">
        <v>2.2899532000000002</v>
      </c>
      <c r="E462" s="56" t="e">
        <f t="shared" si="138"/>
        <v>#N/A</v>
      </c>
      <c r="F462" s="58" t="e">
        <f t="shared" si="139"/>
        <v>#N/A</v>
      </c>
      <c r="G462" s="58" t="e">
        <f t="shared" si="140"/>
        <v>#N/A</v>
      </c>
      <c r="H462" s="58" t="e">
        <f t="shared" si="141"/>
        <v>#N/A</v>
      </c>
      <c r="I462" s="61" t="e">
        <v>#N/A</v>
      </c>
      <c r="J462" s="58" t="str">
        <f t="shared" si="142"/>
        <v>0</v>
      </c>
      <c r="K462" s="58" t="str">
        <f t="shared" si="143"/>
        <v>0</v>
      </c>
      <c r="L462" s="58" t="str">
        <f t="shared" si="144"/>
        <v>0</v>
      </c>
      <c r="M462" s="58" t="str">
        <f t="shared" si="145"/>
        <v>0</v>
      </c>
      <c r="N462" s="61">
        <v>0</v>
      </c>
      <c r="AF462" s="3">
        <f t="shared" si="147"/>
        <v>5.8796296296296296E-3</v>
      </c>
      <c r="AG462" s="5">
        <f t="shared" si="148"/>
        <v>508000</v>
      </c>
      <c r="AH462" s="56">
        <f t="shared" si="151"/>
        <v>2.2899532000000002</v>
      </c>
      <c r="AI462" s="84">
        <f t="shared" si="137"/>
        <v>2.2899532000000002</v>
      </c>
      <c r="AJ462" s="84">
        <v>980</v>
      </c>
      <c r="AK462" t="str">
        <f t="shared" si="149"/>
        <v>2.2899532, 980</v>
      </c>
      <c r="AL462" s="60">
        <f t="shared" si="137"/>
        <v>2.2899532000000002</v>
      </c>
      <c r="AM462" s="5">
        <f t="shared" si="150"/>
        <v>508</v>
      </c>
      <c r="AN462" s="56"/>
      <c r="AT462" s="56"/>
    </row>
    <row r="463" spans="1:46" x14ac:dyDescent="0.35">
      <c r="A463">
        <v>509000</v>
      </c>
      <c r="B463" s="59">
        <v>0.22748223000000001</v>
      </c>
      <c r="C463" s="3">
        <f t="shared" si="146"/>
        <v>5.8912037037037032E-3</v>
      </c>
      <c r="D463" s="59">
        <v>2.2748223000000003</v>
      </c>
      <c r="E463" s="56" t="e">
        <f t="shared" si="138"/>
        <v>#N/A</v>
      </c>
      <c r="F463" s="58" t="e">
        <f t="shared" si="139"/>
        <v>#N/A</v>
      </c>
      <c r="G463" s="58" t="e">
        <f t="shared" si="140"/>
        <v>#N/A</v>
      </c>
      <c r="H463" s="58" t="e">
        <f t="shared" si="141"/>
        <v>#N/A</v>
      </c>
      <c r="I463" s="61" t="e">
        <v>#N/A</v>
      </c>
      <c r="J463" s="58" t="str">
        <f t="shared" si="142"/>
        <v>0</v>
      </c>
      <c r="K463" s="58" t="str">
        <f t="shared" si="143"/>
        <v>0</v>
      </c>
      <c r="L463" s="58" t="str">
        <f t="shared" si="144"/>
        <v>0</v>
      </c>
      <c r="M463" s="58" t="str">
        <f t="shared" si="145"/>
        <v>0</v>
      </c>
      <c r="N463" s="61">
        <v>0</v>
      </c>
      <c r="AF463" s="3">
        <f t="shared" si="147"/>
        <v>5.8912037037037032E-3</v>
      </c>
      <c r="AG463" s="5">
        <f t="shared" si="148"/>
        <v>509000</v>
      </c>
      <c r="AH463" s="56">
        <f t="shared" si="151"/>
        <v>2.2748223000000003</v>
      </c>
      <c r="AI463" s="84">
        <f t="shared" si="137"/>
        <v>2.2748223000000003</v>
      </c>
      <c r="AJ463" s="84">
        <v>981</v>
      </c>
      <c r="AK463" t="str">
        <f t="shared" si="149"/>
        <v>2.2748223, 981</v>
      </c>
      <c r="AL463" s="60">
        <f t="shared" si="137"/>
        <v>2.2748223000000003</v>
      </c>
      <c r="AM463" s="5">
        <f t="shared" si="150"/>
        <v>509</v>
      </c>
      <c r="AN463" s="56"/>
      <c r="AT463" s="56"/>
    </row>
    <row r="464" spans="1:46" x14ac:dyDescent="0.35">
      <c r="A464">
        <v>510000</v>
      </c>
      <c r="B464" s="59">
        <v>0.21840372999999999</v>
      </c>
      <c r="C464" s="3">
        <f t="shared" si="146"/>
        <v>5.9027777777777776E-3</v>
      </c>
      <c r="D464" s="59">
        <v>2.1840373</v>
      </c>
      <c r="E464" s="56" t="e">
        <f t="shared" si="138"/>
        <v>#N/A</v>
      </c>
      <c r="F464" s="58" t="e">
        <f t="shared" si="139"/>
        <v>#N/A</v>
      </c>
      <c r="G464" s="58" t="e">
        <f t="shared" si="140"/>
        <v>#N/A</v>
      </c>
      <c r="H464" s="58" t="e">
        <f t="shared" si="141"/>
        <v>#N/A</v>
      </c>
      <c r="I464" s="61" t="e">
        <v>#N/A</v>
      </c>
      <c r="J464" s="58" t="str">
        <f t="shared" si="142"/>
        <v>0</v>
      </c>
      <c r="K464" s="58" t="str">
        <f t="shared" si="143"/>
        <v>0</v>
      </c>
      <c r="L464" s="58" t="str">
        <f t="shared" si="144"/>
        <v>0</v>
      </c>
      <c r="M464" s="58" t="str">
        <f t="shared" si="145"/>
        <v>0</v>
      </c>
      <c r="N464" s="61">
        <v>0</v>
      </c>
      <c r="AF464" s="3">
        <f t="shared" si="147"/>
        <v>5.9027777777777776E-3</v>
      </c>
      <c r="AG464" s="5">
        <f t="shared" si="148"/>
        <v>510000</v>
      </c>
      <c r="AH464" s="56">
        <f t="shared" si="151"/>
        <v>2.1840373</v>
      </c>
      <c r="AI464" s="84">
        <f t="shared" si="137"/>
        <v>2.1840373</v>
      </c>
      <c r="AJ464" s="84">
        <v>982</v>
      </c>
      <c r="AK464" t="str">
        <f t="shared" si="149"/>
        <v>2.1840373, 982</v>
      </c>
      <c r="AL464" s="60">
        <f t="shared" si="137"/>
        <v>2.1840373</v>
      </c>
      <c r="AM464" s="5">
        <f t="shared" si="150"/>
        <v>510</v>
      </c>
      <c r="AN464" s="56"/>
      <c r="AT464" s="56"/>
    </row>
    <row r="465" spans="1:46" x14ac:dyDescent="0.35">
      <c r="A465">
        <v>511000</v>
      </c>
      <c r="B465" s="59">
        <v>0.22067455999999999</v>
      </c>
      <c r="C465" s="3">
        <f t="shared" si="146"/>
        <v>5.9143518518518521E-3</v>
      </c>
      <c r="D465" s="59">
        <v>2.2067456000000001</v>
      </c>
      <c r="E465" s="56" t="e">
        <f t="shared" si="138"/>
        <v>#N/A</v>
      </c>
      <c r="F465" s="58" t="e">
        <f t="shared" si="139"/>
        <v>#N/A</v>
      </c>
      <c r="G465" s="58" t="e">
        <f t="shared" si="140"/>
        <v>#N/A</v>
      </c>
      <c r="H465" s="58" t="e">
        <f t="shared" si="141"/>
        <v>#N/A</v>
      </c>
      <c r="I465" s="61" t="e">
        <v>#N/A</v>
      </c>
      <c r="J465" s="58" t="str">
        <f t="shared" si="142"/>
        <v>0</v>
      </c>
      <c r="K465" s="58" t="str">
        <f t="shared" si="143"/>
        <v>0</v>
      </c>
      <c r="L465" s="58" t="str">
        <f t="shared" si="144"/>
        <v>0</v>
      </c>
      <c r="M465" s="58" t="str">
        <f t="shared" si="145"/>
        <v>0</v>
      </c>
      <c r="N465" s="61">
        <v>0</v>
      </c>
      <c r="AF465" s="3">
        <f t="shared" si="147"/>
        <v>5.9143518518518521E-3</v>
      </c>
      <c r="AG465" s="5">
        <f t="shared" si="148"/>
        <v>511000</v>
      </c>
      <c r="AH465" s="56">
        <f t="shared" si="151"/>
        <v>2.2067456000000001</v>
      </c>
      <c r="AI465" s="84">
        <f t="shared" si="137"/>
        <v>2.2067456000000001</v>
      </c>
      <c r="AJ465" s="84">
        <v>983</v>
      </c>
      <c r="AK465" t="str">
        <f t="shared" si="149"/>
        <v>2.2067456, 983</v>
      </c>
      <c r="AL465" s="60">
        <f t="shared" si="137"/>
        <v>2.2067456000000001</v>
      </c>
      <c r="AM465" s="5">
        <f t="shared" si="150"/>
        <v>511</v>
      </c>
      <c r="AN465" s="56"/>
      <c r="AT465" s="56"/>
    </row>
    <row r="466" spans="1:46" x14ac:dyDescent="0.35">
      <c r="A466">
        <v>512000</v>
      </c>
      <c r="B466" s="59">
        <v>0.22823757</v>
      </c>
      <c r="C466" s="3">
        <f t="shared" si="146"/>
        <v>5.9259259259259256E-3</v>
      </c>
      <c r="D466" s="59">
        <v>2.2823757000000002</v>
      </c>
      <c r="E466" s="56" t="e">
        <f t="shared" si="138"/>
        <v>#N/A</v>
      </c>
      <c r="F466" s="58" t="e">
        <f t="shared" si="139"/>
        <v>#N/A</v>
      </c>
      <c r="G466" s="58" t="e">
        <f t="shared" si="140"/>
        <v>#N/A</v>
      </c>
      <c r="H466" s="58">
        <f t="shared" si="141"/>
        <v>2.2823757000000002</v>
      </c>
      <c r="I466" s="61" t="e">
        <v>#N/A</v>
      </c>
      <c r="J466" s="58" t="str">
        <f t="shared" si="142"/>
        <v>0</v>
      </c>
      <c r="K466" s="58" t="str">
        <f t="shared" si="143"/>
        <v>0</v>
      </c>
      <c r="L466" s="58" t="str">
        <f t="shared" si="144"/>
        <v>0</v>
      </c>
      <c r="M466" s="58">
        <f t="shared" si="145"/>
        <v>2.2823757000000002</v>
      </c>
      <c r="N466" s="61">
        <v>0</v>
      </c>
      <c r="AF466" s="3">
        <f t="shared" si="147"/>
        <v>5.9259259259259256E-3</v>
      </c>
      <c r="AG466" s="5">
        <f t="shared" si="148"/>
        <v>512000</v>
      </c>
      <c r="AH466" s="56">
        <f t="shared" si="151"/>
        <v>2.2823757000000002</v>
      </c>
      <c r="AI466" s="84">
        <f t="shared" si="137"/>
        <v>2.2823757000000002</v>
      </c>
      <c r="AJ466" s="84">
        <v>984</v>
      </c>
      <c r="AK466" t="str">
        <f t="shared" si="149"/>
        <v>2.2823757, 984</v>
      </c>
      <c r="AL466" s="60">
        <f t="shared" si="137"/>
        <v>2.2823757000000002</v>
      </c>
      <c r="AM466" s="5">
        <f t="shared" si="150"/>
        <v>512</v>
      </c>
      <c r="AN466" s="56"/>
      <c r="AT466" s="56"/>
    </row>
    <row r="467" spans="1:46" x14ac:dyDescent="0.35">
      <c r="A467">
        <v>513000</v>
      </c>
      <c r="B467" s="59">
        <v>0.21689064999999999</v>
      </c>
      <c r="C467" s="3">
        <f t="shared" si="146"/>
        <v>5.9375000000000001E-3</v>
      </c>
      <c r="D467" s="59">
        <v>2.1689064999999998</v>
      </c>
      <c r="E467" s="56" t="e">
        <f t="shared" si="138"/>
        <v>#N/A</v>
      </c>
      <c r="F467" s="58" t="e">
        <f t="shared" si="139"/>
        <v>#N/A</v>
      </c>
      <c r="G467" s="58" t="e">
        <f t="shared" si="140"/>
        <v>#N/A</v>
      </c>
      <c r="H467" s="58" t="e">
        <f t="shared" si="141"/>
        <v>#N/A</v>
      </c>
      <c r="I467" s="61" t="e">
        <v>#N/A</v>
      </c>
      <c r="J467" s="58" t="str">
        <f t="shared" si="142"/>
        <v>0</v>
      </c>
      <c r="K467" s="58" t="str">
        <f t="shared" si="143"/>
        <v>0</v>
      </c>
      <c r="L467" s="58" t="str">
        <f t="shared" si="144"/>
        <v>0</v>
      </c>
      <c r="M467" s="58" t="str">
        <f t="shared" si="145"/>
        <v>0</v>
      </c>
      <c r="N467" s="61">
        <v>0</v>
      </c>
      <c r="AF467" s="3">
        <f t="shared" si="147"/>
        <v>5.9375000000000001E-3</v>
      </c>
      <c r="AG467" s="5">
        <f t="shared" si="148"/>
        <v>513000</v>
      </c>
      <c r="AH467" s="56">
        <f t="shared" si="151"/>
        <v>2.1689064999999998</v>
      </c>
      <c r="AI467" s="84">
        <f t="shared" ref="AI467:AL530" si="152">$B467*10</f>
        <v>2.1689064999999998</v>
      </c>
      <c r="AJ467" s="84">
        <v>985</v>
      </c>
      <c r="AK467" t="str">
        <f t="shared" si="149"/>
        <v>2.1689065, 985</v>
      </c>
      <c r="AL467" s="60">
        <f t="shared" si="152"/>
        <v>2.1689064999999998</v>
      </c>
      <c r="AM467" s="5">
        <f t="shared" si="150"/>
        <v>513</v>
      </c>
      <c r="AN467" s="56"/>
      <c r="AT467" s="56"/>
    </row>
    <row r="468" spans="1:46" x14ac:dyDescent="0.35">
      <c r="A468">
        <v>514000</v>
      </c>
      <c r="B468" s="59">
        <v>0.20251512999999999</v>
      </c>
      <c r="C468" s="3">
        <f t="shared" si="146"/>
        <v>5.9490740740740736E-3</v>
      </c>
      <c r="D468" s="59">
        <v>2.0251513000000001</v>
      </c>
      <c r="E468" s="56" t="e">
        <f t="shared" si="138"/>
        <v>#N/A</v>
      </c>
      <c r="F468" s="58" t="e">
        <f t="shared" si="139"/>
        <v>#N/A</v>
      </c>
      <c r="G468" s="58" t="e">
        <f t="shared" si="140"/>
        <v>#N/A</v>
      </c>
      <c r="H468" s="58" t="e">
        <f t="shared" si="141"/>
        <v>#N/A</v>
      </c>
      <c r="I468" s="61" t="e">
        <v>#N/A</v>
      </c>
      <c r="J468" s="58" t="str">
        <f t="shared" si="142"/>
        <v>0</v>
      </c>
      <c r="K468" s="58" t="str">
        <f t="shared" si="143"/>
        <v>0</v>
      </c>
      <c r="L468" s="58" t="str">
        <f t="shared" si="144"/>
        <v>0</v>
      </c>
      <c r="M468" s="58" t="str">
        <f t="shared" si="145"/>
        <v>0</v>
      </c>
      <c r="N468" s="61">
        <v>0</v>
      </c>
      <c r="AF468" s="3">
        <f t="shared" si="147"/>
        <v>5.9490740740740736E-3</v>
      </c>
      <c r="AG468" s="5">
        <f t="shared" si="148"/>
        <v>514000</v>
      </c>
      <c r="AH468" s="56">
        <f t="shared" si="151"/>
        <v>2.0251513000000001</v>
      </c>
      <c r="AI468" s="84">
        <f t="shared" si="152"/>
        <v>2.0251513000000001</v>
      </c>
      <c r="AJ468" s="84">
        <v>986</v>
      </c>
      <c r="AK468" t="str">
        <f t="shared" si="149"/>
        <v>2.0251513, 986</v>
      </c>
      <c r="AL468" s="60">
        <f t="shared" si="152"/>
        <v>2.0251513000000001</v>
      </c>
      <c r="AM468" s="5">
        <f t="shared" si="150"/>
        <v>514</v>
      </c>
      <c r="AN468" s="56"/>
      <c r="AT468" s="56"/>
    </row>
    <row r="469" spans="1:46" x14ac:dyDescent="0.35">
      <c r="A469">
        <v>515000</v>
      </c>
      <c r="B469" s="59">
        <v>0.20099961999999999</v>
      </c>
      <c r="C469" s="3">
        <f t="shared" si="146"/>
        <v>5.9606481481481489E-3</v>
      </c>
      <c r="D469" s="59">
        <v>2.0099961999999998</v>
      </c>
      <c r="E469" s="56" t="e">
        <f t="shared" si="138"/>
        <v>#N/A</v>
      </c>
      <c r="F469" s="58" t="e">
        <f t="shared" si="139"/>
        <v>#N/A</v>
      </c>
      <c r="G469" s="58" t="e">
        <f t="shared" si="140"/>
        <v>#N/A</v>
      </c>
      <c r="H469" s="58" t="e">
        <f t="shared" si="141"/>
        <v>#N/A</v>
      </c>
      <c r="I469" s="61" t="e">
        <v>#N/A</v>
      </c>
      <c r="J469" s="58" t="str">
        <f t="shared" si="142"/>
        <v>0</v>
      </c>
      <c r="K469" s="58" t="str">
        <f t="shared" si="143"/>
        <v>0</v>
      </c>
      <c r="L469" s="58" t="str">
        <f t="shared" si="144"/>
        <v>0</v>
      </c>
      <c r="M469" s="58" t="str">
        <f t="shared" si="145"/>
        <v>0</v>
      </c>
      <c r="N469" s="61">
        <v>0</v>
      </c>
      <c r="AF469" s="3">
        <f t="shared" si="147"/>
        <v>5.9606481481481489E-3</v>
      </c>
      <c r="AG469" s="5">
        <f t="shared" si="148"/>
        <v>515000</v>
      </c>
      <c r="AH469" s="56">
        <f t="shared" si="151"/>
        <v>2.0099961999999998</v>
      </c>
      <c r="AI469" s="84">
        <f t="shared" si="152"/>
        <v>2.0099961999999998</v>
      </c>
      <c r="AJ469" s="84">
        <v>987</v>
      </c>
      <c r="AK469" t="str">
        <f t="shared" si="149"/>
        <v>2.0099962, 987</v>
      </c>
      <c r="AL469" s="60">
        <f t="shared" si="152"/>
        <v>2.0099961999999998</v>
      </c>
      <c r="AM469" s="5">
        <f t="shared" si="150"/>
        <v>515</v>
      </c>
      <c r="AN469" s="56"/>
      <c r="AT469" s="56"/>
    </row>
    <row r="470" spans="1:46" x14ac:dyDescent="0.35">
      <c r="A470">
        <v>516000</v>
      </c>
      <c r="C470" s="3">
        <f t="shared" si="146"/>
        <v>5.9722222222222216E-3</v>
      </c>
      <c r="E470" s="56" t="e">
        <f t="shared" si="138"/>
        <v>#N/A</v>
      </c>
      <c r="F470" s="58" t="e">
        <f t="shared" si="139"/>
        <v>#N/A</v>
      </c>
      <c r="G470" s="58">
        <f t="shared" si="140"/>
        <v>0</v>
      </c>
      <c r="H470" s="58" t="e">
        <f t="shared" si="141"/>
        <v>#N/A</v>
      </c>
      <c r="I470" s="61" t="e">
        <v>#N/A</v>
      </c>
      <c r="J470" s="58" t="str">
        <f t="shared" si="142"/>
        <v>0</v>
      </c>
      <c r="K470" s="58" t="str">
        <f t="shared" si="143"/>
        <v>0</v>
      </c>
      <c r="L470" s="58">
        <f t="shared" si="144"/>
        <v>0</v>
      </c>
      <c r="M470" s="58" t="str">
        <f t="shared" si="145"/>
        <v>0</v>
      </c>
      <c r="N470" s="61">
        <v>0</v>
      </c>
      <c r="AF470" s="3">
        <f t="shared" si="147"/>
        <v>5.9722222222222216E-3</v>
      </c>
      <c r="AG470" s="5">
        <f t="shared" si="148"/>
        <v>516000</v>
      </c>
      <c r="AH470" s="56">
        <f t="shared" si="151"/>
        <v>0</v>
      </c>
      <c r="AI470" s="84">
        <f t="shared" si="152"/>
        <v>0</v>
      </c>
      <c r="AJ470" s="84">
        <v>988</v>
      </c>
      <c r="AK470" t="str">
        <f t="shared" si="149"/>
        <v>0, 988</v>
      </c>
      <c r="AL470" s="60">
        <f t="shared" si="152"/>
        <v>0</v>
      </c>
      <c r="AM470" s="5">
        <f t="shared" si="150"/>
        <v>516</v>
      </c>
      <c r="AN470" s="56"/>
      <c r="AT470" s="56"/>
    </row>
    <row r="471" spans="1:46" x14ac:dyDescent="0.35">
      <c r="A471">
        <v>517000</v>
      </c>
      <c r="C471" s="3">
        <f t="shared" si="146"/>
        <v>5.983796296296297E-3</v>
      </c>
      <c r="E471" s="56" t="e">
        <f t="shared" si="138"/>
        <v>#N/A</v>
      </c>
      <c r="F471" s="58" t="e">
        <f t="shared" si="139"/>
        <v>#N/A</v>
      </c>
      <c r="G471" s="58">
        <f t="shared" si="140"/>
        <v>0</v>
      </c>
      <c r="H471" s="58" t="e">
        <f t="shared" si="141"/>
        <v>#N/A</v>
      </c>
      <c r="I471" s="61" t="e">
        <v>#N/A</v>
      </c>
      <c r="J471" s="58" t="str">
        <f t="shared" si="142"/>
        <v>0</v>
      </c>
      <c r="K471" s="58" t="str">
        <f t="shared" si="143"/>
        <v>0</v>
      </c>
      <c r="L471" s="58">
        <f t="shared" si="144"/>
        <v>0</v>
      </c>
      <c r="M471" s="58" t="str">
        <f t="shared" si="145"/>
        <v>0</v>
      </c>
      <c r="N471" s="61">
        <v>0</v>
      </c>
      <c r="AF471" s="3">
        <f t="shared" si="147"/>
        <v>5.983796296296297E-3</v>
      </c>
      <c r="AG471" s="5">
        <f t="shared" si="148"/>
        <v>517000</v>
      </c>
      <c r="AH471" s="56">
        <f t="shared" si="151"/>
        <v>0</v>
      </c>
      <c r="AI471" s="84">
        <f t="shared" si="152"/>
        <v>0</v>
      </c>
      <c r="AJ471" s="84">
        <v>989</v>
      </c>
      <c r="AK471" t="str">
        <f t="shared" si="149"/>
        <v>0, 989</v>
      </c>
      <c r="AL471" s="60">
        <f t="shared" si="152"/>
        <v>0</v>
      </c>
      <c r="AM471" s="5">
        <f t="shared" si="150"/>
        <v>517</v>
      </c>
      <c r="AN471" s="56"/>
      <c r="AT471" s="56"/>
    </row>
    <row r="472" spans="1:46" x14ac:dyDescent="0.35">
      <c r="A472">
        <v>518000</v>
      </c>
      <c r="C472" s="3">
        <f t="shared" si="146"/>
        <v>5.9953703703703697E-3</v>
      </c>
      <c r="E472" s="56" t="e">
        <f t="shared" si="138"/>
        <v>#N/A</v>
      </c>
      <c r="F472" s="58" t="e">
        <f t="shared" si="139"/>
        <v>#N/A</v>
      </c>
      <c r="G472" s="58">
        <f t="shared" si="140"/>
        <v>0</v>
      </c>
      <c r="H472" s="58" t="e">
        <f t="shared" si="141"/>
        <v>#N/A</v>
      </c>
      <c r="I472" s="61" t="e">
        <v>#N/A</v>
      </c>
      <c r="J472" s="58" t="str">
        <f t="shared" si="142"/>
        <v>0</v>
      </c>
      <c r="K472" s="58" t="str">
        <f t="shared" si="143"/>
        <v>0</v>
      </c>
      <c r="L472" s="58">
        <f t="shared" si="144"/>
        <v>0</v>
      </c>
      <c r="M472" s="58" t="str">
        <f t="shared" si="145"/>
        <v>0</v>
      </c>
      <c r="N472" s="61">
        <v>0</v>
      </c>
      <c r="AF472" s="3">
        <f t="shared" si="147"/>
        <v>5.9953703703703697E-3</v>
      </c>
      <c r="AG472" s="5">
        <f t="shared" si="148"/>
        <v>518000</v>
      </c>
      <c r="AH472" s="56">
        <f t="shared" si="151"/>
        <v>0</v>
      </c>
      <c r="AI472" s="84">
        <f t="shared" si="152"/>
        <v>0</v>
      </c>
      <c r="AJ472" s="84">
        <v>990</v>
      </c>
      <c r="AK472" t="str">
        <f t="shared" si="149"/>
        <v>0, 990</v>
      </c>
      <c r="AL472" s="60">
        <f t="shared" si="152"/>
        <v>0</v>
      </c>
      <c r="AM472" s="5">
        <f t="shared" si="150"/>
        <v>518</v>
      </c>
      <c r="AN472" s="56"/>
      <c r="AT472" s="56"/>
    </row>
    <row r="473" spans="1:46" x14ac:dyDescent="0.35">
      <c r="C473" s="3">
        <f t="shared" si="146"/>
        <v>0</v>
      </c>
      <c r="E473" s="56" t="e">
        <f t="shared" si="138"/>
        <v>#N/A</v>
      </c>
      <c r="F473" s="58" t="e">
        <f t="shared" si="139"/>
        <v>#N/A</v>
      </c>
      <c r="G473" s="58">
        <f t="shared" si="140"/>
        <v>0</v>
      </c>
      <c r="H473" s="58">
        <f t="shared" si="141"/>
        <v>0</v>
      </c>
      <c r="I473" s="61" t="e">
        <v>#N/A</v>
      </c>
      <c r="J473" s="58" t="str">
        <f t="shared" si="142"/>
        <v>0</v>
      </c>
      <c r="K473" s="58" t="str">
        <f t="shared" si="143"/>
        <v>0</v>
      </c>
      <c r="L473" s="58">
        <f t="shared" si="144"/>
        <v>0</v>
      </c>
      <c r="M473" s="58">
        <f t="shared" si="145"/>
        <v>0</v>
      </c>
      <c r="AF473" s="3">
        <f t="shared" si="147"/>
        <v>0</v>
      </c>
      <c r="AG473" s="5">
        <f t="shared" si="148"/>
        <v>0</v>
      </c>
      <c r="AH473" s="56">
        <f t="shared" si="151"/>
        <v>0</v>
      </c>
      <c r="AI473" s="84">
        <f t="shared" si="152"/>
        <v>0</v>
      </c>
      <c r="AJ473" s="84">
        <v>991</v>
      </c>
      <c r="AK473" t="str">
        <f t="shared" si="149"/>
        <v>0, 991</v>
      </c>
      <c r="AL473" s="60">
        <f t="shared" si="152"/>
        <v>0</v>
      </c>
      <c r="AM473" s="5">
        <f t="shared" si="150"/>
        <v>0</v>
      </c>
      <c r="AN473" s="56"/>
      <c r="AT473" s="56"/>
    </row>
    <row r="474" spans="1:46" x14ac:dyDescent="0.35">
      <c r="C474" s="3">
        <f t="shared" si="146"/>
        <v>0</v>
      </c>
      <c r="E474" s="56" t="e">
        <f t="shared" si="138"/>
        <v>#N/A</v>
      </c>
      <c r="F474" s="58" t="e">
        <f t="shared" si="139"/>
        <v>#N/A</v>
      </c>
      <c r="G474" s="58">
        <f t="shared" si="140"/>
        <v>0</v>
      </c>
      <c r="H474" s="58">
        <f t="shared" si="141"/>
        <v>0</v>
      </c>
      <c r="I474" s="61" t="e">
        <v>#N/A</v>
      </c>
      <c r="J474" s="58" t="str">
        <f t="shared" si="142"/>
        <v>0</v>
      </c>
      <c r="K474" s="58" t="str">
        <f t="shared" si="143"/>
        <v>0</v>
      </c>
      <c r="L474" s="58">
        <f t="shared" si="144"/>
        <v>0</v>
      </c>
      <c r="M474" s="58">
        <f t="shared" si="145"/>
        <v>0</v>
      </c>
      <c r="AF474" s="3">
        <f t="shared" si="147"/>
        <v>0</v>
      </c>
      <c r="AG474" s="5">
        <f t="shared" si="148"/>
        <v>0</v>
      </c>
      <c r="AH474" s="56">
        <f t="shared" si="151"/>
        <v>0</v>
      </c>
      <c r="AI474" s="84">
        <f t="shared" si="152"/>
        <v>0</v>
      </c>
      <c r="AJ474" s="84">
        <v>992</v>
      </c>
      <c r="AK474" t="str">
        <f t="shared" si="149"/>
        <v>0, 992</v>
      </c>
      <c r="AL474" s="60">
        <f t="shared" si="152"/>
        <v>0</v>
      </c>
      <c r="AM474" s="5">
        <f t="shared" si="150"/>
        <v>0</v>
      </c>
      <c r="AN474" s="56"/>
      <c r="AT474" s="56"/>
    </row>
    <row r="475" spans="1:46" x14ac:dyDescent="0.35">
      <c r="C475" s="3">
        <f t="shared" si="146"/>
        <v>0</v>
      </c>
      <c r="E475" s="56" t="e">
        <f t="shared" si="138"/>
        <v>#N/A</v>
      </c>
      <c r="F475" s="58" t="e">
        <f t="shared" si="139"/>
        <v>#N/A</v>
      </c>
      <c r="G475" s="58">
        <f t="shared" si="140"/>
        <v>0</v>
      </c>
      <c r="H475" s="58">
        <f t="shared" si="141"/>
        <v>0</v>
      </c>
      <c r="I475" s="61" t="e">
        <v>#N/A</v>
      </c>
      <c r="J475" s="58" t="str">
        <f t="shared" si="142"/>
        <v>0</v>
      </c>
      <c r="K475" s="58" t="str">
        <f t="shared" si="143"/>
        <v>0</v>
      </c>
      <c r="L475" s="58">
        <f t="shared" si="144"/>
        <v>0</v>
      </c>
      <c r="M475" s="58">
        <f t="shared" si="145"/>
        <v>0</v>
      </c>
      <c r="AF475" s="3">
        <f t="shared" si="147"/>
        <v>0</v>
      </c>
      <c r="AG475" s="5">
        <f t="shared" si="148"/>
        <v>0</v>
      </c>
      <c r="AH475" s="56">
        <f t="shared" si="151"/>
        <v>0</v>
      </c>
      <c r="AI475" s="84">
        <f t="shared" si="152"/>
        <v>0</v>
      </c>
      <c r="AJ475" s="84">
        <v>993</v>
      </c>
      <c r="AK475" t="str">
        <f t="shared" si="149"/>
        <v>0, 993</v>
      </c>
      <c r="AL475" s="60">
        <f t="shared" si="152"/>
        <v>0</v>
      </c>
      <c r="AM475" s="5">
        <f t="shared" si="150"/>
        <v>0</v>
      </c>
      <c r="AN475" s="56"/>
      <c r="AT475" s="56"/>
    </row>
    <row r="476" spans="1:46" x14ac:dyDescent="0.35">
      <c r="C476" s="3">
        <f t="shared" si="146"/>
        <v>0</v>
      </c>
      <c r="E476" s="56" t="e">
        <f t="shared" si="138"/>
        <v>#N/A</v>
      </c>
      <c r="F476" s="58" t="e">
        <f t="shared" si="139"/>
        <v>#N/A</v>
      </c>
      <c r="G476" s="58">
        <f t="shared" si="140"/>
        <v>0</v>
      </c>
      <c r="H476" s="58">
        <f t="shared" si="141"/>
        <v>0</v>
      </c>
      <c r="I476" s="61" t="e">
        <v>#N/A</v>
      </c>
      <c r="J476" s="58" t="str">
        <f t="shared" si="142"/>
        <v>0</v>
      </c>
      <c r="K476" s="58" t="str">
        <f t="shared" si="143"/>
        <v>0</v>
      </c>
      <c r="L476" s="58">
        <f t="shared" si="144"/>
        <v>0</v>
      </c>
      <c r="M476" s="58">
        <f t="shared" si="145"/>
        <v>0</v>
      </c>
      <c r="AF476" s="3">
        <f t="shared" si="147"/>
        <v>0</v>
      </c>
      <c r="AG476" s="5">
        <f t="shared" si="148"/>
        <v>0</v>
      </c>
      <c r="AH476" s="56">
        <f t="shared" si="151"/>
        <v>0</v>
      </c>
      <c r="AI476" s="84">
        <f t="shared" si="152"/>
        <v>0</v>
      </c>
      <c r="AJ476" s="84">
        <v>994</v>
      </c>
      <c r="AK476" t="str">
        <f t="shared" si="149"/>
        <v>0, 994</v>
      </c>
      <c r="AL476" s="60">
        <f t="shared" si="152"/>
        <v>0</v>
      </c>
      <c r="AM476" s="5">
        <f t="shared" si="150"/>
        <v>0</v>
      </c>
      <c r="AN476" s="56"/>
      <c r="AT476" s="56"/>
    </row>
    <row r="477" spans="1:46" x14ac:dyDescent="0.35">
      <c r="C477" s="3">
        <f t="shared" si="146"/>
        <v>0</v>
      </c>
      <c r="E477" s="56" t="e">
        <f t="shared" si="138"/>
        <v>#N/A</v>
      </c>
      <c r="F477" s="58" t="e">
        <f t="shared" si="139"/>
        <v>#N/A</v>
      </c>
      <c r="G477" s="58">
        <f t="shared" si="140"/>
        <v>0</v>
      </c>
      <c r="H477" s="58">
        <f t="shared" si="141"/>
        <v>0</v>
      </c>
      <c r="I477" s="61" t="e">
        <v>#N/A</v>
      </c>
      <c r="J477" s="58" t="str">
        <f t="shared" si="142"/>
        <v>0</v>
      </c>
      <c r="K477" s="58" t="str">
        <f t="shared" si="143"/>
        <v>0</v>
      </c>
      <c r="L477" s="58">
        <f t="shared" si="144"/>
        <v>0</v>
      </c>
      <c r="M477" s="58">
        <f t="shared" si="145"/>
        <v>0</v>
      </c>
      <c r="AF477" s="3">
        <f t="shared" si="147"/>
        <v>0</v>
      </c>
      <c r="AG477" s="5">
        <f t="shared" si="148"/>
        <v>0</v>
      </c>
      <c r="AH477" s="56">
        <f t="shared" si="151"/>
        <v>0</v>
      </c>
      <c r="AI477" s="84">
        <f t="shared" si="152"/>
        <v>0</v>
      </c>
      <c r="AJ477" s="84">
        <v>995</v>
      </c>
      <c r="AK477" t="str">
        <f t="shared" si="149"/>
        <v>0, 995</v>
      </c>
      <c r="AL477" s="60">
        <f t="shared" si="152"/>
        <v>0</v>
      </c>
      <c r="AM477" s="5">
        <f t="shared" si="150"/>
        <v>0</v>
      </c>
      <c r="AN477" s="56"/>
      <c r="AT477" s="56"/>
    </row>
    <row r="478" spans="1:46" x14ac:dyDescent="0.35">
      <c r="C478" s="3">
        <f t="shared" si="146"/>
        <v>0</v>
      </c>
      <c r="E478" s="56" t="e">
        <f t="shared" si="138"/>
        <v>#N/A</v>
      </c>
      <c r="F478" s="58" t="e">
        <f t="shared" si="139"/>
        <v>#N/A</v>
      </c>
      <c r="G478" s="58">
        <f t="shared" si="140"/>
        <v>0</v>
      </c>
      <c r="H478" s="58">
        <f t="shared" si="141"/>
        <v>0</v>
      </c>
      <c r="I478" s="61" t="e">
        <v>#N/A</v>
      </c>
      <c r="J478" s="58" t="str">
        <f t="shared" si="142"/>
        <v>0</v>
      </c>
      <c r="K478" s="58" t="str">
        <f t="shared" si="143"/>
        <v>0</v>
      </c>
      <c r="L478" s="58">
        <f t="shared" si="144"/>
        <v>0</v>
      </c>
      <c r="M478" s="58">
        <f t="shared" si="145"/>
        <v>0</v>
      </c>
      <c r="AF478" s="3">
        <f t="shared" si="147"/>
        <v>0</v>
      </c>
      <c r="AG478" s="5">
        <f t="shared" si="148"/>
        <v>0</v>
      </c>
      <c r="AH478" s="56">
        <f t="shared" si="151"/>
        <v>0</v>
      </c>
      <c r="AI478" s="84">
        <f t="shared" si="152"/>
        <v>0</v>
      </c>
      <c r="AJ478" s="84">
        <v>996</v>
      </c>
      <c r="AK478" t="str">
        <f t="shared" si="149"/>
        <v>0, 996</v>
      </c>
      <c r="AL478" s="60">
        <f t="shared" si="152"/>
        <v>0</v>
      </c>
      <c r="AM478" s="5">
        <f t="shared" si="150"/>
        <v>0</v>
      </c>
      <c r="AN478" s="56"/>
      <c r="AT478" s="56"/>
    </row>
    <row r="479" spans="1:46" x14ac:dyDescent="0.35">
      <c r="C479" s="3">
        <f t="shared" si="146"/>
        <v>0</v>
      </c>
      <c r="E479" s="56" t="e">
        <f t="shared" si="138"/>
        <v>#N/A</v>
      </c>
      <c r="F479" s="58" t="e">
        <f t="shared" si="139"/>
        <v>#N/A</v>
      </c>
      <c r="G479" s="58">
        <f t="shared" si="140"/>
        <v>0</v>
      </c>
      <c r="H479" s="58">
        <f t="shared" si="141"/>
        <v>0</v>
      </c>
      <c r="I479" s="61" t="e">
        <v>#N/A</v>
      </c>
      <c r="J479" s="58" t="str">
        <f t="shared" si="142"/>
        <v>0</v>
      </c>
      <c r="K479" s="58" t="str">
        <f t="shared" si="143"/>
        <v>0</v>
      </c>
      <c r="L479" s="58">
        <f t="shared" si="144"/>
        <v>0</v>
      </c>
      <c r="M479" s="58">
        <f t="shared" si="145"/>
        <v>0</v>
      </c>
      <c r="AF479" s="3">
        <f t="shared" si="147"/>
        <v>0</v>
      </c>
      <c r="AG479" s="5">
        <f t="shared" si="148"/>
        <v>0</v>
      </c>
      <c r="AH479" s="56">
        <f t="shared" si="151"/>
        <v>0</v>
      </c>
      <c r="AI479" s="84">
        <f t="shared" si="152"/>
        <v>0</v>
      </c>
      <c r="AJ479" s="84">
        <v>997</v>
      </c>
      <c r="AK479" t="str">
        <f t="shared" si="149"/>
        <v>0, 997</v>
      </c>
      <c r="AL479" s="60">
        <f t="shared" si="152"/>
        <v>0</v>
      </c>
      <c r="AM479" s="5">
        <f t="shared" si="150"/>
        <v>0</v>
      </c>
      <c r="AN479" s="56"/>
      <c r="AT479" s="56"/>
    </row>
    <row r="480" spans="1:46" x14ac:dyDescent="0.35">
      <c r="C480" s="3">
        <f t="shared" si="146"/>
        <v>0</v>
      </c>
      <c r="E480" s="56" t="e">
        <f t="shared" si="138"/>
        <v>#N/A</v>
      </c>
      <c r="F480" s="58" t="e">
        <f t="shared" si="139"/>
        <v>#N/A</v>
      </c>
      <c r="G480" s="58">
        <f t="shared" si="140"/>
        <v>0</v>
      </c>
      <c r="H480" s="58">
        <f t="shared" si="141"/>
        <v>0</v>
      </c>
      <c r="I480" s="61" t="e">
        <v>#N/A</v>
      </c>
      <c r="J480" s="58" t="str">
        <f t="shared" si="142"/>
        <v>0</v>
      </c>
      <c r="K480" s="58" t="str">
        <f t="shared" si="143"/>
        <v>0</v>
      </c>
      <c r="L480" s="58">
        <f t="shared" si="144"/>
        <v>0</v>
      </c>
      <c r="M480" s="58">
        <f t="shared" si="145"/>
        <v>0</v>
      </c>
      <c r="AF480" s="3">
        <f t="shared" si="147"/>
        <v>0</v>
      </c>
      <c r="AG480" s="5">
        <f t="shared" si="148"/>
        <v>0</v>
      </c>
      <c r="AH480" s="56">
        <f t="shared" si="151"/>
        <v>0</v>
      </c>
      <c r="AI480" s="84">
        <f t="shared" si="152"/>
        <v>0</v>
      </c>
      <c r="AJ480" s="84">
        <v>998</v>
      </c>
      <c r="AK480" t="str">
        <f t="shared" si="149"/>
        <v>0, 998</v>
      </c>
      <c r="AL480" s="60">
        <f t="shared" si="152"/>
        <v>0</v>
      </c>
      <c r="AM480" s="5">
        <f t="shared" si="150"/>
        <v>0</v>
      </c>
      <c r="AN480" s="56"/>
      <c r="AT480" s="56"/>
    </row>
    <row r="481" spans="3:46" x14ac:dyDescent="0.35">
      <c r="C481" s="3">
        <f t="shared" si="146"/>
        <v>0</v>
      </c>
      <c r="E481" s="56" t="e">
        <f t="shared" si="138"/>
        <v>#N/A</v>
      </c>
      <c r="F481" s="58" t="e">
        <f t="shared" si="139"/>
        <v>#N/A</v>
      </c>
      <c r="G481" s="58">
        <f t="shared" si="140"/>
        <v>0</v>
      </c>
      <c r="H481" s="58">
        <f t="shared" si="141"/>
        <v>0</v>
      </c>
      <c r="I481" s="61" t="e">
        <v>#N/A</v>
      </c>
      <c r="J481" s="58" t="str">
        <f t="shared" si="142"/>
        <v>0</v>
      </c>
      <c r="K481" s="58" t="str">
        <f t="shared" si="143"/>
        <v>0</v>
      </c>
      <c r="L481" s="58">
        <f t="shared" si="144"/>
        <v>0</v>
      </c>
      <c r="M481" s="58">
        <f t="shared" si="145"/>
        <v>0</v>
      </c>
      <c r="AF481" s="3">
        <f t="shared" si="147"/>
        <v>0</v>
      </c>
      <c r="AG481" s="5">
        <f t="shared" si="148"/>
        <v>0</v>
      </c>
      <c r="AH481" s="56">
        <f t="shared" si="151"/>
        <v>0</v>
      </c>
      <c r="AI481" s="84">
        <f t="shared" si="152"/>
        <v>0</v>
      </c>
      <c r="AJ481" s="84">
        <v>999</v>
      </c>
      <c r="AK481" t="str">
        <f t="shared" si="149"/>
        <v>0, 999</v>
      </c>
      <c r="AL481" s="60">
        <f t="shared" si="152"/>
        <v>0</v>
      </c>
      <c r="AM481" s="5">
        <f t="shared" si="150"/>
        <v>0</v>
      </c>
      <c r="AN481" s="56"/>
      <c r="AT481" s="56"/>
    </row>
    <row r="482" spans="3:46" x14ac:dyDescent="0.35">
      <c r="C482" s="3">
        <f t="shared" si="146"/>
        <v>0</v>
      </c>
      <c r="E482" s="56" t="e">
        <f t="shared" si="138"/>
        <v>#N/A</v>
      </c>
      <c r="F482" s="58" t="e">
        <f t="shared" si="139"/>
        <v>#N/A</v>
      </c>
      <c r="G482" s="58">
        <f t="shared" si="140"/>
        <v>0</v>
      </c>
      <c r="H482" s="58">
        <f t="shared" si="141"/>
        <v>0</v>
      </c>
      <c r="I482" s="61" t="e">
        <v>#N/A</v>
      </c>
      <c r="J482" s="58" t="str">
        <f t="shared" si="142"/>
        <v>0</v>
      </c>
      <c r="K482" s="58" t="str">
        <f t="shared" si="143"/>
        <v>0</v>
      </c>
      <c r="L482" s="58">
        <f t="shared" si="144"/>
        <v>0</v>
      </c>
      <c r="M482" s="58">
        <f t="shared" si="145"/>
        <v>0</v>
      </c>
      <c r="AF482" s="3">
        <f t="shared" si="147"/>
        <v>0</v>
      </c>
      <c r="AG482" s="5">
        <f t="shared" si="148"/>
        <v>0</v>
      </c>
      <c r="AH482" s="56">
        <f t="shared" si="151"/>
        <v>0</v>
      </c>
      <c r="AI482" s="84">
        <f t="shared" si="152"/>
        <v>0</v>
      </c>
      <c r="AJ482" s="84">
        <v>1000</v>
      </c>
      <c r="AK482" t="str">
        <f t="shared" si="149"/>
        <v>0, 1000</v>
      </c>
      <c r="AL482" s="60">
        <f t="shared" si="152"/>
        <v>0</v>
      </c>
      <c r="AM482" s="5">
        <f t="shared" si="150"/>
        <v>0</v>
      </c>
      <c r="AN482" s="56"/>
      <c r="AT482" s="56"/>
    </row>
    <row r="483" spans="3:46" x14ac:dyDescent="0.35">
      <c r="C483" s="3">
        <f t="shared" si="146"/>
        <v>0</v>
      </c>
      <c r="E483" s="56" t="e">
        <f t="shared" si="138"/>
        <v>#N/A</v>
      </c>
      <c r="F483" s="58" t="e">
        <f t="shared" si="139"/>
        <v>#N/A</v>
      </c>
      <c r="G483" s="58">
        <f t="shared" si="140"/>
        <v>0</v>
      </c>
      <c r="H483" s="58">
        <f t="shared" si="141"/>
        <v>0</v>
      </c>
      <c r="I483" s="61" t="e">
        <v>#N/A</v>
      </c>
      <c r="J483" s="58" t="str">
        <f t="shared" si="142"/>
        <v>0</v>
      </c>
      <c r="K483" s="58" t="str">
        <f t="shared" si="143"/>
        <v>0</v>
      </c>
      <c r="L483" s="58">
        <f t="shared" si="144"/>
        <v>0</v>
      </c>
      <c r="M483" s="58">
        <f t="shared" si="145"/>
        <v>0</v>
      </c>
      <c r="AF483" s="3">
        <f t="shared" si="147"/>
        <v>0</v>
      </c>
      <c r="AG483" s="5">
        <f t="shared" si="148"/>
        <v>0</v>
      </c>
      <c r="AH483" s="56">
        <f t="shared" si="151"/>
        <v>0</v>
      </c>
      <c r="AI483" s="84">
        <f t="shared" si="152"/>
        <v>0</v>
      </c>
      <c r="AJ483" s="84">
        <v>1001</v>
      </c>
      <c r="AK483" t="str">
        <f t="shared" si="149"/>
        <v>0, 1001</v>
      </c>
      <c r="AL483" s="60">
        <f t="shared" si="152"/>
        <v>0</v>
      </c>
      <c r="AM483" s="5">
        <f t="shared" si="150"/>
        <v>0</v>
      </c>
      <c r="AN483" s="56"/>
      <c r="AT483" s="56"/>
    </row>
    <row r="484" spans="3:46" x14ac:dyDescent="0.35">
      <c r="C484" s="3">
        <f t="shared" si="146"/>
        <v>0</v>
      </c>
      <c r="E484" s="56" t="e">
        <f t="shared" si="138"/>
        <v>#N/A</v>
      </c>
      <c r="F484" s="58" t="e">
        <f t="shared" si="139"/>
        <v>#N/A</v>
      </c>
      <c r="G484" s="58">
        <f t="shared" si="140"/>
        <v>0</v>
      </c>
      <c r="H484" s="58">
        <f t="shared" si="141"/>
        <v>0</v>
      </c>
      <c r="I484" s="61" t="e">
        <v>#N/A</v>
      </c>
      <c r="J484" s="58" t="str">
        <f t="shared" si="142"/>
        <v>0</v>
      </c>
      <c r="K484" s="58" t="str">
        <f t="shared" si="143"/>
        <v>0</v>
      </c>
      <c r="L484" s="58">
        <f t="shared" si="144"/>
        <v>0</v>
      </c>
      <c r="M484" s="58">
        <f t="shared" si="145"/>
        <v>0</v>
      </c>
      <c r="AF484" s="3">
        <f t="shared" si="147"/>
        <v>0</v>
      </c>
      <c r="AG484" s="5">
        <f t="shared" si="148"/>
        <v>0</v>
      </c>
      <c r="AH484" s="56">
        <f t="shared" si="151"/>
        <v>0</v>
      </c>
      <c r="AI484" s="84">
        <f t="shared" si="152"/>
        <v>0</v>
      </c>
      <c r="AJ484" s="84">
        <v>1002</v>
      </c>
      <c r="AK484" t="str">
        <f t="shared" si="149"/>
        <v>0, 1002</v>
      </c>
      <c r="AL484" s="60">
        <f t="shared" si="152"/>
        <v>0</v>
      </c>
      <c r="AM484" s="5">
        <f t="shared" si="150"/>
        <v>0</v>
      </c>
      <c r="AN484" s="56"/>
      <c r="AT484" s="56"/>
    </row>
    <row r="485" spans="3:46" x14ac:dyDescent="0.35">
      <c r="C485" s="3">
        <f t="shared" si="146"/>
        <v>0</v>
      </c>
      <c r="E485" s="56" t="e">
        <f t="shared" si="138"/>
        <v>#N/A</v>
      </c>
      <c r="F485" s="58" t="e">
        <f t="shared" si="139"/>
        <v>#N/A</v>
      </c>
      <c r="G485" s="58">
        <f t="shared" si="140"/>
        <v>0</v>
      </c>
      <c r="H485" s="58">
        <f t="shared" si="141"/>
        <v>0</v>
      </c>
      <c r="I485" s="61" t="e">
        <v>#N/A</v>
      </c>
      <c r="J485" s="58" t="str">
        <f t="shared" si="142"/>
        <v>0</v>
      </c>
      <c r="K485" s="58" t="str">
        <f t="shared" si="143"/>
        <v>0</v>
      </c>
      <c r="L485" s="58">
        <f t="shared" si="144"/>
        <v>0</v>
      </c>
      <c r="M485" s="58">
        <f t="shared" si="145"/>
        <v>0</v>
      </c>
      <c r="AF485" s="3">
        <f t="shared" si="147"/>
        <v>0</v>
      </c>
      <c r="AG485" s="5">
        <f t="shared" si="148"/>
        <v>0</v>
      </c>
      <c r="AH485" s="56">
        <f t="shared" si="151"/>
        <v>0</v>
      </c>
      <c r="AI485" s="84">
        <f t="shared" si="152"/>
        <v>0</v>
      </c>
      <c r="AJ485" s="84">
        <v>1003</v>
      </c>
      <c r="AK485" t="str">
        <f t="shared" si="149"/>
        <v>0, 1003</v>
      </c>
      <c r="AL485" s="60">
        <f t="shared" si="152"/>
        <v>0</v>
      </c>
      <c r="AM485" s="5">
        <f t="shared" si="150"/>
        <v>0</v>
      </c>
      <c r="AN485" s="56"/>
      <c r="AT485" s="56"/>
    </row>
    <row r="486" spans="3:46" x14ac:dyDescent="0.35">
      <c r="C486" s="3">
        <f t="shared" si="146"/>
        <v>0</v>
      </c>
      <c r="E486" s="56" t="e">
        <f t="shared" si="138"/>
        <v>#N/A</v>
      </c>
      <c r="F486" s="58" t="e">
        <f t="shared" si="139"/>
        <v>#N/A</v>
      </c>
      <c r="G486" s="58">
        <f t="shared" si="140"/>
        <v>0</v>
      </c>
      <c r="H486" s="58">
        <f t="shared" si="141"/>
        <v>0</v>
      </c>
      <c r="I486" s="61" t="e">
        <v>#N/A</v>
      </c>
      <c r="J486" s="58" t="str">
        <f t="shared" si="142"/>
        <v>0</v>
      </c>
      <c r="K486" s="58" t="str">
        <f t="shared" si="143"/>
        <v>0</v>
      </c>
      <c r="L486" s="58">
        <f t="shared" si="144"/>
        <v>0</v>
      </c>
      <c r="M486" s="58">
        <f t="shared" si="145"/>
        <v>0</v>
      </c>
      <c r="AF486" s="3">
        <f t="shared" si="147"/>
        <v>0</v>
      </c>
      <c r="AG486" s="5">
        <f t="shared" si="148"/>
        <v>0</v>
      </c>
      <c r="AH486" s="56">
        <f t="shared" si="151"/>
        <v>0</v>
      </c>
      <c r="AI486" s="84">
        <f t="shared" si="152"/>
        <v>0</v>
      </c>
      <c r="AJ486" s="84">
        <v>1004</v>
      </c>
      <c r="AK486" t="str">
        <f t="shared" si="149"/>
        <v>0, 1004</v>
      </c>
      <c r="AL486" s="60">
        <f t="shared" si="152"/>
        <v>0</v>
      </c>
      <c r="AM486" s="5">
        <f t="shared" si="150"/>
        <v>0</v>
      </c>
      <c r="AN486" s="56"/>
      <c r="AT486" s="56"/>
    </row>
    <row r="487" spans="3:46" x14ac:dyDescent="0.35">
      <c r="C487" s="3">
        <f t="shared" si="146"/>
        <v>0</v>
      </c>
      <c r="E487" s="56" t="e">
        <f t="shared" si="138"/>
        <v>#N/A</v>
      </c>
      <c r="F487" s="58" t="e">
        <f t="shared" si="139"/>
        <v>#N/A</v>
      </c>
      <c r="G487" s="58">
        <f t="shared" si="140"/>
        <v>0</v>
      </c>
      <c r="H487" s="58">
        <f t="shared" si="141"/>
        <v>0</v>
      </c>
      <c r="I487" s="61" t="e">
        <v>#N/A</v>
      </c>
      <c r="J487" s="58" t="str">
        <f t="shared" si="142"/>
        <v>0</v>
      </c>
      <c r="K487" s="58" t="str">
        <f t="shared" si="143"/>
        <v>0</v>
      </c>
      <c r="L487" s="58">
        <f t="shared" si="144"/>
        <v>0</v>
      </c>
      <c r="M487" s="58">
        <f t="shared" si="145"/>
        <v>0</v>
      </c>
      <c r="AF487" s="3">
        <f t="shared" si="147"/>
        <v>0</v>
      </c>
      <c r="AG487" s="5">
        <f t="shared" si="148"/>
        <v>0</v>
      </c>
      <c r="AH487" s="56">
        <f t="shared" si="151"/>
        <v>0</v>
      </c>
      <c r="AI487" s="84">
        <f t="shared" si="152"/>
        <v>0</v>
      </c>
      <c r="AJ487" s="84">
        <v>1005</v>
      </c>
      <c r="AK487" t="str">
        <f t="shared" si="149"/>
        <v>0, 1005</v>
      </c>
      <c r="AL487" s="60">
        <f t="shared" si="152"/>
        <v>0</v>
      </c>
      <c r="AM487" s="5">
        <f t="shared" si="150"/>
        <v>0</v>
      </c>
      <c r="AN487" s="56"/>
      <c r="AT487" s="56"/>
    </row>
    <row r="488" spans="3:46" x14ac:dyDescent="0.35">
      <c r="C488" s="3">
        <f t="shared" si="146"/>
        <v>0</v>
      </c>
      <c r="E488" s="56" t="e">
        <f t="shared" si="138"/>
        <v>#N/A</v>
      </c>
      <c r="F488" s="58" t="e">
        <f t="shared" si="139"/>
        <v>#N/A</v>
      </c>
      <c r="G488" s="58">
        <f t="shared" si="140"/>
        <v>0</v>
      </c>
      <c r="H488" s="58">
        <f t="shared" si="141"/>
        <v>0</v>
      </c>
      <c r="I488" s="61" t="e">
        <v>#N/A</v>
      </c>
      <c r="J488" s="58" t="str">
        <f t="shared" si="142"/>
        <v>0</v>
      </c>
      <c r="K488" s="58" t="str">
        <f t="shared" si="143"/>
        <v>0</v>
      </c>
      <c r="L488" s="58">
        <f t="shared" si="144"/>
        <v>0</v>
      </c>
      <c r="M488" s="58">
        <f t="shared" si="145"/>
        <v>0</v>
      </c>
      <c r="AF488" s="3">
        <f t="shared" si="147"/>
        <v>0</v>
      </c>
      <c r="AG488" s="5">
        <f t="shared" si="148"/>
        <v>0</v>
      </c>
      <c r="AH488" s="56">
        <f t="shared" si="151"/>
        <v>0</v>
      </c>
      <c r="AI488" s="84">
        <f t="shared" si="152"/>
        <v>0</v>
      </c>
      <c r="AJ488" s="84">
        <v>1006</v>
      </c>
      <c r="AK488" t="str">
        <f t="shared" si="149"/>
        <v>0, 1006</v>
      </c>
      <c r="AL488" s="60">
        <f t="shared" si="152"/>
        <v>0</v>
      </c>
      <c r="AM488" s="5">
        <f t="shared" si="150"/>
        <v>0</v>
      </c>
      <c r="AN488" s="56"/>
      <c r="AT488" s="56"/>
    </row>
    <row r="489" spans="3:46" x14ac:dyDescent="0.35">
      <c r="C489" s="3">
        <f t="shared" si="146"/>
        <v>0</v>
      </c>
      <c r="E489" s="56" t="e">
        <f t="shared" si="138"/>
        <v>#N/A</v>
      </c>
      <c r="F489" s="58" t="e">
        <f t="shared" si="139"/>
        <v>#N/A</v>
      </c>
      <c r="G489" s="58">
        <f t="shared" si="140"/>
        <v>0</v>
      </c>
      <c r="H489" s="58">
        <f t="shared" si="141"/>
        <v>0</v>
      </c>
      <c r="I489" s="61" t="e">
        <v>#N/A</v>
      </c>
      <c r="J489" s="58" t="str">
        <f t="shared" si="142"/>
        <v>0</v>
      </c>
      <c r="K489" s="58" t="str">
        <f t="shared" si="143"/>
        <v>0</v>
      </c>
      <c r="L489" s="58">
        <f t="shared" si="144"/>
        <v>0</v>
      </c>
      <c r="M489" s="58">
        <f t="shared" si="145"/>
        <v>0</v>
      </c>
      <c r="AF489" s="3">
        <f t="shared" si="147"/>
        <v>0</v>
      </c>
      <c r="AG489" s="5">
        <f t="shared" si="148"/>
        <v>0</v>
      </c>
      <c r="AH489" s="56">
        <f t="shared" si="151"/>
        <v>0</v>
      </c>
      <c r="AI489" s="84">
        <f t="shared" si="152"/>
        <v>0</v>
      </c>
      <c r="AJ489" s="84">
        <v>1007</v>
      </c>
      <c r="AK489" t="str">
        <f t="shared" si="149"/>
        <v>0, 1007</v>
      </c>
      <c r="AL489" s="60">
        <f t="shared" si="152"/>
        <v>0</v>
      </c>
      <c r="AM489" s="5">
        <f t="shared" si="150"/>
        <v>0</v>
      </c>
      <c r="AN489" s="56"/>
      <c r="AT489" s="56"/>
    </row>
    <row r="490" spans="3:46" x14ac:dyDescent="0.35">
      <c r="C490" s="3">
        <f t="shared" si="146"/>
        <v>0</v>
      </c>
      <c r="E490" s="56" t="e">
        <f t="shared" si="138"/>
        <v>#N/A</v>
      </c>
      <c r="F490" s="58" t="e">
        <f t="shared" si="139"/>
        <v>#N/A</v>
      </c>
      <c r="G490" s="58">
        <f t="shared" si="140"/>
        <v>0</v>
      </c>
      <c r="H490" s="58">
        <f t="shared" si="141"/>
        <v>0</v>
      </c>
      <c r="I490" s="61" t="e">
        <v>#N/A</v>
      </c>
      <c r="J490" s="58" t="str">
        <f t="shared" si="142"/>
        <v>0</v>
      </c>
      <c r="K490" s="58" t="str">
        <f t="shared" si="143"/>
        <v>0</v>
      </c>
      <c r="L490" s="58">
        <f t="shared" si="144"/>
        <v>0</v>
      </c>
      <c r="M490" s="58">
        <f t="shared" si="145"/>
        <v>0</v>
      </c>
      <c r="AF490" s="3">
        <f t="shared" si="147"/>
        <v>0</v>
      </c>
      <c r="AG490" s="5">
        <f t="shared" si="148"/>
        <v>0</v>
      </c>
      <c r="AH490" s="56">
        <f t="shared" si="151"/>
        <v>0</v>
      </c>
      <c r="AI490" s="84">
        <f t="shared" si="152"/>
        <v>0</v>
      </c>
      <c r="AJ490" s="84">
        <v>1008</v>
      </c>
      <c r="AK490" t="str">
        <f t="shared" si="149"/>
        <v>0, 1008</v>
      </c>
      <c r="AL490" s="60">
        <f t="shared" si="152"/>
        <v>0</v>
      </c>
      <c r="AM490" s="5">
        <f t="shared" si="150"/>
        <v>0</v>
      </c>
      <c r="AN490" s="56"/>
      <c r="AT490" s="56"/>
    </row>
    <row r="491" spans="3:46" x14ac:dyDescent="0.35">
      <c r="C491" s="3">
        <f t="shared" si="146"/>
        <v>0</v>
      </c>
      <c r="E491" s="56" t="e">
        <f t="shared" si="138"/>
        <v>#N/A</v>
      </c>
      <c r="F491" s="58" t="e">
        <f t="shared" si="139"/>
        <v>#N/A</v>
      </c>
      <c r="G491" s="58">
        <f t="shared" si="140"/>
        <v>0</v>
      </c>
      <c r="H491" s="58">
        <f t="shared" si="141"/>
        <v>0</v>
      </c>
      <c r="I491" s="61" t="e">
        <v>#N/A</v>
      </c>
      <c r="J491" s="58" t="str">
        <f t="shared" si="142"/>
        <v>0</v>
      </c>
      <c r="K491" s="58" t="str">
        <f t="shared" si="143"/>
        <v>0</v>
      </c>
      <c r="L491" s="58">
        <f t="shared" si="144"/>
        <v>0</v>
      </c>
      <c r="M491" s="58">
        <f t="shared" si="145"/>
        <v>0</v>
      </c>
      <c r="AF491" s="3">
        <f t="shared" si="147"/>
        <v>0</v>
      </c>
      <c r="AG491" s="5">
        <f t="shared" si="148"/>
        <v>0</v>
      </c>
      <c r="AH491" s="56">
        <f t="shared" si="151"/>
        <v>0</v>
      </c>
      <c r="AI491" s="84">
        <f t="shared" si="152"/>
        <v>0</v>
      </c>
      <c r="AJ491" s="84">
        <v>1009</v>
      </c>
      <c r="AK491" t="str">
        <f t="shared" si="149"/>
        <v>0, 1009</v>
      </c>
      <c r="AL491" s="60">
        <f t="shared" si="152"/>
        <v>0</v>
      </c>
      <c r="AM491" s="5">
        <f t="shared" si="150"/>
        <v>0</v>
      </c>
      <c r="AN491" s="56"/>
      <c r="AT491" s="56"/>
    </row>
    <row r="492" spans="3:46" x14ac:dyDescent="0.35">
      <c r="C492" s="3">
        <f t="shared" si="146"/>
        <v>0</v>
      </c>
      <c r="E492" s="56" t="e">
        <f t="shared" si="138"/>
        <v>#N/A</v>
      </c>
      <c r="F492" s="58" t="e">
        <f t="shared" si="139"/>
        <v>#N/A</v>
      </c>
      <c r="G492" s="58">
        <f t="shared" si="140"/>
        <v>0</v>
      </c>
      <c r="H492" s="58">
        <f t="shared" si="141"/>
        <v>0</v>
      </c>
      <c r="I492" s="61" t="e">
        <v>#N/A</v>
      </c>
      <c r="J492" s="58" t="str">
        <f t="shared" si="142"/>
        <v>0</v>
      </c>
      <c r="K492" s="58" t="str">
        <f t="shared" si="143"/>
        <v>0</v>
      </c>
      <c r="L492" s="58">
        <f t="shared" si="144"/>
        <v>0</v>
      </c>
      <c r="M492" s="58">
        <f t="shared" si="145"/>
        <v>0</v>
      </c>
      <c r="AF492" s="3">
        <f t="shared" si="147"/>
        <v>0</v>
      </c>
      <c r="AG492" s="5">
        <f t="shared" si="148"/>
        <v>0</v>
      </c>
      <c r="AH492" s="56">
        <f t="shared" si="151"/>
        <v>0</v>
      </c>
      <c r="AI492" s="84">
        <f t="shared" si="152"/>
        <v>0</v>
      </c>
      <c r="AJ492" s="84">
        <v>1010</v>
      </c>
      <c r="AK492" t="str">
        <f t="shared" si="149"/>
        <v>0, 1010</v>
      </c>
      <c r="AL492" s="60">
        <f t="shared" si="152"/>
        <v>0</v>
      </c>
      <c r="AM492" s="5">
        <f t="shared" si="150"/>
        <v>0</v>
      </c>
      <c r="AN492" s="56"/>
      <c r="AT492" s="56"/>
    </row>
    <row r="493" spans="3:46" x14ac:dyDescent="0.35">
      <c r="C493" s="3">
        <f t="shared" si="146"/>
        <v>0</v>
      </c>
      <c r="E493" s="56" t="e">
        <f t="shared" si="138"/>
        <v>#N/A</v>
      </c>
      <c r="F493" s="58" t="e">
        <f t="shared" si="139"/>
        <v>#N/A</v>
      </c>
      <c r="G493" s="58">
        <f t="shared" si="140"/>
        <v>0</v>
      </c>
      <c r="H493" s="58">
        <f t="shared" si="141"/>
        <v>0</v>
      </c>
      <c r="I493" s="61" t="e">
        <v>#N/A</v>
      </c>
      <c r="J493" s="58" t="str">
        <f t="shared" si="142"/>
        <v>0</v>
      </c>
      <c r="K493" s="58" t="str">
        <f t="shared" si="143"/>
        <v>0</v>
      </c>
      <c r="L493" s="58">
        <f t="shared" si="144"/>
        <v>0</v>
      </c>
      <c r="M493" s="58">
        <f t="shared" si="145"/>
        <v>0</v>
      </c>
      <c r="AF493" s="3">
        <f t="shared" si="147"/>
        <v>0</v>
      </c>
      <c r="AG493" s="5">
        <f t="shared" si="148"/>
        <v>0</v>
      </c>
      <c r="AH493" s="56">
        <f t="shared" si="151"/>
        <v>0</v>
      </c>
      <c r="AI493" s="84">
        <f t="shared" si="152"/>
        <v>0</v>
      </c>
      <c r="AJ493" s="84">
        <v>1011</v>
      </c>
      <c r="AK493" t="str">
        <f t="shared" si="149"/>
        <v>0, 1011</v>
      </c>
      <c r="AL493" s="60">
        <f t="shared" si="152"/>
        <v>0</v>
      </c>
      <c r="AM493" s="5">
        <f t="shared" si="150"/>
        <v>0</v>
      </c>
      <c r="AN493" s="56"/>
      <c r="AT493" s="56"/>
    </row>
    <row r="494" spans="3:46" x14ac:dyDescent="0.35">
      <c r="C494" s="3">
        <f t="shared" si="146"/>
        <v>0</v>
      </c>
      <c r="E494" s="56" t="e">
        <f t="shared" si="138"/>
        <v>#N/A</v>
      </c>
      <c r="F494" s="58" t="e">
        <f t="shared" si="139"/>
        <v>#N/A</v>
      </c>
      <c r="G494" s="58">
        <f t="shared" si="140"/>
        <v>0</v>
      </c>
      <c r="H494" s="58">
        <f t="shared" si="141"/>
        <v>0</v>
      </c>
      <c r="I494" s="61" t="e">
        <v>#N/A</v>
      </c>
      <c r="J494" s="58" t="str">
        <f t="shared" si="142"/>
        <v>0</v>
      </c>
      <c r="K494" s="58" t="str">
        <f t="shared" si="143"/>
        <v>0</v>
      </c>
      <c r="L494" s="58">
        <f t="shared" si="144"/>
        <v>0</v>
      </c>
      <c r="M494" s="58">
        <f t="shared" si="145"/>
        <v>0</v>
      </c>
      <c r="AF494" s="3">
        <f t="shared" si="147"/>
        <v>0</v>
      </c>
      <c r="AG494" s="5">
        <f t="shared" si="148"/>
        <v>0</v>
      </c>
      <c r="AH494" s="56">
        <f t="shared" si="151"/>
        <v>0</v>
      </c>
      <c r="AI494" s="84">
        <f t="shared" si="152"/>
        <v>0</v>
      </c>
      <c r="AJ494" s="84">
        <v>1012</v>
      </c>
      <c r="AK494" t="str">
        <f t="shared" si="149"/>
        <v>0, 1012</v>
      </c>
      <c r="AL494" s="60">
        <f t="shared" si="152"/>
        <v>0</v>
      </c>
      <c r="AM494" s="5">
        <f t="shared" si="150"/>
        <v>0</v>
      </c>
      <c r="AN494" s="56"/>
      <c r="AT494" s="56"/>
    </row>
    <row r="495" spans="3:46" x14ac:dyDescent="0.35">
      <c r="C495" s="3">
        <f t="shared" si="146"/>
        <v>0</v>
      </c>
      <c r="E495" s="56" t="e">
        <f t="shared" ref="E495:E558" si="153">IF(D495=MIN($D$2:$D$412),D495,NA())</f>
        <v>#N/A</v>
      </c>
      <c r="F495" s="58" t="e">
        <f t="shared" ref="F495:F558" si="154">IF(D495=MAX($D$2:$D$412),D495,NA())</f>
        <v>#N/A</v>
      </c>
      <c r="G495" s="58">
        <f t="shared" ref="G495:G558" si="155">IF(AND(D495&lt;=D492, D495&lt;=D493, D495&lt;=D494, D495&lt;=D496, D495&lt;=D497, D495&lt;=D498),D495,NA())</f>
        <v>0</v>
      </c>
      <c r="H495" s="58">
        <f t="shared" ref="H495:H558" si="156">IF(AND(D495&gt;=D492, D495&gt;=D493, D495&gt;=D494, D495&gt;=D496, D495&gt;=D497, D495&gt;=D498),D495,NA())</f>
        <v>0</v>
      </c>
      <c r="I495" s="61" t="e">
        <v>#N/A</v>
      </c>
      <c r="J495" s="58" t="str">
        <f t="shared" ref="J495:J558" si="157">IF(D495=MIN($D:$D),D495,"0")</f>
        <v>0</v>
      </c>
      <c r="K495" s="58" t="str">
        <f t="shared" ref="K495:K558" si="158">IF(D495=MAX($D:$D),D495,"0")</f>
        <v>0</v>
      </c>
      <c r="L495" s="58">
        <f t="shared" ref="L495:L558" si="159">IF(AND(D495&lt;=D492, D495&lt;=D493, D495&lt;=D494, D495&lt;=D496, D495&lt;=D497, D495&lt;=D498),D495,"0")</f>
        <v>0</v>
      </c>
      <c r="M495" s="58">
        <f t="shared" ref="M495:M558" si="160">IF(AND(D495&gt;=D492, D495&gt;=D493, D495&gt;=D494, D495&gt;=D496, D495&gt;=D497, D495&gt;=D498),D495,"0")</f>
        <v>0</v>
      </c>
      <c r="AF495" s="3">
        <f t="shared" si="147"/>
        <v>0</v>
      </c>
      <c r="AG495" s="5">
        <f t="shared" si="148"/>
        <v>0</v>
      </c>
      <c r="AH495" s="56">
        <f t="shared" si="151"/>
        <v>0</v>
      </c>
      <c r="AI495" s="84">
        <f t="shared" si="152"/>
        <v>0</v>
      </c>
      <c r="AJ495" s="84">
        <v>1013</v>
      </c>
      <c r="AK495" t="str">
        <f t="shared" si="149"/>
        <v>0, 1013</v>
      </c>
      <c r="AL495" s="60">
        <f t="shared" si="152"/>
        <v>0</v>
      </c>
      <c r="AM495" s="5">
        <f t="shared" si="150"/>
        <v>0</v>
      </c>
      <c r="AN495" s="56"/>
      <c r="AT495" s="56"/>
    </row>
    <row r="496" spans="3:46" x14ac:dyDescent="0.35">
      <c r="C496" s="3">
        <f t="shared" si="146"/>
        <v>0</v>
      </c>
      <c r="E496" s="56" t="e">
        <f t="shared" si="153"/>
        <v>#N/A</v>
      </c>
      <c r="F496" s="58" t="e">
        <f t="shared" si="154"/>
        <v>#N/A</v>
      </c>
      <c r="G496" s="58">
        <f t="shared" si="155"/>
        <v>0</v>
      </c>
      <c r="H496" s="58">
        <f t="shared" si="156"/>
        <v>0</v>
      </c>
      <c r="I496" s="61" t="e">
        <v>#N/A</v>
      </c>
      <c r="J496" s="58" t="str">
        <f t="shared" si="157"/>
        <v>0</v>
      </c>
      <c r="K496" s="58" t="str">
        <f t="shared" si="158"/>
        <v>0</v>
      </c>
      <c r="L496" s="58">
        <f t="shared" si="159"/>
        <v>0</v>
      </c>
      <c r="M496" s="58">
        <f t="shared" si="160"/>
        <v>0</v>
      </c>
      <c r="AF496" s="3">
        <f t="shared" si="147"/>
        <v>0</v>
      </c>
      <c r="AG496" s="5">
        <f t="shared" si="148"/>
        <v>0</v>
      </c>
      <c r="AH496" s="56">
        <f t="shared" si="151"/>
        <v>0</v>
      </c>
      <c r="AI496" s="84">
        <f t="shared" si="152"/>
        <v>0</v>
      </c>
      <c r="AJ496" s="84">
        <v>1014</v>
      </c>
      <c r="AK496" t="str">
        <f t="shared" si="149"/>
        <v>0, 1014</v>
      </c>
      <c r="AL496" s="60">
        <f t="shared" si="152"/>
        <v>0</v>
      </c>
      <c r="AM496" s="5">
        <f t="shared" si="150"/>
        <v>0</v>
      </c>
      <c r="AN496" s="56"/>
      <c r="AT496" s="56"/>
    </row>
    <row r="497" spans="3:46" x14ac:dyDescent="0.35">
      <c r="C497" s="3">
        <f t="shared" si="146"/>
        <v>0</v>
      </c>
      <c r="E497" s="56" t="e">
        <f t="shared" si="153"/>
        <v>#N/A</v>
      </c>
      <c r="F497" s="58" t="e">
        <f t="shared" si="154"/>
        <v>#N/A</v>
      </c>
      <c r="G497" s="58">
        <f t="shared" si="155"/>
        <v>0</v>
      </c>
      <c r="H497" s="58">
        <f t="shared" si="156"/>
        <v>0</v>
      </c>
      <c r="I497" s="61" t="e">
        <v>#N/A</v>
      </c>
      <c r="J497" s="58" t="str">
        <f t="shared" si="157"/>
        <v>0</v>
      </c>
      <c r="K497" s="58" t="str">
        <f t="shared" si="158"/>
        <v>0</v>
      </c>
      <c r="L497" s="58">
        <f t="shared" si="159"/>
        <v>0</v>
      </c>
      <c r="M497" s="58">
        <f t="shared" si="160"/>
        <v>0</v>
      </c>
      <c r="AF497" s="3">
        <f t="shared" si="147"/>
        <v>0</v>
      </c>
      <c r="AG497" s="5">
        <f t="shared" si="148"/>
        <v>0</v>
      </c>
      <c r="AH497" s="56">
        <f t="shared" si="151"/>
        <v>0</v>
      </c>
      <c r="AI497" s="84">
        <f t="shared" si="152"/>
        <v>0</v>
      </c>
      <c r="AJ497" s="84">
        <v>1015</v>
      </c>
      <c r="AK497" t="str">
        <f t="shared" si="149"/>
        <v>0, 1015</v>
      </c>
      <c r="AL497" s="60">
        <f t="shared" si="152"/>
        <v>0</v>
      </c>
      <c r="AM497" s="5">
        <f t="shared" si="150"/>
        <v>0</v>
      </c>
      <c r="AN497" s="56"/>
      <c r="AT497" s="56"/>
    </row>
    <row r="498" spans="3:46" x14ac:dyDescent="0.35">
      <c r="C498" s="3">
        <f t="shared" si="146"/>
        <v>0</v>
      </c>
      <c r="E498" s="56" t="e">
        <f t="shared" si="153"/>
        <v>#N/A</v>
      </c>
      <c r="F498" s="58" t="e">
        <f t="shared" si="154"/>
        <v>#N/A</v>
      </c>
      <c r="G498" s="58">
        <f t="shared" si="155"/>
        <v>0</v>
      </c>
      <c r="H498" s="58">
        <f t="shared" si="156"/>
        <v>0</v>
      </c>
      <c r="I498" s="61" t="e">
        <v>#N/A</v>
      </c>
      <c r="J498" s="58" t="str">
        <f t="shared" si="157"/>
        <v>0</v>
      </c>
      <c r="K498" s="58" t="str">
        <f t="shared" si="158"/>
        <v>0</v>
      </c>
      <c r="L498" s="58">
        <f t="shared" si="159"/>
        <v>0</v>
      </c>
      <c r="M498" s="58">
        <f t="shared" si="160"/>
        <v>0</v>
      </c>
      <c r="AF498" s="3">
        <f t="shared" si="147"/>
        <v>0</v>
      </c>
      <c r="AG498" s="5">
        <f t="shared" si="148"/>
        <v>0</v>
      </c>
      <c r="AH498" s="56">
        <f t="shared" si="151"/>
        <v>0</v>
      </c>
      <c r="AI498" s="84">
        <f t="shared" si="152"/>
        <v>0</v>
      </c>
      <c r="AJ498" s="84">
        <v>1016</v>
      </c>
      <c r="AK498" t="str">
        <f t="shared" si="149"/>
        <v>0, 1016</v>
      </c>
      <c r="AL498" s="60">
        <f t="shared" si="152"/>
        <v>0</v>
      </c>
      <c r="AM498" s="5">
        <f t="shared" si="150"/>
        <v>0</v>
      </c>
      <c r="AN498" s="56"/>
      <c r="AT498" s="56"/>
    </row>
    <row r="499" spans="3:46" x14ac:dyDescent="0.35">
      <c r="C499" s="3">
        <f t="shared" si="146"/>
        <v>0</v>
      </c>
      <c r="E499" s="56" t="e">
        <f t="shared" si="153"/>
        <v>#N/A</v>
      </c>
      <c r="F499" s="58" t="e">
        <f t="shared" si="154"/>
        <v>#N/A</v>
      </c>
      <c r="G499" s="58">
        <f t="shared" si="155"/>
        <v>0</v>
      </c>
      <c r="H499" s="58">
        <f t="shared" si="156"/>
        <v>0</v>
      </c>
      <c r="I499" s="61" t="e">
        <v>#N/A</v>
      </c>
      <c r="J499" s="58" t="str">
        <f t="shared" si="157"/>
        <v>0</v>
      </c>
      <c r="K499" s="58" t="str">
        <f t="shared" si="158"/>
        <v>0</v>
      </c>
      <c r="L499" s="58">
        <f t="shared" si="159"/>
        <v>0</v>
      </c>
      <c r="M499" s="58">
        <f t="shared" si="160"/>
        <v>0</v>
      </c>
      <c r="AF499" s="3">
        <f t="shared" si="147"/>
        <v>0</v>
      </c>
      <c r="AG499" s="5">
        <f t="shared" si="148"/>
        <v>0</v>
      </c>
      <c r="AH499" s="56">
        <f t="shared" si="151"/>
        <v>0</v>
      </c>
      <c r="AI499" s="84">
        <f t="shared" si="152"/>
        <v>0</v>
      </c>
      <c r="AJ499" s="84">
        <v>1017</v>
      </c>
      <c r="AK499" t="str">
        <f t="shared" si="149"/>
        <v>0, 1017</v>
      </c>
      <c r="AL499" s="60">
        <f t="shared" si="152"/>
        <v>0</v>
      </c>
      <c r="AM499" s="5">
        <f t="shared" si="150"/>
        <v>0</v>
      </c>
      <c r="AN499" s="56"/>
      <c r="AT499" s="56"/>
    </row>
    <row r="500" spans="3:46" x14ac:dyDescent="0.35">
      <c r="C500" s="3">
        <f t="shared" si="146"/>
        <v>0</v>
      </c>
      <c r="E500" s="56" t="e">
        <f t="shared" si="153"/>
        <v>#N/A</v>
      </c>
      <c r="F500" s="58" t="e">
        <f t="shared" si="154"/>
        <v>#N/A</v>
      </c>
      <c r="G500" s="58">
        <f t="shared" si="155"/>
        <v>0</v>
      </c>
      <c r="H500" s="58">
        <f t="shared" si="156"/>
        <v>0</v>
      </c>
      <c r="I500" s="61" t="e">
        <v>#N/A</v>
      </c>
      <c r="J500" s="58" t="str">
        <f t="shared" si="157"/>
        <v>0</v>
      </c>
      <c r="K500" s="58" t="str">
        <f t="shared" si="158"/>
        <v>0</v>
      </c>
      <c r="L500" s="58">
        <f t="shared" si="159"/>
        <v>0</v>
      </c>
      <c r="M500" s="58">
        <f t="shared" si="160"/>
        <v>0</v>
      </c>
      <c r="AF500" s="3">
        <f t="shared" si="147"/>
        <v>0</v>
      </c>
      <c r="AG500" s="5">
        <f t="shared" si="148"/>
        <v>0</v>
      </c>
      <c r="AH500" s="56">
        <f t="shared" si="151"/>
        <v>0</v>
      </c>
      <c r="AI500" s="84">
        <f t="shared" si="152"/>
        <v>0</v>
      </c>
      <c r="AJ500" s="84">
        <v>1018</v>
      </c>
      <c r="AK500" t="str">
        <f t="shared" si="149"/>
        <v>0, 1018</v>
      </c>
      <c r="AL500" s="60">
        <f t="shared" si="152"/>
        <v>0</v>
      </c>
      <c r="AM500" s="5">
        <f t="shared" si="150"/>
        <v>0</v>
      </c>
      <c r="AN500" s="56"/>
      <c r="AT500" s="56"/>
    </row>
    <row r="501" spans="3:46" x14ac:dyDescent="0.35">
      <c r="C501" s="3">
        <f t="shared" si="146"/>
        <v>0</v>
      </c>
      <c r="E501" s="56" t="e">
        <f t="shared" si="153"/>
        <v>#N/A</v>
      </c>
      <c r="F501" s="58" t="e">
        <f t="shared" si="154"/>
        <v>#N/A</v>
      </c>
      <c r="G501" s="58">
        <f t="shared" si="155"/>
        <v>0</v>
      </c>
      <c r="H501" s="58">
        <f t="shared" si="156"/>
        <v>0</v>
      </c>
      <c r="I501" s="61" t="e">
        <v>#N/A</v>
      </c>
      <c r="J501" s="58" t="str">
        <f t="shared" si="157"/>
        <v>0</v>
      </c>
      <c r="K501" s="58" t="str">
        <f t="shared" si="158"/>
        <v>0</v>
      </c>
      <c r="L501" s="58">
        <f t="shared" si="159"/>
        <v>0</v>
      </c>
      <c r="M501" s="58">
        <f t="shared" si="160"/>
        <v>0</v>
      </c>
      <c r="AF501" s="3">
        <f t="shared" si="147"/>
        <v>0</v>
      </c>
      <c r="AG501" s="5">
        <f t="shared" si="148"/>
        <v>0</v>
      </c>
      <c r="AH501" s="56">
        <f t="shared" si="151"/>
        <v>0</v>
      </c>
      <c r="AI501" s="84">
        <f t="shared" si="152"/>
        <v>0</v>
      </c>
      <c r="AJ501" s="84">
        <v>1019</v>
      </c>
      <c r="AK501" t="str">
        <f t="shared" si="149"/>
        <v>0, 1019</v>
      </c>
      <c r="AL501" s="60">
        <f t="shared" si="152"/>
        <v>0</v>
      </c>
      <c r="AM501" s="5">
        <f t="shared" si="150"/>
        <v>0</v>
      </c>
      <c r="AN501" s="56"/>
      <c r="AT501" s="56"/>
    </row>
    <row r="502" spans="3:46" x14ac:dyDescent="0.35">
      <c r="C502" s="3">
        <f t="shared" si="146"/>
        <v>0</v>
      </c>
      <c r="E502" s="56" t="e">
        <f t="shared" si="153"/>
        <v>#N/A</v>
      </c>
      <c r="F502" s="58" t="e">
        <f t="shared" si="154"/>
        <v>#N/A</v>
      </c>
      <c r="G502" s="58">
        <f t="shared" si="155"/>
        <v>0</v>
      </c>
      <c r="H502" s="58">
        <f t="shared" si="156"/>
        <v>0</v>
      </c>
      <c r="I502" s="61" t="e">
        <v>#N/A</v>
      </c>
      <c r="J502" s="58" t="str">
        <f t="shared" si="157"/>
        <v>0</v>
      </c>
      <c r="K502" s="58" t="str">
        <f t="shared" si="158"/>
        <v>0</v>
      </c>
      <c r="L502" s="58">
        <f t="shared" si="159"/>
        <v>0</v>
      </c>
      <c r="M502" s="58">
        <f t="shared" si="160"/>
        <v>0</v>
      </c>
      <c r="AF502" s="3">
        <f t="shared" si="147"/>
        <v>0</v>
      </c>
      <c r="AG502" s="5">
        <f t="shared" si="148"/>
        <v>0</v>
      </c>
      <c r="AH502" s="56">
        <f t="shared" si="151"/>
        <v>0</v>
      </c>
      <c r="AI502" s="84">
        <f t="shared" si="152"/>
        <v>0</v>
      </c>
      <c r="AJ502" s="84">
        <v>1020</v>
      </c>
      <c r="AK502" t="str">
        <f t="shared" si="149"/>
        <v>0, 1020</v>
      </c>
      <c r="AL502" s="60">
        <f t="shared" si="152"/>
        <v>0</v>
      </c>
      <c r="AM502" s="5">
        <f t="shared" si="150"/>
        <v>0</v>
      </c>
      <c r="AN502" s="56"/>
      <c r="AT502" s="56"/>
    </row>
    <row r="503" spans="3:46" x14ac:dyDescent="0.35">
      <c r="C503" s="3">
        <f t="shared" si="146"/>
        <v>0</v>
      </c>
      <c r="E503" s="56" t="e">
        <f t="shared" si="153"/>
        <v>#N/A</v>
      </c>
      <c r="F503" s="58" t="e">
        <f t="shared" si="154"/>
        <v>#N/A</v>
      </c>
      <c r="G503" s="58">
        <f t="shared" si="155"/>
        <v>0</v>
      </c>
      <c r="H503" s="58">
        <f t="shared" si="156"/>
        <v>0</v>
      </c>
      <c r="I503" s="61" t="e">
        <v>#N/A</v>
      </c>
      <c r="J503" s="58" t="str">
        <f t="shared" si="157"/>
        <v>0</v>
      </c>
      <c r="K503" s="58" t="str">
        <f t="shared" si="158"/>
        <v>0</v>
      </c>
      <c r="L503" s="58">
        <f t="shared" si="159"/>
        <v>0</v>
      </c>
      <c r="M503" s="58">
        <f t="shared" si="160"/>
        <v>0</v>
      </c>
      <c r="AF503" s="3">
        <f t="shared" si="147"/>
        <v>0</v>
      </c>
      <c r="AG503" s="5">
        <f t="shared" si="148"/>
        <v>0</v>
      </c>
      <c r="AH503" s="56">
        <f t="shared" si="151"/>
        <v>0</v>
      </c>
      <c r="AI503" s="84">
        <f t="shared" si="152"/>
        <v>0</v>
      </c>
      <c r="AJ503" s="84">
        <v>1021</v>
      </c>
      <c r="AK503" t="str">
        <f t="shared" si="149"/>
        <v>0, 1021</v>
      </c>
      <c r="AL503" s="60">
        <f t="shared" si="152"/>
        <v>0</v>
      </c>
      <c r="AM503" s="5">
        <f t="shared" si="150"/>
        <v>0</v>
      </c>
      <c r="AN503" s="56"/>
      <c r="AT503" s="56"/>
    </row>
    <row r="504" spans="3:46" x14ac:dyDescent="0.35">
      <c r="C504" s="3">
        <f t="shared" si="146"/>
        <v>0</v>
      </c>
      <c r="E504" s="56" t="e">
        <f t="shared" si="153"/>
        <v>#N/A</v>
      </c>
      <c r="F504" s="58" t="e">
        <f t="shared" si="154"/>
        <v>#N/A</v>
      </c>
      <c r="G504" s="58">
        <f t="shared" si="155"/>
        <v>0</v>
      </c>
      <c r="H504" s="58">
        <f t="shared" si="156"/>
        <v>0</v>
      </c>
      <c r="I504" s="61" t="e">
        <v>#N/A</v>
      </c>
      <c r="J504" s="58" t="str">
        <f t="shared" si="157"/>
        <v>0</v>
      </c>
      <c r="K504" s="58" t="str">
        <f t="shared" si="158"/>
        <v>0</v>
      </c>
      <c r="L504" s="58">
        <f t="shared" si="159"/>
        <v>0</v>
      </c>
      <c r="M504" s="58">
        <f t="shared" si="160"/>
        <v>0</v>
      </c>
      <c r="AF504" s="3">
        <f t="shared" si="147"/>
        <v>0</v>
      </c>
      <c r="AG504" s="5">
        <f t="shared" si="148"/>
        <v>0</v>
      </c>
      <c r="AH504" s="56">
        <f t="shared" si="151"/>
        <v>0</v>
      </c>
      <c r="AI504" s="84">
        <f t="shared" si="152"/>
        <v>0</v>
      </c>
      <c r="AJ504" s="84">
        <v>1022</v>
      </c>
      <c r="AK504" t="str">
        <f t="shared" si="149"/>
        <v>0, 1022</v>
      </c>
      <c r="AL504" s="60">
        <f t="shared" si="152"/>
        <v>0</v>
      </c>
      <c r="AM504" s="5">
        <f t="shared" si="150"/>
        <v>0</v>
      </c>
      <c r="AN504" s="56"/>
      <c r="AT504" s="56"/>
    </row>
    <row r="505" spans="3:46" x14ac:dyDescent="0.35">
      <c r="C505" s="3">
        <f t="shared" si="146"/>
        <v>0</v>
      </c>
      <c r="E505" s="56" t="e">
        <f t="shared" si="153"/>
        <v>#N/A</v>
      </c>
      <c r="F505" s="58" t="e">
        <f t="shared" si="154"/>
        <v>#N/A</v>
      </c>
      <c r="G505" s="58">
        <f t="shared" si="155"/>
        <v>0</v>
      </c>
      <c r="H505" s="58">
        <f t="shared" si="156"/>
        <v>0</v>
      </c>
      <c r="I505" s="61" t="e">
        <v>#N/A</v>
      </c>
      <c r="J505" s="58" t="str">
        <f t="shared" si="157"/>
        <v>0</v>
      </c>
      <c r="K505" s="58" t="str">
        <f t="shared" si="158"/>
        <v>0</v>
      </c>
      <c r="L505" s="58">
        <f t="shared" si="159"/>
        <v>0</v>
      </c>
      <c r="M505" s="58">
        <f t="shared" si="160"/>
        <v>0</v>
      </c>
      <c r="AF505" s="3">
        <f t="shared" si="147"/>
        <v>0</v>
      </c>
      <c r="AG505" s="5">
        <f t="shared" si="148"/>
        <v>0</v>
      </c>
      <c r="AH505" s="56">
        <f t="shared" si="151"/>
        <v>0</v>
      </c>
      <c r="AI505" s="84">
        <f t="shared" si="152"/>
        <v>0</v>
      </c>
      <c r="AJ505" s="84">
        <v>1023</v>
      </c>
      <c r="AK505" t="str">
        <f t="shared" si="149"/>
        <v>0, 1023</v>
      </c>
      <c r="AL505" s="60">
        <f t="shared" si="152"/>
        <v>0</v>
      </c>
      <c r="AM505" s="5">
        <f t="shared" si="150"/>
        <v>0</v>
      </c>
      <c r="AN505" s="56"/>
      <c r="AT505" s="56"/>
    </row>
    <row r="506" spans="3:46" x14ac:dyDescent="0.35">
      <c r="C506" s="3">
        <f t="shared" si="146"/>
        <v>0</v>
      </c>
      <c r="E506" s="56" t="e">
        <f t="shared" si="153"/>
        <v>#N/A</v>
      </c>
      <c r="F506" s="58" t="e">
        <f t="shared" si="154"/>
        <v>#N/A</v>
      </c>
      <c r="G506" s="58">
        <f t="shared" si="155"/>
        <v>0</v>
      </c>
      <c r="H506" s="58">
        <f t="shared" si="156"/>
        <v>0</v>
      </c>
      <c r="I506" s="61" t="e">
        <v>#N/A</v>
      </c>
      <c r="J506" s="58" t="str">
        <f t="shared" si="157"/>
        <v>0</v>
      </c>
      <c r="K506" s="58" t="str">
        <f t="shared" si="158"/>
        <v>0</v>
      </c>
      <c r="L506" s="58">
        <f t="shared" si="159"/>
        <v>0</v>
      </c>
      <c r="M506" s="58">
        <f t="shared" si="160"/>
        <v>0</v>
      </c>
      <c r="AF506" s="3">
        <f t="shared" si="147"/>
        <v>0</v>
      </c>
      <c r="AG506" s="5">
        <f t="shared" si="148"/>
        <v>0</v>
      </c>
      <c r="AH506" s="56">
        <f t="shared" si="151"/>
        <v>0</v>
      </c>
      <c r="AI506" s="84">
        <f t="shared" si="152"/>
        <v>0</v>
      </c>
      <c r="AJ506" s="84">
        <v>1024</v>
      </c>
      <c r="AK506" t="str">
        <f t="shared" si="149"/>
        <v>0, 1024</v>
      </c>
      <c r="AL506" s="60">
        <f t="shared" si="152"/>
        <v>0</v>
      </c>
      <c r="AM506" s="5">
        <f t="shared" si="150"/>
        <v>0</v>
      </c>
      <c r="AN506" s="56"/>
      <c r="AT506" s="56"/>
    </row>
    <row r="507" spans="3:46" x14ac:dyDescent="0.35">
      <c r="C507" s="3">
        <f t="shared" si="146"/>
        <v>0</v>
      </c>
      <c r="E507" s="56" t="e">
        <f t="shared" si="153"/>
        <v>#N/A</v>
      </c>
      <c r="F507" s="58" t="e">
        <f t="shared" si="154"/>
        <v>#N/A</v>
      </c>
      <c r="G507" s="58">
        <f t="shared" si="155"/>
        <v>0</v>
      </c>
      <c r="H507" s="58">
        <f t="shared" si="156"/>
        <v>0</v>
      </c>
      <c r="I507" s="61" t="e">
        <v>#N/A</v>
      </c>
      <c r="J507" s="58" t="str">
        <f t="shared" si="157"/>
        <v>0</v>
      </c>
      <c r="K507" s="58" t="str">
        <f t="shared" si="158"/>
        <v>0</v>
      </c>
      <c r="L507" s="58">
        <f t="shared" si="159"/>
        <v>0</v>
      </c>
      <c r="M507" s="58">
        <f t="shared" si="160"/>
        <v>0</v>
      </c>
      <c r="AF507" s="3">
        <f t="shared" si="147"/>
        <v>0</v>
      </c>
      <c r="AG507" s="5">
        <f t="shared" si="148"/>
        <v>0</v>
      </c>
      <c r="AH507" s="56">
        <f t="shared" si="151"/>
        <v>0</v>
      </c>
      <c r="AI507" s="84">
        <f t="shared" si="152"/>
        <v>0</v>
      </c>
      <c r="AJ507" s="84">
        <v>1025</v>
      </c>
      <c r="AK507" t="str">
        <f t="shared" si="149"/>
        <v>0, 1025</v>
      </c>
      <c r="AL507" s="60">
        <f t="shared" si="152"/>
        <v>0</v>
      </c>
      <c r="AM507" s="5">
        <f t="shared" si="150"/>
        <v>0</v>
      </c>
      <c r="AN507" s="56"/>
      <c r="AT507" s="56"/>
    </row>
    <row r="508" spans="3:46" x14ac:dyDescent="0.35">
      <c r="C508" s="3">
        <f t="shared" si="146"/>
        <v>0</v>
      </c>
      <c r="E508" s="56" t="e">
        <f t="shared" si="153"/>
        <v>#N/A</v>
      </c>
      <c r="F508" s="58" t="e">
        <f t="shared" si="154"/>
        <v>#N/A</v>
      </c>
      <c r="G508" s="58">
        <f t="shared" si="155"/>
        <v>0</v>
      </c>
      <c r="H508" s="58">
        <f t="shared" si="156"/>
        <v>0</v>
      </c>
      <c r="I508" s="61" t="e">
        <v>#N/A</v>
      </c>
      <c r="J508" s="58" t="str">
        <f t="shared" si="157"/>
        <v>0</v>
      </c>
      <c r="K508" s="58" t="str">
        <f t="shared" si="158"/>
        <v>0</v>
      </c>
      <c r="L508" s="58">
        <f t="shared" si="159"/>
        <v>0</v>
      </c>
      <c r="M508" s="58">
        <f t="shared" si="160"/>
        <v>0</v>
      </c>
      <c r="AF508" s="3">
        <f t="shared" si="147"/>
        <v>0</v>
      </c>
      <c r="AG508" s="5">
        <f t="shared" si="148"/>
        <v>0</v>
      </c>
      <c r="AH508" s="56">
        <f t="shared" si="151"/>
        <v>0</v>
      </c>
      <c r="AI508" s="84">
        <f t="shared" si="152"/>
        <v>0</v>
      </c>
      <c r="AJ508" s="84">
        <v>1026</v>
      </c>
      <c r="AK508" t="str">
        <f t="shared" si="149"/>
        <v>0, 1026</v>
      </c>
      <c r="AL508" s="60">
        <f t="shared" si="152"/>
        <v>0</v>
      </c>
      <c r="AM508" s="5">
        <f t="shared" si="150"/>
        <v>0</v>
      </c>
      <c r="AN508" s="56"/>
      <c r="AT508" s="56"/>
    </row>
    <row r="509" spans="3:46" x14ac:dyDescent="0.35">
      <c r="C509" s="3">
        <f t="shared" si="146"/>
        <v>0</v>
      </c>
      <c r="E509" s="56" t="e">
        <f t="shared" si="153"/>
        <v>#N/A</v>
      </c>
      <c r="F509" s="58" t="e">
        <f t="shared" si="154"/>
        <v>#N/A</v>
      </c>
      <c r="G509" s="58">
        <f t="shared" si="155"/>
        <v>0</v>
      </c>
      <c r="H509" s="58">
        <f t="shared" si="156"/>
        <v>0</v>
      </c>
      <c r="I509" s="61" t="e">
        <v>#N/A</v>
      </c>
      <c r="J509" s="58" t="str">
        <f t="shared" si="157"/>
        <v>0</v>
      </c>
      <c r="K509" s="58" t="str">
        <f t="shared" si="158"/>
        <v>0</v>
      </c>
      <c r="L509" s="58">
        <f t="shared" si="159"/>
        <v>0</v>
      </c>
      <c r="M509" s="58">
        <f t="shared" si="160"/>
        <v>0</v>
      </c>
      <c r="AF509" s="3">
        <f t="shared" si="147"/>
        <v>0</v>
      </c>
      <c r="AG509" s="5">
        <f t="shared" si="148"/>
        <v>0</v>
      </c>
      <c r="AH509" s="56">
        <f t="shared" si="151"/>
        <v>0</v>
      </c>
      <c r="AI509" s="84">
        <f t="shared" si="152"/>
        <v>0</v>
      </c>
      <c r="AJ509" s="84">
        <v>1027</v>
      </c>
      <c r="AK509" t="str">
        <f t="shared" si="149"/>
        <v>0, 1027</v>
      </c>
      <c r="AL509" s="60">
        <f t="shared" si="152"/>
        <v>0</v>
      </c>
      <c r="AM509" s="5">
        <f t="shared" si="150"/>
        <v>0</v>
      </c>
      <c r="AN509" s="56"/>
      <c r="AT509" s="56"/>
    </row>
    <row r="510" spans="3:46" x14ac:dyDescent="0.35">
      <c r="C510" s="3">
        <f t="shared" si="146"/>
        <v>0</v>
      </c>
      <c r="E510" s="56" t="e">
        <f t="shared" si="153"/>
        <v>#N/A</v>
      </c>
      <c r="F510" s="58" t="e">
        <f t="shared" si="154"/>
        <v>#N/A</v>
      </c>
      <c r="G510" s="58">
        <f t="shared" si="155"/>
        <v>0</v>
      </c>
      <c r="H510" s="58">
        <f t="shared" si="156"/>
        <v>0</v>
      </c>
      <c r="I510" s="61" t="e">
        <v>#N/A</v>
      </c>
      <c r="J510" s="58" t="str">
        <f t="shared" si="157"/>
        <v>0</v>
      </c>
      <c r="K510" s="58" t="str">
        <f t="shared" si="158"/>
        <v>0</v>
      </c>
      <c r="L510" s="58">
        <f t="shared" si="159"/>
        <v>0</v>
      </c>
      <c r="M510" s="58">
        <f t="shared" si="160"/>
        <v>0</v>
      </c>
      <c r="AF510" s="3">
        <f t="shared" si="147"/>
        <v>0</v>
      </c>
      <c r="AG510" s="5">
        <f t="shared" si="148"/>
        <v>0</v>
      </c>
      <c r="AH510" s="56">
        <f t="shared" si="151"/>
        <v>0</v>
      </c>
      <c r="AI510" s="84">
        <f t="shared" si="152"/>
        <v>0</v>
      </c>
      <c r="AJ510" s="84">
        <v>1028</v>
      </c>
      <c r="AK510" t="str">
        <f t="shared" si="149"/>
        <v>0, 1028</v>
      </c>
      <c r="AL510" s="60">
        <f t="shared" si="152"/>
        <v>0</v>
      </c>
      <c r="AM510" s="5">
        <f t="shared" si="150"/>
        <v>0</v>
      </c>
      <c r="AN510" s="56"/>
      <c r="AT510" s="56"/>
    </row>
    <row r="511" spans="3:46" x14ac:dyDescent="0.35">
      <c r="C511" s="3">
        <f t="shared" si="146"/>
        <v>0</v>
      </c>
      <c r="E511" s="56" t="e">
        <f t="shared" si="153"/>
        <v>#N/A</v>
      </c>
      <c r="F511" s="58" t="e">
        <f t="shared" si="154"/>
        <v>#N/A</v>
      </c>
      <c r="G511" s="58">
        <f t="shared" si="155"/>
        <v>0</v>
      </c>
      <c r="H511" s="58">
        <f t="shared" si="156"/>
        <v>0</v>
      </c>
      <c r="I511" s="61" t="e">
        <v>#N/A</v>
      </c>
      <c r="J511" s="58" t="str">
        <f t="shared" si="157"/>
        <v>0</v>
      </c>
      <c r="K511" s="58" t="str">
        <f t="shared" si="158"/>
        <v>0</v>
      </c>
      <c r="L511" s="58">
        <f t="shared" si="159"/>
        <v>0</v>
      </c>
      <c r="M511" s="58">
        <f t="shared" si="160"/>
        <v>0</v>
      </c>
      <c r="AF511" s="3">
        <f t="shared" si="147"/>
        <v>0</v>
      </c>
      <c r="AG511" s="5">
        <f t="shared" si="148"/>
        <v>0</v>
      </c>
      <c r="AH511" s="56">
        <f t="shared" si="151"/>
        <v>0</v>
      </c>
      <c r="AI511" s="84">
        <f t="shared" si="152"/>
        <v>0</v>
      </c>
      <c r="AJ511" s="84">
        <v>1029</v>
      </c>
      <c r="AK511" t="str">
        <f t="shared" si="149"/>
        <v>0, 1029</v>
      </c>
      <c r="AL511" s="60">
        <f t="shared" si="152"/>
        <v>0</v>
      </c>
      <c r="AM511" s="5">
        <f t="shared" si="150"/>
        <v>0</v>
      </c>
      <c r="AN511" s="56"/>
      <c r="AT511" s="56"/>
    </row>
    <row r="512" spans="3:46" x14ac:dyDescent="0.35">
      <c r="C512" s="3">
        <f t="shared" si="146"/>
        <v>0</v>
      </c>
      <c r="E512" s="56" t="e">
        <f t="shared" si="153"/>
        <v>#N/A</v>
      </c>
      <c r="F512" s="58" t="e">
        <f t="shared" si="154"/>
        <v>#N/A</v>
      </c>
      <c r="G512" s="58">
        <f t="shared" si="155"/>
        <v>0</v>
      </c>
      <c r="H512" s="58">
        <f t="shared" si="156"/>
        <v>0</v>
      </c>
      <c r="I512" s="61" t="e">
        <v>#N/A</v>
      </c>
      <c r="J512" s="58" t="str">
        <f t="shared" si="157"/>
        <v>0</v>
      </c>
      <c r="K512" s="58" t="str">
        <f t="shared" si="158"/>
        <v>0</v>
      </c>
      <c r="L512" s="58">
        <f t="shared" si="159"/>
        <v>0</v>
      </c>
      <c r="M512" s="58">
        <f t="shared" si="160"/>
        <v>0</v>
      </c>
      <c r="AF512" s="3">
        <f t="shared" si="147"/>
        <v>0</v>
      </c>
      <c r="AG512" s="5">
        <f t="shared" si="148"/>
        <v>0</v>
      </c>
      <c r="AH512" s="56">
        <f t="shared" si="151"/>
        <v>0</v>
      </c>
      <c r="AI512" s="84">
        <f t="shared" si="152"/>
        <v>0</v>
      </c>
      <c r="AJ512" s="84">
        <v>1030</v>
      </c>
      <c r="AK512" t="str">
        <f t="shared" si="149"/>
        <v>0, 1030</v>
      </c>
      <c r="AL512" s="60">
        <f t="shared" si="152"/>
        <v>0</v>
      </c>
      <c r="AM512" s="5">
        <f t="shared" si="150"/>
        <v>0</v>
      </c>
      <c r="AN512" s="56"/>
      <c r="AT512" s="56"/>
    </row>
    <row r="513" spans="3:46" x14ac:dyDescent="0.35">
      <c r="C513" s="3">
        <f t="shared" si="146"/>
        <v>0</v>
      </c>
      <c r="E513" s="56" t="e">
        <f t="shared" si="153"/>
        <v>#N/A</v>
      </c>
      <c r="F513" s="58" t="e">
        <f t="shared" si="154"/>
        <v>#N/A</v>
      </c>
      <c r="G513" s="58">
        <f t="shared" si="155"/>
        <v>0</v>
      </c>
      <c r="H513" s="58">
        <f t="shared" si="156"/>
        <v>0</v>
      </c>
      <c r="I513" s="61" t="e">
        <v>#N/A</v>
      </c>
      <c r="J513" s="58" t="str">
        <f t="shared" si="157"/>
        <v>0</v>
      </c>
      <c r="K513" s="58" t="str">
        <f t="shared" si="158"/>
        <v>0</v>
      </c>
      <c r="L513" s="58">
        <f t="shared" si="159"/>
        <v>0</v>
      </c>
      <c r="M513" s="58">
        <f t="shared" si="160"/>
        <v>0</v>
      </c>
      <c r="AF513" s="3">
        <f t="shared" si="147"/>
        <v>0</v>
      </c>
      <c r="AG513" s="5">
        <f t="shared" si="148"/>
        <v>0</v>
      </c>
      <c r="AH513" s="56">
        <f t="shared" si="151"/>
        <v>0</v>
      </c>
      <c r="AI513" s="84">
        <f t="shared" si="152"/>
        <v>0</v>
      </c>
      <c r="AJ513" s="84">
        <v>1031</v>
      </c>
      <c r="AK513" t="str">
        <f t="shared" si="149"/>
        <v>0, 1031</v>
      </c>
      <c r="AL513" s="60">
        <f t="shared" si="152"/>
        <v>0</v>
      </c>
      <c r="AM513" s="5">
        <f t="shared" si="150"/>
        <v>0</v>
      </c>
      <c r="AN513" s="56"/>
      <c r="AT513" s="56"/>
    </row>
    <row r="514" spans="3:46" x14ac:dyDescent="0.35">
      <c r="C514" s="3">
        <f t="shared" ref="C514:C577" si="161">A514/60000/1440</f>
        <v>0</v>
      </c>
      <c r="E514" s="56" t="e">
        <f t="shared" si="153"/>
        <v>#N/A</v>
      </c>
      <c r="F514" s="58" t="e">
        <f t="shared" si="154"/>
        <v>#N/A</v>
      </c>
      <c r="G514" s="58">
        <f t="shared" si="155"/>
        <v>0</v>
      </c>
      <c r="H514" s="58">
        <f t="shared" si="156"/>
        <v>0</v>
      </c>
      <c r="I514" s="61" t="e">
        <v>#N/A</v>
      </c>
      <c r="J514" s="58" t="str">
        <f t="shared" si="157"/>
        <v>0</v>
      </c>
      <c r="K514" s="58" t="str">
        <f t="shared" si="158"/>
        <v>0</v>
      </c>
      <c r="L514" s="58">
        <f t="shared" si="159"/>
        <v>0</v>
      </c>
      <c r="M514" s="58">
        <f t="shared" si="160"/>
        <v>0</v>
      </c>
      <c r="AF514" s="3">
        <f t="shared" ref="AF514:AF577" si="162">A514/60000/1440</f>
        <v>0</v>
      </c>
      <c r="AG514" s="5">
        <f t="shared" ref="AG514:AG577" si="163">A514</f>
        <v>0</v>
      </c>
      <c r="AH514" s="56">
        <f t="shared" si="151"/>
        <v>0</v>
      </c>
      <c r="AI514" s="84">
        <f t="shared" si="152"/>
        <v>0</v>
      </c>
      <c r="AJ514" s="84">
        <v>1032</v>
      </c>
      <c r="AK514" t="str">
        <f t="shared" si="149"/>
        <v>0, 1032</v>
      </c>
      <c r="AL514" s="60">
        <f t="shared" si="152"/>
        <v>0</v>
      </c>
      <c r="AM514" s="5">
        <f t="shared" si="150"/>
        <v>0</v>
      </c>
      <c r="AN514" s="56"/>
      <c r="AT514" s="56"/>
    </row>
    <row r="515" spans="3:46" x14ac:dyDescent="0.35">
      <c r="C515" s="3">
        <f t="shared" si="161"/>
        <v>0</v>
      </c>
      <c r="E515" s="56" t="e">
        <f t="shared" si="153"/>
        <v>#N/A</v>
      </c>
      <c r="F515" s="58" t="e">
        <f t="shared" si="154"/>
        <v>#N/A</v>
      </c>
      <c r="G515" s="58">
        <f t="shared" si="155"/>
        <v>0</v>
      </c>
      <c r="H515" s="58">
        <f t="shared" si="156"/>
        <v>0</v>
      </c>
      <c r="I515" s="61" t="e">
        <v>#N/A</v>
      </c>
      <c r="J515" s="58" t="str">
        <f t="shared" si="157"/>
        <v>0</v>
      </c>
      <c r="K515" s="58" t="str">
        <f t="shared" si="158"/>
        <v>0</v>
      </c>
      <c r="L515" s="58">
        <f t="shared" si="159"/>
        <v>0</v>
      </c>
      <c r="M515" s="58">
        <f t="shared" si="160"/>
        <v>0</v>
      </c>
      <c r="AF515" s="3">
        <f t="shared" si="162"/>
        <v>0</v>
      </c>
      <c r="AG515" s="5">
        <f t="shared" si="163"/>
        <v>0</v>
      </c>
      <c r="AH515" s="56">
        <f t="shared" si="151"/>
        <v>0</v>
      </c>
      <c r="AI515" s="84">
        <f t="shared" si="152"/>
        <v>0</v>
      </c>
      <c r="AJ515" s="84">
        <v>1033</v>
      </c>
      <c r="AK515" t="str">
        <f t="shared" ref="AK515:AK578" si="164">_xlfn.CONCAT(AI515,", ",AJ515)</f>
        <v>0, 1033</v>
      </c>
      <c r="AL515" s="60">
        <f t="shared" si="152"/>
        <v>0</v>
      </c>
      <c r="AM515" s="5">
        <f t="shared" ref="AM515:AM578" si="165">$AG515/1000</f>
        <v>0</v>
      </c>
      <c r="AN515" s="56"/>
      <c r="AT515" s="56"/>
    </row>
    <row r="516" spans="3:46" x14ac:dyDescent="0.35">
      <c r="C516" s="3">
        <f t="shared" si="161"/>
        <v>0</v>
      </c>
      <c r="E516" s="56" t="e">
        <f t="shared" si="153"/>
        <v>#N/A</v>
      </c>
      <c r="F516" s="58" t="e">
        <f t="shared" si="154"/>
        <v>#N/A</v>
      </c>
      <c r="G516" s="58">
        <f t="shared" si="155"/>
        <v>0</v>
      </c>
      <c r="H516" s="58">
        <f t="shared" si="156"/>
        <v>0</v>
      </c>
      <c r="I516" s="61" t="e">
        <v>#N/A</v>
      </c>
      <c r="J516" s="58" t="str">
        <f t="shared" si="157"/>
        <v>0</v>
      </c>
      <c r="K516" s="58" t="str">
        <f t="shared" si="158"/>
        <v>0</v>
      </c>
      <c r="L516" s="58">
        <f t="shared" si="159"/>
        <v>0</v>
      </c>
      <c r="M516" s="58">
        <f t="shared" si="160"/>
        <v>0</v>
      </c>
      <c r="AF516" s="3">
        <f t="shared" si="162"/>
        <v>0</v>
      </c>
      <c r="AG516" s="5">
        <f t="shared" si="163"/>
        <v>0</v>
      </c>
      <c r="AH516" s="56">
        <f t="shared" si="151"/>
        <v>0</v>
      </c>
      <c r="AI516" s="84">
        <f t="shared" si="152"/>
        <v>0</v>
      </c>
      <c r="AJ516" s="84">
        <v>1034</v>
      </c>
      <c r="AK516" t="str">
        <f t="shared" si="164"/>
        <v>0, 1034</v>
      </c>
      <c r="AL516" s="60">
        <f t="shared" si="152"/>
        <v>0</v>
      </c>
      <c r="AM516" s="5">
        <f t="shared" si="165"/>
        <v>0</v>
      </c>
      <c r="AN516" s="56"/>
      <c r="AT516" s="56"/>
    </row>
    <row r="517" spans="3:46" x14ac:dyDescent="0.35">
      <c r="C517" s="3">
        <f t="shared" si="161"/>
        <v>0</v>
      </c>
      <c r="E517" s="56" t="e">
        <f t="shared" si="153"/>
        <v>#N/A</v>
      </c>
      <c r="F517" s="58" t="e">
        <f t="shared" si="154"/>
        <v>#N/A</v>
      </c>
      <c r="G517" s="58">
        <f t="shared" si="155"/>
        <v>0</v>
      </c>
      <c r="H517" s="58">
        <f t="shared" si="156"/>
        <v>0</v>
      </c>
      <c r="I517" s="61" t="e">
        <v>#N/A</v>
      </c>
      <c r="J517" s="58" t="str">
        <f t="shared" si="157"/>
        <v>0</v>
      </c>
      <c r="K517" s="58" t="str">
        <f t="shared" si="158"/>
        <v>0</v>
      </c>
      <c r="L517" s="58">
        <f t="shared" si="159"/>
        <v>0</v>
      </c>
      <c r="M517" s="58">
        <f t="shared" si="160"/>
        <v>0</v>
      </c>
      <c r="AF517" s="3">
        <f t="shared" si="162"/>
        <v>0</v>
      </c>
      <c r="AG517" s="5">
        <f t="shared" si="163"/>
        <v>0</v>
      </c>
      <c r="AH517" s="56">
        <f t="shared" si="151"/>
        <v>0</v>
      </c>
      <c r="AI517" s="84">
        <f t="shared" si="152"/>
        <v>0</v>
      </c>
      <c r="AJ517" s="84">
        <v>1035</v>
      </c>
      <c r="AK517" t="str">
        <f t="shared" si="164"/>
        <v>0, 1035</v>
      </c>
      <c r="AL517" s="60">
        <f t="shared" si="152"/>
        <v>0</v>
      </c>
      <c r="AM517" s="5">
        <f t="shared" si="165"/>
        <v>0</v>
      </c>
      <c r="AN517" s="56"/>
      <c r="AT517" s="56"/>
    </row>
    <row r="518" spans="3:46" x14ac:dyDescent="0.35">
      <c r="C518" s="3">
        <f t="shared" si="161"/>
        <v>0</v>
      </c>
      <c r="E518" s="56" t="e">
        <f t="shared" si="153"/>
        <v>#N/A</v>
      </c>
      <c r="F518" s="58" t="e">
        <f t="shared" si="154"/>
        <v>#N/A</v>
      </c>
      <c r="G518" s="58">
        <f t="shared" si="155"/>
        <v>0</v>
      </c>
      <c r="H518" s="58">
        <f t="shared" si="156"/>
        <v>0</v>
      </c>
      <c r="I518" s="61" t="e">
        <v>#N/A</v>
      </c>
      <c r="J518" s="58" t="str">
        <f t="shared" si="157"/>
        <v>0</v>
      </c>
      <c r="K518" s="58" t="str">
        <f t="shared" si="158"/>
        <v>0</v>
      </c>
      <c r="L518" s="58">
        <f t="shared" si="159"/>
        <v>0</v>
      </c>
      <c r="M518" s="58">
        <f t="shared" si="160"/>
        <v>0</v>
      </c>
      <c r="AF518" s="3">
        <f t="shared" si="162"/>
        <v>0</v>
      </c>
      <c r="AG518" s="5">
        <f t="shared" si="163"/>
        <v>0</v>
      </c>
      <c r="AH518" s="56">
        <f t="shared" si="151"/>
        <v>0</v>
      </c>
      <c r="AI518" s="84">
        <f t="shared" si="152"/>
        <v>0</v>
      </c>
      <c r="AJ518" s="84">
        <v>1036</v>
      </c>
      <c r="AK518" t="str">
        <f t="shared" si="164"/>
        <v>0, 1036</v>
      </c>
      <c r="AL518" s="60">
        <f t="shared" si="152"/>
        <v>0</v>
      </c>
      <c r="AM518" s="5">
        <f t="shared" si="165"/>
        <v>0</v>
      </c>
      <c r="AN518" s="56"/>
      <c r="AT518" s="56"/>
    </row>
    <row r="519" spans="3:46" x14ac:dyDescent="0.35">
      <c r="C519" s="3">
        <f t="shared" si="161"/>
        <v>0</v>
      </c>
      <c r="E519" s="56" t="e">
        <f t="shared" si="153"/>
        <v>#N/A</v>
      </c>
      <c r="F519" s="58" t="e">
        <f t="shared" si="154"/>
        <v>#N/A</v>
      </c>
      <c r="G519" s="58">
        <f t="shared" si="155"/>
        <v>0</v>
      </c>
      <c r="H519" s="58">
        <f t="shared" si="156"/>
        <v>0</v>
      </c>
      <c r="I519" s="61" t="e">
        <v>#N/A</v>
      </c>
      <c r="J519" s="58" t="str">
        <f t="shared" si="157"/>
        <v>0</v>
      </c>
      <c r="K519" s="58" t="str">
        <f t="shared" si="158"/>
        <v>0</v>
      </c>
      <c r="L519" s="58">
        <f t="shared" si="159"/>
        <v>0</v>
      </c>
      <c r="M519" s="58">
        <f t="shared" si="160"/>
        <v>0</v>
      </c>
      <c r="AF519" s="3">
        <f t="shared" si="162"/>
        <v>0</v>
      </c>
      <c r="AG519" s="5">
        <f t="shared" si="163"/>
        <v>0</v>
      </c>
      <c r="AH519" s="56">
        <f t="shared" ref="AH519:AH582" si="166">B519*10</f>
        <v>0</v>
      </c>
      <c r="AI519" s="84">
        <f t="shared" si="152"/>
        <v>0</v>
      </c>
      <c r="AJ519" s="84">
        <v>1037</v>
      </c>
      <c r="AK519" t="str">
        <f t="shared" si="164"/>
        <v>0, 1037</v>
      </c>
      <c r="AL519" s="60">
        <f t="shared" si="152"/>
        <v>0</v>
      </c>
      <c r="AM519" s="5">
        <f t="shared" si="165"/>
        <v>0</v>
      </c>
      <c r="AN519" s="56"/>
      <c r="AT519" s="56"/>
    </row>
    <row r="520" spans="3:46" x14ac:dyDescent="0.35">
      <c r="C520" s="3">
        <f t="shared" si="161"/>
        <v>0</v>
      </c>
      <c r="E520" s="56" t="e">
        <f t="shared" si="153"/>
        <v>#N/A</v>
      </c>
      <c r="F520" s="58" t="e">
        <f t="shared" si="154"/>
        <v>#N/A</v>
      </c>
      <c r="G520" s="58">
        <f t="shared" si="155"/>
        <v>0</v>
      </c>
      <c r="H520" s="58">
        <f t="shared" si="156"/>
        <v>0</v>
      </c>
      <c r="I520" s="61" t="e">
        <v>#N/A</v>
      </c>
      <c r="J520" s="58" t="str">
        <f t="shared" si="157"/>
        <v>0</v>
      </c>
      <c r="K520" s="58" t="str">
        <f t="shared" si="158"/>
        <v>0</v>
      </c>
      <c r="L520" s="58">
        <f t="shared" si="159"/>
        <v>0</v>
      </c>
      <c r="M520" s="58">
        <f t="shared" si="160"/>
        <v>0</v>
      </c>
      <c r="AF520" s="3">
        <f t="shared" si="162"/>
        <v>0</v>
      </c>
      <c r="AG520" s="5">
        <f t="shared" si="163"/>
        <v>0</v>
      </c>
      <c r="AH520" s="56">
        <f t="shared" si="166"/>
        <v>0</v>
      </c>
      <c r="AI520" s="84">
        <f t="shared" si="152"/>
        <v>0</v>
      </c>
      <c r="AJ520" s="84">
        <v>1038</v>
      </c>
      <c r="AK520" t="str">
        <f t="shared" si="164"/>
        <v>0, 1038</v>
      </c>
      <c r="AL520" s="60">
        <f t="shared" si="152"/>
        <v>0</v>
      </c>
      <c r="AM520" s="5">
        <f t="shared" si="165"/>
        <v>0</v>
      </c>
      <c r="AN520" s="56"/>
      <c r="AT520" s="56"/>
    </row>
    <row r="521" spans="3:46" x14ac:dyDescent="0.35">
      <c r="C521" s="3">
        <f t="shared" si="161"/>
        <v>0</v>
      </c>
      <c r="E521" s="56" t="e">
        <f t="shared" si="153"/>
        <v>#N/A</v>
      </c>
      <c r="F521" s="58" t="e">
        <f t="shared" si="154"/>
        <v>#N/A</v>
      </c>
      <c r="G521" s="58">
        <f t="shared" si="155"/>
        <v>0</v>
      </c>
      <c r="H521" s="58">
        <f t="shared" si="156"/>
        <v>0</v>
      </c>
      <c r="I521" s="61" t="e">
        <v>#N/A</v>
      </c>
      <c r="J521" s="58" t="str">
        <f t="shared" si="157"/>
        <v>0</v>
      </c>
      <c r="K521" s="58" t="str">
        <f t="shared" si="158"/>
        <v>0</v>
      </c>
      <c r="L521" s="58">
        <f t="shared" si="159"/>
        <v>0</v>
      </c>
      <c r="M521" s="58">
        <f t="shared" si="160"/>
        <v>0</v>
      </c>
      <c r="AF521" s="3">
        <f t="shared" si="162"/>
        <v>0</v>
      </c>
      <c r="AG521" s="5">
        <f t="shared" si="163"/>
        <v>0</v>
      </c>
      <c r="AH521" s="56">
        <f t="shared" si="166"/>
        <v>0</v>
      </c>
      <c r="AI521" s="84">
        <f t="shared" si="152"/>
        <v>0</v>
      </c>
      <c r="AJ521" s="84">
        <v>1039</v>
      </c>
      <c r="AK521" t="str">
        <f t="shared" si="164"/>
        <v>0, 1039</v>
      </c>
      <c r="AL521" s="60">
        <f t="shared" si="152"/>
        <v>0</v>
      </c>
      <c r="AM521" s="5">
        <f t="shared" si="165"/>
        <v>0</v>
      </c>
      <c r="AN521" s="56"/>
      <c r="AT521" s="56"/>
    </row>
    <row r="522" spans="3:46" x14ac:dyDescent="0.35">
      <c r="C522" s="3">
        <f t="shared" si="161"/>
        <v>0</v>
      </c>
      <c r="E522" s="56" t="e">
        <f t="shared" si="153"/>
        <v>#N/A</v>
      </c>
      <c r="F522" s="58" t="e">
        <f t="shared" si="154"/>
        <v>#N/A</v>
      </c>
      <c r="G522" s="58">
        <f t="shared" si="155"/>
        <v>0</v>
      </c>
      <c r="H522" s="58">
        <f t="shared" si="156"/>
        <v>0</v>
      </c>
      <c r="I522" s="61" t="e">
        <v>#N/A</v>
      </c>
      <c r="J522" s="58" t="str">
        <f t="shared" si="157"/>
        <v>0</v>
      </c>
      <c r="K522" s="58" t="str">
        <f t="shared" si="158"/>
        <v>0</v>
      </c>
      <c r="L522" s="58">
        <f t="shared" si="159"/>
        <v>0</v>
      </c>
      <c r="M522" s="58">
        <f t="shared" si="160"/>
        <v>0</v>
      </c>
      <c r="AF522" s="3">
        <f t="shared" si="162"/>
        <v>0</v>
      </c>
      <c r="AG522" s="5">
        <f t="shared" si="163"/>
        <v>0</v>
      </c>
      <c r="AH522" s="56">
        <f t="shared" si="166"/>
        <v>0</v>
      </c>
      <c r="AI522" s="84">
        <f t="shared" si="152"/>
        <v>0</v>
      </c>
      <c r="AJ522" s="84">
        <v>1040</v>
      </c>
      <c r="AK522" t="str">
        <f t="shared" si="164"/>
        <v>0, 1040</v>
      </c>
      <c r="AL522" s="60">
        <f t="shared" si="152"/>
        <v>0</v>
      </c>
      <c r="AM522" s="5">
        <f t="shared" si="165"/>
        <v>0</v>
      </c>
      <c r="AN522" s="56"/>
      <c r="AT522" s="56"/>
    </row>
    <row r="523" spans="3:46" x14ac:dyDescent="0.35">
      <c r="C523" s="3">
        <f t="shared" si="161"/>
        <v>0</v>
      </c>
      <c r="E523" s="56" t="e">
        <f t="shared" si="153"/>
        <v>#N/A</v>
      </c>
      <c r="F523" s="58" t="e">
        <f t="shared" si="154"/>
        <v>#N/A</v>
      </c>
      <c r="G523" s="58">
        <f t="shared" si="155"/>
        <v>0</v>
      </c>
      <c r="H523" s="58">
        <f t="shared" si="156"/>
        <v>0</v>
      </c>
      <c r="I523" s="61" t="e">
        <v>#N/A</v>
      </c>
      <c r="J523" s="58" t="str">
        <f t="shared" si="157"/>
        <v>0</v>
      </c>
      <c r="K523" s="58" t="str">
        <f t="shared" si="158"/>
        <v>0</v>
      </c>
      <c r="L523" s="58">
        <f t="shared" si="159"/>
        <v>0</v>
      </c>
      <c r="M523" s="58">
        <f t="shared" si="160"/>
        <v>0</v>
      </c>
      <c r="AF523" s="3">
        <f t="shared" si="162"/>
        <v>0</v>
      </c>
      <c r="AG523" s="5">
        <f t="shared" si="163"/>
        <v>0</v>
      </c>
      <c r="AH523" s="56">
        <f t="shared" si="166"/>
        <v>0</v>
      </c>
      <c r="AI523" s="84">
        <f t="shared" si="152"/>
        <v>0</v>
      </c>
      <c r="AJ523" s="84">
        <v>1041</v>
      </c>
      <c r="AK523" t="str">
        <f t="shared" si="164"/>
        <v>0, 1041</v>
      </c>
      <c r="AL523" s="60">
        <f t="shared" si="152"/>
        <v>0</v>
      </c>
      <c r="AM523" s="5">
        <f t="shared" si="165"/>
        <v>0</v>
      </c>
      <c r="AN523" s="56"/>
      <c r="AT523" s="56"/>
    </row>
    <row r="524" spans="3:46" x14ac:dyDescent="0.35">
      <c r="C524" s="3">
        <f t="shared" si="161"/>
        <v>0</v>
      </c>
      <c r="E524" s="56" t="e">
        <f t="shared" si="153"/>
        <v>#N/A</v>
      </c>
      <c r="F524" s="58" t="e">
        <f t="shared" si="154"/>
        <v>#N/A</v>
      </c>
      <c r="G524" s="58">
        <f t="shared" si="155"/>
        <v>0</v>
      </c>
      <c r="H524" s="58">
        <f t="shared" si="156"/>
        <v>0</v>
      </c>
      <c r="I524" s="61" t="e">
        <v>#N/A</v>
      </c>
      <c r="J524" s="58" t="str">
        <f t="shared" si="157"/>
        <v>0</v>
      </c>
      <c r="K524" s="58" t="str">
        <f t="shared" si="158"/>
        <v>0</v>
      </c>
      <c r="L524" s="58">
        <f t="shared" si="159"/>
        <v>0</v>
      </c>
      <c r="M524" s="58">
        <f t="shared" si="160"/>
        <v>0</v>
      </c>
      <c r="AF524" s="3">
        <f t="shared" si="162"/>
        <v>0</v>
      </c>
      <c r="AG524" s="5">
        <f t="shared" si="163"/>
        <v>0</v>
      </c>
      <c r="AH524" s="56">
        <f t="shared" si="166"/>
        <v>0</v>
      </c>
      <c r="AI524" s="84">
        <f t="shared" si="152"/>
        <v>0</v>
      </c>
      <c r="AJ524" s="84">
        <v>1042</v>
      </c>
      <c r="AK524" t="str">
        <f t="shared" si="164"/>
        <v>0, 1042</v>
      </c>
      <c r="AL524" s="60">
        <f t="shared" si="152"/>
        <v>0</v>
      </c>
      <c r="AM524" s="5">
        <f t="shared" si="165"/>
        <v>0</v>
      </c>
      <c r="AN524" s="56"/>
      <c r="AT524" s="56"/>
    </row>
    <row r="525" spans="3:46" x14ac:dyDescent="0.35">
      <c r="C525" s="3">
        <f t="shared" si="161"/>
        <v>0</v>
      </c>
      <c r="E525" s="56" t="e">
        <f t="shared" si="153"/>
        <v>#N/A</v>
      </c>
      <c r="F525" s="58" t="e">
        <f t="shared" si="154"/>
        <v>#N/A</v>
      </c>
      <c r="G525" s="58">
        <f t="shared" si="155"/>
        <v>0</v>
      </c>
      <c r="H525" s="58">
        <f t="shared" si="156"/>
        <v>0</v>
      </c>
      <c r="I525" s="61" t="e">
        <v>#N/A</v>
      </c>
      <c r="J525" s="58" t="str">
        <f t="shared" si="157"/>
        <v>0</v>
      </c>
      <c r="K525" s="58" t="str">
        <f t="shared" si="158"/>
        <v>0</v>
      </c>
      <c r="L525" s="58">
        <f t="shared" si="159"/>
        <v>0</v>
      </c>
      <c r="M525" s="58">
        <f t="shared" si="160"/>
        <v>0</v>
      </c>
      <c r="AF525" s="3">
        <f t="shared" si="162"/>
        <v>0</v>
      </c>
      <c r="AG525" s="5">
        <f t="shared" si="163"/>
        <v>0</v>
      </c>
      <c r="AH525" s="56">
        <f t="shared" si="166"/>
        <v>0</v>
      </c>
      <c r="AI525" s="84">
        <f t="shared" si="152"/>
        <v>0</v>
      </c>
      <c r="AJ525" s="84">
        <v>1043</v>
      </c>
      <c r="AK525" t="str">
        <f t="shared" si="164"/>
        <v>0, 1043</v>
      </c>
      <c r="AL525" s="60">
        <f t="shared" si="152"/>
        <v>0</v>
      </c>
      <c r="AM525" s="5">
        <f t="shared" si="165"/>
        <v>0</v>
      </c>
      <c r="AN525" s="56"/>
      <c r="AT525" s="56"/>
    </row>
    <row r="526" spans="3:46" x14ac:dyDescent="0.35">
      <c r="C526" s="3">
        <f t="shared" si="161"/>
        <v>0</v>
      </c>
      <c r="E526" s="56" t="e">
        <f t="shared" si="153"/>
        <v>#N/A</v>
      </c>
      <c r="F526" s="58" t="e">
        <f t="shared" si="154"/>
        <v>#N/A</v>
      </c>
      <c r="G526" s="58">
        <f t="shared" si="155"/>
        <v>0</v>
      </c>
      <c r="H526" s="58">
        <f t="shared" si="156"/>
        <v>0</v>
      </c>
      <c r="I526" s="61" t="e">
        <v>#N/A</v>
      </c>
      <c r="J526" s="58" t="str">
        <f t="shared" si="157"/>
        <v>0</v>
      </c>
      <c r="K526" s="58" t="str">
        <f t="shared" si="158"/>
        <v>0</v>
      </c>
      <c r="L526" s="58">
        <f t="shared" si="159"/>
        <v>0</v>
      </c>
      <c r="M526" s="58">
        <v>0</v>
      </c>
      <c r="AF526" s="3">
        <f t="shared" si="162"/>
        <v>0</v>
      </c>
      <c r="AG526" s="5">
        <f t="shared" si="163"/>
        <v>0</v>
      </c>
      <c r="AH526" s="56">
        <f t="shared" si="166"/>
        <v>0</v>
      </c>
      <c r="AI526" s="84">
        <f t="shared" si="152"/>
        <v>0</v>
      </c>
      <c r="AJ526" s="84">
        <v>1044</v>
      </c>
      <c r="AK526" t="str">
        <f t="shared" si="164"/>
        <v>0, 1044</v>
      </c>
      <c r="AL526" s="60">
        <f t="shared" si="152"/>
        <v>0</v>
      </c>
      <c r="AM526" s="5">
        <f t="shared" si="165"/>
        <v>0</v>
      </c>
      <c r="AN526" s="56"/>
      <c r="AT526" s="56"/>
    </row>
    <row r="527" spans="3:46" x14ac:dyDescent="0.35">
      <c r="C527" s="3">
        <f t="shared" si="161"/>
        <v>0</v>
      </c>
      <c r="E527" s="56" t="e">
        <f t="shared" si="153"/>
        <v>#N/A</v>
      </c>
      <c r="F527" s="58" t="e">
        <f t="shared" si="154"/>
        <v>#N/A</v>
      </c>
      <c r="G527" s="58">
        <f t="shared" si="155"/>
        <v>0</v>
      </c>
      <c r="H527" s="58">
        <f t="shared" si="156"/>
        <v>0</v>
      </c>
      <c r="I527" s="61" t="e">
        <v>#N/A</v>
      </c>
      <c r="J527" s="58" t="str">
        <f t="shared" si="157"/>
        <v>0</v>
      </c>
      <c r="K527" s="58" t="str">
        <f t="shared" si="158"/>
        <v>0</v>
      </c>
      <c r="L527" s="58">
        <f t="shared" si="159"/>
        <v>0</v>
      </c>
      <c r="M527" s="58">
        <f t="shared" si="160"/>
        <v>0</v>
      </c>
      <c r="AF527" s="3">
        <f t="shared" si="162"/>
        <v>0</v>
      </c>
      <c r="AG527" s="5">
        <f t="shared" si="163"/>
        <v>0</v>
      </c>
      <c r="AH527" s="56">
        <f t="shared" si="166"/>
        <v>0</v>
      </c>
      <c r="AI527" s="84">
        <f t="shared" si="152"/>
        <v>0</v>
      </c>
      <c r="AJ527" s="84">
        <v>1045</v>
      </c>
      <c r="AK527" t="str">
        <f t="shared" si="164"/>
        <v>0, 1045</v>
      </c>
      <c r="AL527" s="60">
        <f t="shared" si="152"/>
        <v>0</v>
      </c>
      <c r="AM527" s="5">
        <f t="shared" si="165"/>
        <v>0</v>
      </c>
      <c r="AN527" s="56"/>
      <c r="AT527" s="56"/>
    </row>
    <row r="528" spans="3:46" x14ac:dyDescent="0.35">
      <c r="C528" s="3">
        <f t="shared" si="161"/>
        <v>0</v>
      </c>
      <c r="E528" s="56" t="e">
        <f t="shared" si="153"/>
        <v>#N/A</v>
      </c>
      <c r="F528" s="58" t="e">
        <f t="shared" si="154"/>
        <v>#N/A</v>
      </c>
      <c r="G528" s="58">
        <f t="shared" si="155"/>
        <v>0</v>
      </c>
      <c r="H528" s="58">
        <f t="shared" si="156"/>
        <v>0</v>
      </c>
      <c r="I528" s="61" t="e">
        <v>#N/A</v>
      </c>
      <c r="J528" s="58" t="str">
        <f t="shared" si="157"/>
        <v>0</v>
      </c>
      <c r="K528" s="58" t="str">
        <f t="shared" si="158"/>
        <v>0</v>
      </c>
      <c r="L528" s="58">
        <f t="shared" si="159"/>
        <v>0</v>
      </c>
      <c r="M528" s="58">
        <f t="shared" si="160"/>
        <v>0</v>
      </c>
      <c r="AF528" s="3">
        <f t="shared" si="162"/>
        <v>0</v>
      </c>
      <c r="AG528" s="5">
        <f t="shared" si="163"/>
        <v>0</v>
      </c>
      <c r="AH528" s="56">
        <f t="shared" si="166"/>
        <v>0</v>
      </c>
      <c r="AI528" s="84">
        <f t="shared" si="152"/>
        <v>0</v>
      </c>
      <c r="AJ528" s="84">
        <v>1046</v>
      </c>
      <c r="AK528" t="str">
        <f t="shared" si="164"/>
        <v>0, 1046</v>
      </c>
      <c r="AL528" s="60">
        <f t="shared" si="152"/>
        <v>0</v>
      </c>
      <c r="AM528" s="5">
        <f t="shared" si="165"/>
        <v>0</v>
      </c>
      <c r="AN528" s="56"/>
      <c r="AT528" s="56"/>
    </row>
    <row r="529" spans="3:46" x14ac:dyDescent="0.35">
      <c r="C529" s="3">
        <f t="shared" si="161"/>
        <v>0</v>
      </c>
      <c r="E529" s="56" t="e">
        <f t="shared" si="153"/>
        <v>#N/A</v>
      </c>
      <c r="F529" s="58" t="e">
        <f t="shared" si="154"/>
        <v>#N/A</v>
      </c>
      <c r="G529" s="58">
        <f t="shared" si="155"/>
        <v>0</v>
      </c>
      <c r="H529" s="58">
        <f t="shared" si="156"/>
        <v>0</v>
      </c>
      <c r="I529" s="61" t="e">
        <v>#N/A</v>
      </c>
      <c r="J529" s="58" t="str">
        <f t="shared" si="157"/>
        <v>0</v>
      </c>
      <c r="K529" s="58" t="str">
        <f t="shared" si="158"/>
        <v>0</v>
      </c>
      <c r="L529" s="58">
        <f t="shared" si="159"/>
        <v>0</v>
      </c>
      <c r="M529" s="58">
        <f t="shared" si="160"/>
        <v>0</v>
      </c>
      <c r="AF529" s="3">
        <f t="shared" si="162"/>
        <v>0</v>
      </c>
      <c r="AG529" s="5">
        <f t="shared" si="163"/>
        <v>0</v>
      </c>
      <c r="AH529" s="56">
        <f t="shared" si="166"/>
        <v>0</v>
      </c>
      <c r="AI529" s="84">
        <f t="shared" si="152"/>
        <v>0</v>
      </c>
      <c r="AJ529" s="84">
        <v>1047</v>
      </c>
      <c r="AK529" t="str">
        <f t="shared" si="164"/>
        <v>0, 1047</v>
      </c>
      <c r="AL529" s="60">
        <f t="shared" si="152"/>
        <v>0</v>
      </c>
      <c r="AM529" s="5">
        <f t="shared" si="165"/>
        <v>0</v>
      </c>
      <c r="AN529" s="56"/>
      <c r="AT529" s="56"/>
    </row>
    <row r="530" spans="3:46" x14ac:dyDescent="0.35">
      <c r="C530" s="3">
        <f t="shared" si="161"/>
        <v>0</v>
      </c>
      <c r="E530" s="56" t="e">
        <f t="shared" si="153"/>
        <v>#N/A</v>
      </c>
      <c r="F530" s="58" t="e">
        <f t="shared" si="154"/>
        <v>#N/A</v>
      </c>
      <c r="G530" s="58">
        <f t="shared" si="155"/>
        <v>0</v>
      </c>
      <c r="H530" s="58">
        <f t="shared" si="156"/>
        <v>0</v>
      </c>
      <c r="I530" s="61" t="e">
        <v>#N/A</v>
      </c>
      <c r="J530" s="58" t="str">
        <f t="shared" si="157"/>
        <v>0</v>
      </c>
      <c r="K530" s="58" t="str">
        <f t="shared" si="158"/>
        <v>0</v>
      </c>
      <c r="L530" s="58">
        <f t="shared" si="159"/>
        <v>0</v>
      </c>
      <c r="M530" s="58">
        <f t="shared" si="160"/>
        <v>0</v>
      </c>
      <c r="AF530" s="3">
        <f t="shared" si="162"/>
        <v>0</v>
      </c>
      <c r="AG530" s="5">
        <f t="shared" si="163"/>
        <v>0</v>
      </c>
      <c r="AH530" s="56">
        <f t="shared" si="166"/>
        <v>0</v>
      </c>
      <c r="AI530" s="84">
        <f t="shared" si="152"/>
        <v>0</v>
      </c>
      <c r="AJ530" s="84">
        <v>1048</v>
      </c>
      <c r="AK530" t="str">
        <f t="shared" si="164"/>
        <v>0, 1048</v>
      </c>
      <c r="AL530" s="60">
        <f t="shared" si="152"/>
        <v>0</v>
      </c>
      <c r="AM530" s="5">
        <f t="shared" si="165"/>
        <v>0</v>
      </c>
      <c r="AN530" s="56"/>
      <c r="AT530" s="56"/>
    </row>
    <row r="531" spans="3:46" x14ac:dyDescent="0.35">
      <c r="C531" s="3">
        <f t="shared" si="161"/>
        <v>0</v>
      </c>
      <c r="E531" s="56" t="e">
        <f t="shared" si="153"/>
        <v>#N/A</v>
      </c>
      <c r="F531" s="58" t="e">
        <f t="shared" si="154"/>
        <v>#N/A</v>
      </c>
      <c r="G531" s="58">
        <f t="shared" si="155"/>
        <v>0</v>
      </c>
      <c r="H531" s="58">
        <f t="shared" si="156"/>
        <v>0</v>
      </c>
      <c r="I531" s="61" t="e">
        <v>#N/A</v>
      </c>
      <c r="J531" s="58" t="str">
        <f t="shared" si="157"/>
        <v>0</v>
      </c>
      <c r="K531" s="58" t="str">
        <f t="shared" si="158"/>
        <v>0</v>
      </c>
      <c r="L531" s="58">
        <f t="shared" si="159"/>
        <v>0</v>
      </c>
      <c r="M531" s="58">
        <f t="shared" si="160"/>
        <v>0</v>
      </c>
      <c r="AF531" s="3">
        <f t="shared" si="162"/>
        <v>0</v>
      </c>
      <c r="AG531" s="5">
        <f t="shared" si="163"/>
        <v>0</v>
      </c>
      <c r="AH531" s="56">
        <f t="shared" si="166"/>
        <v>0</v>
      </c>
      <c r="AI531" s="84">
        <f t="shared" ref="AI531:AL594" si="167">$B531*10</f>
        <v>0</v>
      </c>
      <c r="AJ531" s="84">
        <v>1049</v>
      </c>
      <c r="AK531" t="str">
        <f t="shared" si="164"/>
        <v>0, 1049</v>
      </c>
      <c r="AL531" s="60">
        <f t="shared" si="167"/>
        <v>0</v>
      </c>
      <c r="AM531" s="5">
        <f t="shared" si="165"/>
        <v>0</v>
      </c>
      <c r="AN531" s="56"/>
      <c r="AT531" s="56"/>
    </row>
    <row r="532" spans="3:46" x14ac:dyDescent="0.35">
      <c r="C532" s="3">
        <f t="shared" si="161"/>
        <v>0</v>
      </c>
      <c r="E532" s="56" t="e">
        <f t="shared" si="153"/>
        <v>#N/A</v>
      </c>
      <c r="F532" s="58" t="e">
        <f t="shared" si="154"/>
        <v>#N/A</v>
      </c>
      <c r="G532" s="58">
        <f t="shared" si="155"/>
        <v>0</v>
      </c>
      <c r="H532" s="58">
        <f t="shared" si="156"/>
        <v>0</v>
      </c>
      <c r="I532" s="61" t="e">
        <v>#N/A</v>
      </c>
      <c r="J532" s="58" t="str">
        <f t="shared" si="157"/>
        <v>0</v>
      </c>
      <c r="K532" s="58" t="str">
        <f t="shared" si="158"/>
        <v>0</v>
      </c>
      <c r="L532" s="58">
        <f t="shared" si="159"/>
        <v>0</v>
      </c>
      <c r="M532" s="58">
        <f t="shared" si="160"/>
        <v>0</v>
      </c>
      <c r="AF532" s="3">
        <f t="shared" si="162"/>
        <v>0</v>
      </c>
      <c r="AG532" s="5">
        <f t="shared" si="163"/>
        <v>0</v>
      </c>
      <c r="AH532" s="56">
        <f t="shared" si="166"/>
        <v>0</v>
      </c>
      <c r="AI532" s="84">
        <f t="shared" si="167"/>
        <v>0</v>
      </c>
      <c r="AJ532" s="84">
        <v>1050</v>
      </c>
      <c r="AK532" t="str">
        <f t="shared" si="164"/>
        <v>0, 1050</v>
      </c>
      <c r="AL532" s="60">
        <f t="shared" si="167"/>
        <v>0</v>
      </c>
      <c r="AM532" s="5">
        <f t="shared" si="165"/>
        <v>0</v>
      </c>
      <c r="AN532" s="56"/>
      <c r="AT532" s="56"/>
    </row>
    <row r="533" spans="3:46" x14ac:dyDescent="0.35">
      <c r="C533" s="3">
        <f t="shared" si="161"/>
        <v>0</v>
      </c>
      <c r="E533" s="56" t="e">
        <f t="shared" si="153"/>
        <v>#N/A</v>
      </c>
      <c r="F533" s="58" t="e">
        <f t="shared" si="154"/>
        <v>#N/A</v>
      </c>
      <c r="G533" s="58">
        <f t="shared" si="155"/>
        <v>0</v>
      </c>
      <c r="H533" s="58">
        <f t="shared" si="156"/>
        <v>0</v>
      </c>
      <c r="I533" s="61" t="e">
        <v>#N/A</v>
      </c>
      <c r="J533" s="58" t="str">
        <f t="shared" si="157"/>
        <v>0</v>
      </c>
      <c r="K533" s="58" t="str">
        <f t="shared" si="158"/>
        <v>0</v>
      </c>
      <c r="L533" s="58">
        <f t="shared" si="159"/>
        <v>0</v>
      </c>
      <c r="M533" s="58">
        <f t="shared" si="160"/>
        <v>0</v>
      </c>
      <c r="AF533" s="3">
        <f t="shared" si="162"/>
        <v>0</v>
      </c>
      <c r="AG533" s="5">
        <f t="shared" si="163"/>
        <v>0</v>
      </c>
      <c r="AH533" s="56">
        <f t="shared" si="166"/>
        <v>0</v>
      </c>
      <c r="AI533" s="84">
        <f t="shared" si="167"/>
        <v>0</v>
      </c>
      <c r="AJ533" s="84">
        <v>1051</v>
      </c>
      <c r="AK533" t="str">
        <f t="shared" si="164"/>
        <v>0, 1051</v>
      </c>
      <c r="AL533" s="60">
        <f t="shared" si="167"/>
        <v>0</v>
      </c>
      <c r="AM533" s="5">
        <f t="shared" si="165"/>
        <v>0</v>
      </c>
      <c r="AN533" s="56"/>
      <c r="AT533" s="56"/>
    </row>
    <row r="534" spans="3:46" x14ac:dyDescent="0.35">
      <c r="C534" s="3">
        <f t="shared" si="161"/>
        <v>0</v>
      </c>
      <c r="E534" s="56" t="e">
        <f t="shared" si="153"/>
        <v>#N/A</v>
      </c>
      <c r="F534" s="58" t="e">
        <f t="shared" si="154"/>
        <v>#N/A</v>
      </c>
      <c r="G534" s="58">
        <f t="shared" si="155"/>
        <v>0</v>
      </c>
      <c r="H534" s="58">
        <f t="shared" si="156"/>
        <v>0</v>
      </c>
      <c r="I534" s="61" t="e">
        <v>#N/A</v>
      </c>
      <c r="J534" s="58" t="str">
        <f t="shared" si="157"/>
        <v>0</v>
      </c>
      <c r="K534" s="58" t="str">
        <f t="shared" si="158"/>
        <v>0</v>
      </c>
      <c r="L534" s="58">
        <f t="shared" si="159"/>
        <v>0</v>
      </c>
      <c r="M534" s="58">
        <f t="shared" si="160"/>
        <v>0</v>
      </c>
      <c r="AF534" s="3">
        <f t="shared" si="162"/>
        <v>0</v>
      </c>
      <c r="AG534" s="5">
        <f t="shared" si="163"/>
        <v>0</v>
      </c>
      <c r="AH534" s="56">
        <f t="shared" si="166"/>
        <v>0</v>
      </c>
      <c r="AI534" s="84">
        <f t="shared" si="167"/>
        <v>0</v>
      </c>
      <c r="AJ534" s="84">
        <v>1052</v>
      </c>
      <c r="AK534" t="str">
        <f t="shared" si="164"/>
        <v>0, 1052</v>
      </c>
      <c r="AL534" s="60">
        <f t="shared" si="167"/>
        <v>0</v>
      </c>
      <c r="AM534" s="5">
        <f t="shared" si="165"/>
        <v>0</v>
      </c>
      <c r="AN534" s="56"/>
      <c r="AT534" s="56"/>
    </row>
    <row r="535" spans="3:46" x14ac:dyDescent="0.35">
      <c r="C535" s="3">
        <f t="shared" si="161"/>
        <v>0</v>
      </c>
      <c r="E535" s="56" t="e">
        <f t="shared" si="153"/>
        <v>#N/A</v>
      </c>
      <c r="F535" s="58" t="e">
        <f t="shared" si="154"/>
        <v>#N/A</v>
      </c>
      <c r="G535" s="58">
        <f t="shared" si="155"/>
        <v>0</v>
      </c>
      <c r="H535" s="58">
        <f t="shared" si="156"/>
        <v>0</v>
      </c>
      <c r="I535" s="61" t="e">
        <v>#N/A</v>
      </c>
      <c r="J535" s="58" t="str">
        <f t="shared" si="157"/>
        <v>0</v>
      </c>
      <c r="K535" s="58" t="str">
        <f t="shared" si="158"/>
        <v>0</v>
      </c>
      <c r="L535" s="58">
        <f t="shared" si="159"/>
        <v>0</v>
      </c>
      <c r="M535" s="58">
        <f t="shared" si="160"/>
        <v>0</v>
      </c>
      <c r="AF535" s="3">
        <f t="shared" si="162"/>
        <v>0</v>
      </c>
      <c r="AG535" s="5">
        <f t="shared" si="163"/>
        <v>0</v>
      </c>
      <c r="AH535" s="56">
        <f t="shared" si="166"/>
        <v>0</v>
      </c>
      <c r="AI535" s="84">
        <f t="shared" si="167"/>
        <v>0</v>
      </c>
      <c r="AJ535" s="84">
        <v>1053</v>
      </c>
      <c r="AK535" t="str">
        <f t="shared" si="164"/>
        <v>0, 1053</v>
      </c>
      <c r="AL535" s="60">
        <f t="shared" si="167"/>
        <v>0</v>
      </c>
      <c r="AM535" s="5">
        <f t="shared" si="165"/>
        <v>0</v>
      </c>
      <c r="AN535" s="56"/>
      <c r="AT535" s="56"/>
    </row>
    <row r="536" spans="3:46" x14ac:dyDescent="0.35">
      <c r="C536" s="3">
        <f t="shared" si="161"/>
        <v>0</v>
      </c>
      <c r="E536" s="56" t="e">
        <f t="shared" si="153"/>
        <v>#N/A</v>
      </c>
      <c r="F536" s="58" t="e">
        <f t="shared" si="154"/>
        <v>#N/A</v>
      </c>
      <c r="G536" s="58">
        <f t="shared" si="155"/>
        <v>0</v>
      </c>
      <c r="H536" s="58">
        <f t="shared" si="156"/>
        <v>0</v>
      </c>
      <c r="I536" s="61" t="e">
        <v>#N/A</v>
      </c>
      <c r="J536" s="58" t="str">
        <f t="shared" si="157"/>
        <v>0</v>
      </c>
      <c r="K536" s="58" t="str">
        <f t="shared" si="158"/>
        <v>0</v>
      </c>
      <c r="L536" s="58">
        <f t="shared" si="159"/>
        <v>0</v>
      </c>
      <c r="M536" s="58">
        <f t="shared" si="160"/>
        <v>0</v>
      </c>
      <c r="AF536" s="3">
        <f t="shared" si="162"/>
        <v>0</v>
      </c>
      <c r="AG536" s="5">
        <f t="shared" si="163"/>
        <v>0</v>
      </c>
      <c r="AH536" s="56">
        <f t="shared" si="166"/>
        <v>0</v>
      </c>
      <c r="AI536" s="84">
        <f t="shared" si="167"/>
        <v>0</v>
      </c>
      <c r="AJ536" s="84">
        <v>1054</v>
      </c>
      <c r="AK536" t="str">
        <f t="shared" si="164"/>
        <v>0, 1054</v>
      </c>
      <c r="AL536" s="60">
        <f t="shared" si="167"/>
        <v>0</v>
      </c>
      <c r="AM536" s="5">
        <f t="shared" si="165"/>
        <v>0</v>
      </c>
      <c r="AN536" s="56"/>
      <c r="AT536" s="56"/>
    </row>
    <row r="537" spans="3:46" x14ac:dyDescent="0.35">
      <c r="C537" s="3">
        <f t="shared" si="161"/>
        <v>0</v>
      </c>
      <c r="E537" s="56" t="e">
        <f t="shared" si="153"/>
        <v>#N/A</v>
      </c>
      <c r="F537" s="58" t="e">
        <f t="shared" si="154"/>
        <v>#N/A</v>
      </c>
      <c r="G537" s="58">
        <f t="shared" si="155"/>
        <v>0</v>
      </c>
      <c r="H537" s="58">
        <f t="shared" si="156"/>
        <v>0</v>
      </c>
      <c r="I537" s="61" t="e">
        <v>#N/A</v>
      </c>
      <c r="J537" s="58" t="str">
        <f t="shared" si="157"/>
        <v>0</v>
      </c>
      <c r="K537" s="58" t="str">
        <f t="shared" si="158"/>
        <v>0</v>
      </c>
      <c r="L537" s="58">
        <f t="shared" si="159"/>
        <v>0</v>
      </c>
      <c r="M537" s="58">
        <f t="shared" si="160"/>
        <v>0</v>
      </c>
      <c r="AF537" s="3">
        <f t="shared" si="162"/>
        <v>0</v>
      </c>
      <c r="AG537" s="5">
        <f t="shared" si="163"/>
        <v>0</v>
      </c>
      <c r="AH537" s="56">
        <f t="shared" si="166"/>
        <v>0</v>
      </c>
      <c r="AI537" s="84">
        <f t="shared" si="167"/>
        <v>0</v>
      </c>
      <c r="AJ537" s="84">
        <v>1055</v>
      </c>
      <c r="AK537" t="str">
        <f t="shared" si="164"/>
        <v>0, 1055</v>
      </c>
      <c r="AL537" s="60">
        <f t="shared" si="167"/>
        <v>0</v>
      </c>
      <c r="AM537" s="5">
        <f t="shared" si="165"/>
        <v>0</v>
      </c>
      <c r="AN537" s="56"/>
      <c r="AT537" s="56"/>
    </row>
    <row r="538" spans="3:46" x14ac:dyDescent="0.35">
      <c r="C538" s="3">
        <f t="shared" si="161"/>
        <v>0</v>
      </c>
      <c r="E538" s="56" t="e">
        <f t="shared" si="153"/>
        <v>#N/A</v>
      </c>
      <c r="F538" s="58" t="e">
        <f t="shared" si="154"/>
        <v>#N/A</v>
      </c>
      <c r="G538" s="58">
        <f t="shared" si="155"/>
        <v>0</v>
      </c>
      <c r="H538" s="58">
        <f t="shared" si="156"/>
        <v>0</v>
      </c>
      <c r="I538" s="61" t="e">
        <v>#N/A</v>
      </c>
      <c r="J538" s="58" t="str">
        <f t="shared" si="157"/>
        <v>0</v>
      </c>
      <c r="K538" s="58" t="str">
        <f t="shared" si="158"/>
        <v>0</v>
      </c>
      <c r="L538" s="58">
        <f t="shared" si="159"/>
        <v>0</v>
      </c>
      <c r="M538" s="58">
        <f t="shared" si="160"/>
        <v>0</v>
      </c>
      <c r="AF538" s="3">
        <f t="shared" si="162"/>
        <v>0</v>
      </c>
      <c r="AG538" s="5">
        <f t="shared" si="163"/>
        <v>0</v>
      </c>
      <c r="AH538" s="56">
        <f t="shared" si="166"/>
        <v>0</v>
      </c>
      <c r="AI538" s="84">
        <f t="shared" si="167"/>
        <v>0</v>
      </c>
      <c r="AJ538" s="84">
        <v>1056</v>
      </c>
      <c r="AK538" t="str">
        <f t="shared" si="164"/>
        <v>0, 1056</v>
      </c>
      <c r="AL538" s="60">
        <f t="shared" si="167"/>
        <v>0</v>
      </c>
      <c r="AM538" s="5">
        <f t="shared" si="165"/>
        <v>0</v>
      </c>
      <c r="AN538" s="56"/>
      <c r="AT538" s="56"/>
    </row>
    <row r="539" spans="3:46" x14ac:dyDescent="0.35">
      <c r="C539" s="3">
        <f t="shared" si="161"/>
        <v>0</v>
      </c>
      <c r="E539" s="56" t="e">
        <f t="shared" si="153"/>
        <v>#N/A</v>
      </c>
      <c r="F539" s="58" t="e">
        <f t="shared" si="154"/>
        <v>#N/A</v>
      </c>
      <c r="G539" s="58">
        <f t="shared" si="155"/>
        <v>0</v>
      </c>
      <c r="H539" s="58">
        <f t="shared" si="156"/>
        <v>0</v>
      </c>
      <c r="I539" s="61" t="e">
        <v>#N/A</v>
      </c>
      <c r="J539" s="58" t="str">
        <f t="shared" si="157"/>
        <v>0</v>
      </c>
      <c r="K539" s="58" t="str">
        <f t="shared" si="158"/>
        <v>0</v>
      </c>
      <c r="L539" s="58">
        <f t="shared" si="159"/>
        <v>0</v>
      </c>
      <c r="M539" s="58">
        <f t="shared" si="160"/>
        <v>0</v>
      </c>
      <c r="AF539" s="3">
        <f t="shared" si="162"/>
        <v>0</v>
      </c>
      <c r="AG539" s="5">
        <f t="shared" si="163"/>
        <v>0</v>
      </c>
      <c r="AH539" s="56">
        <f t="shared" si="166"/>
        <v>0</v>
      </c>
      <c r="AI539" s="84">
        <f t="shared" si="167"/>
        <v>0</v>
      </c>
      <c r="AJ539" s="84">
        <v>1057</v>
      </c>
      <c r="AK539" t="str">
        <f t="shared" si="164"/>
        <v>0, 1057</v>
      </c>
      <c r="AL539" s="60">
        <f t="shared" si="167"/>
        <v>0</v>
      </c>
      <c r="AM539" s="5">
        <f t="shared" si="165"/>
        <v>0</v>
      </c>
      <c r="AN539" s="56"/>
      <c r="AT539" s="56"/>
    </row>
    <row r="540" spans="3:46" x14ac:dyDescent="0.35">
      <c r="C540" s="3">
        <f t="shared" si="161"/>
        <v>0</v>
      </c>
      <c r="E540" s="56" t="e">
        <f t="shared" si="153"/>
        <v>#N/A</v>
      </c>
      <c r="F540" s="58" t="e">
        <f t="shared" si="154"/>
        <v>#N/A</v>
      </c>
      <c r="G540" s="58">
        <f t="shared" si="155"/>
        <v>0</v>
      </c>
      <c r="H540" s="58">
        <f t="shared" si="156"/>
        <v>0</v>
      </c>
      <c r="I540" s="61" t="e">
        <v>#N/A</v>
      </c>
      <c r="J540" s="58" t="str">
        <f t="shared" si="157"/>
        <v>0</v>
      </c>
      <c r="K540" s="58" t="str">
        <f t="shared" si="158"/>
        <v>0</v>
      </c>
      <c r="L540" s="58">
        <f t="shared" si="159"/>
        <v>0</v>
      </c>
      <c r="M540" s="58">
        <f t="shared" si="160"/>
        <v>0</v>
      </c>
      <c r="AF540" s="3">
        <f t="shared" si="162"/>
        <v>0</v>
      </c>
      <c r="AG540" s="5">
        <f t="shared" si="163"/>
        <v>0</v>
      </c>
      <c r="AH540" s="56">
        <f t="shared" si="166"/>
        <v>0</v>
      </c>
      <c r="AI540" s="84">
        <f t="shared" si="167"/>
        <v>0</v>
      </c>
      <c r="AJ540" s="84">
        <v>1058</v>
      </c>
      <c r="AK540" t="str">
        <f t="shared" si="164"/>
        <v>0, 1058</v>
      </c>
      <c r="AL540" s="60">
        <f t="shared" si="167"/>
        <v>0</v>
      </c>
      <c r="AM540" s="5">
        <f t="shared" si="165"/>
        <v>0</v>
      </c>
      <c r="AN540" s="56"/>
      <c r="AT540" s="56"/>
    </row>
    <row r="541" spans="3:46" x14ac:dyDescent="0.35">
      <c r="C541" s="3">
        <f t="shared" si="161"/>
        <v>0</v>
      </c>
      <c r="E541" s="56" t="e">
        <f t="shared" si="153"/>
        <v>#N/A</v>
      </c>
      <c r="F541" s="58" t="e">
        <f t="shared" si="154"/>
        <v>#N/A</v>
      </c>
      <c r="G541" s="58">
        <f t="shared" si="155"/>
        <v>0</v>
      </c>
      <c r="H541" s="58">
        <f t="shared" si="156"/>
        <v>0</v>
      </c>
      <c r="I541" s="61" t="e">
        <v>#N/A</v>
      </c>
      <c r="J541" s="58" t="str">
        <f t="shared" si="157"/>
        <v>0</v>
      </c>
      <c r="K541" s="58" t="str">
        <f t="shared" si="158"/>
        <v>0</v>
      </c>
      <c r="L541" s="58">
        <f t="shared" si="159"/>
        <v>0</v>
      </c>
      <c r="M541" s="58">
        <f t="shared" si="160"/>
        <v>0</v>
      </c>
      <c r="AF541" s="3">
        <f t="shared" si="162"/>
        <v>0</v>
      </c>
      <c r="AG541" s="5">
        <f t="shared" si="163"/>
        <v>0</v>
      </c>
      <c r="AH541" s="56">
        <f t="shared" si="166"/>
        <v>0</v>
      </c>
      <c r="AI541" s="84">
        <f t="shared" si="167"/>
        <v>0</v>
      </c>
      <c r="AJ541" s="84">
        <v>1059</v>
      </c>
      <c r="AK541" t="str">
        <f t="shared" si="164"/>
        <v>0, 1059</v>
      </c>
      <c r="AL541" s="60">
        <f t="shared" si="167"/>
        <v>0</v>
      </c>
      <c r="AM541" s="5">
        <f t="shared" si="165"/>
        <v>0</v>
      </c>
      <c r="AN541" s="56"/>
      <c r="AT541" s="56"/>
    </row>
    <row r="542" spans="3:46" x14ac:dyDescent="0.35">
      <c r="C542" s="3">
        <f t="shared" si="161"/>
        <v>0</v>
      </c>
      <c r="E542" s="56" t="e">
        <f t="shared" si="153"/>
        <v>#N/A</v>
      </c>
      <c r="F542" s="58" t="e">
        <f t="shared" si="154"/>
        <v>#N/A</v>
      </c>
      <c r="G542" s="58">
        <f t="shared" si="155"/>
        <v>0</v>
      </c>
      <c r="H542" s="58">
        <f t="shared" si="156"/>
        <v>0</v>
      </c>
      <c r="I542" s="61" t="e">
        <v>#N/A</v>
      </c>
      <c r="J542" s="58" t="str">
        <f t="shared" si="157"/>
        <v>0</v>
      </c>
      <c r="K542" s="58" t="str">
        <f t="shared" si="158"/>
        <v>0</v>
      </c>
      <c r="L542" s="58">
        <f t="shared" si="159"/>
        <v>0</v>
      </c>
      <c r="M542" s="58">
        <f t="shared" si="160"/>
        <v>0</v>
      </c>
      <c r="AF542" s="3">
        <f t="shared" si="162"/>
        <v>0</v>
      </c>
      <c r="AG542" s="5">
        <f t="shared" si="163"/>
        <v>0</v>
      </c>
      <c r="AH542" s="56">
        <f t="shared" si="166"/>
        <v>0</v>
      </c>
      <c r="AI542" s="84">
        <f t="shared" si="167"/>
        <v>0</v>
      </c>
      <c r="AJ542" s="84">
        <v>1060</v>
      </c>
      <c r="AK542" t="str">
        <f t="shared" si="164"/>
        <v>0, 1060</v>
      </c>
      <c r="AL542" s="60">
        <f t="shared" si="167"/>
        <v>0</v>
      </c>
      <c r="AM542" s="5">
        <f t="shared" si="165"/>
        <v>0</v>
      </c>
      <c r="AN542" s="56"/>
      <c r="AT542" s="56"/>
    </row>
    <row r="543" spans="3:46" x14ac:dyDescent="0.35">
      <c r="C543" s="3">
        <f t="shared" si="161"/>
        <v>0</v>
      </c>
      <c r="E543" s="56" t="e">
        <f t="shared" si="153"/>
        <v>#N/A</v>
      </c>
      <c r="F543" s="58" t="e">
        <f t="shared" si="154"/>
        <v>#N/A</v>
      </c>
      <c r="G543" s="58">
        <f t="shared" si="155"/>
        <v>0</v>
      </c>
      <c r="H543" s="58">
        <f t="shared" si="156"/>
        <v>0</v>
      </c>
      <c r="I543" s="61" t="e">
        <v>#N/A</v>
      </c>
      <c r="J543" s="58" t="str">
        <f t="shared" si="157"/>
        <v>0</v>
      </c>
      <c r="K543" s="58" t="str">
        <f t="shared" si="158"/>
        <v>0</v>
      </c>
      <c r="L543" s="58">
        <f t="shared" si="159"/>
        <v>0</v>
      </c>
      <c r="M543" s="58">
        <f t="shared" si="160"/>
        <v>0</v>
      </c>
      <c r="AF543" s="3">
        <f t="shared" si="162"/>
        <v>0</v>
      </c>
      <c r="AG543" s="5">
        <f t="shared" si="163"/>
        <v>0</v>
      </c>
      <c r="AH543" s="56">
        <f t="shared" si="166"/>
        <v>0</v>
      </c>
      <c r="AI543" s="84">
        <f t="shared" si="167"/>
        <v>0</v>
      </c>
      <c r="AJ543" s="84">
        <v>1061</v>
      </c>
      <c r="AK543" t="str">
        <f t="shared" si="164"/>
        <v>0, 1061</v>
      </c>
      <c r="AL543" s="60">
        <f t="shared" si="167"/>
        <v>0</v>
      </c>
      <c r="AM543" s="5">
        <f t="shared" si="165"/>
        <v>0</v>
      </c>
      <c r="AN543" s="56"/>
      <c r="AT543" s="56"/>
    </row>
    <row r="544" spans="3:46" x14ac:dyDescent="0.35">
      <c r="C544" s="3">
        <f t="shared" si="161"/>
        <v>0</v>
      </c>
      <c r="E544" s="56" t="e">
        <f t="shared" si="153"/>
        <v>#N/A</v>
      </c>
      <c r="F544" s="58" t="e">
        <f t="shared" si="154"/>
        <v>#N/A</v>
      </c>
      <c r="G544" s="58">
        <f t="shared" si="155"/>
        <v>0</v>
      </c>
      <c r="H544" s="58">
        <f t="shared" si="156"/>
        <v>0</v>
      </c>
      <c r="I544" s="61" t="e">
        <v>#N/A</v>
      </c>
      <c r="J544" s="58" t="str">
        <f t="shared" si="157"/>
        <v>0</v>
      </c>
      <c r="K544" s="58" t="str">
        <f t="shared" si="158"/>
        <v>0</v>
      </c>
      <c r="L544" s="58">
        <f t="shared" si="159"/>
        <v>0</v>
      </c>
      <c r="M544" s="58">
        <f t="shared" si="160"/>
        <v>0</v>
      </c>
      <c r="AF544" s="3">
        <f t="shared" si="162"/>
        <v>0</v>
      </c>
      <c r="AG544" s="5">
        <f t="shared" si="163"/>
        <v>0</v>
      </c>
      <c r="AH544" s="56">
        <f t="shared" si="166"/>
        <v>0</v>
      </c>
      <c r="AI544" s="84">
        <f t="shared" si="167"/>
        <v>0</v>
      </c>
      <c r="AJ544" s="84">
        <v>1062</v>
      </c>
      <c r="AK544" t="str">
        <f t="shared" si="164"/>
        <v>0, 1062</v>
      </c>
      <c r="AL544" s="60">
        <f t="shared" si="167"/>
        <v>0</v>
      </c>
      <c r="AM544" s="5">
        <f t="shared" si="165"/>
        <v>0</v>
      </c>
      <c r="AN544" s="56"/>
      <c r="AT544" s="56"/>
    </row>
    <row r="545" spans="3:46" x14ac:dyDescent="0.35">
      <c r="C545" s="3">
        <f t="shared" si="161"/>
        <v>0</v>
      </c>
      <c r="E545" s="56" t="e">
        <f t="shared" si="153"/>
        <v>#N/A</v>
      </c>
      <c r="F545" s="58" t="e">
        <f t="shared" si="154"/>
        <v>#N/A</v>
      </c>
      <c r="G545" s="58">
        <f t="shared" si="155"/>
        <v>0</v>
      </c>
      <c r="H545" s="58">
        <f t="shared" si="156"/>
        <v>0</v>
      </c>
      <c r="I545" s="61" t="e">
        <v>#N/A</v>
      </c>
      <c r="J545" s="58" t="str">
        <f t="shared" si="157"/>
        <v>0</v>
      </c>
      <c r="K545" s="58" t="str">
        <f t="shared" si="158"/>
        <v>0</v>
      </c>
      <c r="L545" s="58">
        <f t="shared" si="159"/>
        <v>0</v>
      </c>
      <c r="M545" s="58">
        <f t="shared" si="160"/>
        <v>0</v>
      </c>
      <c r="AF545" s="3">
        <f t="shared" si="162"/>
        <v>0</v>
      </c>
      <c r="AG545" s="5">
        <f t="shared" si="163"/>
        <v>0</v>
      </c>
      <c r="AH545" s="56">
        <f t="shared" si="166"/>
        <v>0</v>
      </c>
      <c r="AI545" s="84">
        <f t="shared" si="167"/>
        <v>0</v>
      </c>
      <c r="AJ545" s="84">
        <v>1063</v>
      </c>
      <c r="AK545" t="str">
        <f t="shared" si="164"/>
        <v>0, 1063</v>
      </c>
      <c r="AL545" s="60">
        <f t="shared" si="167"/>
        <v>0</v>
      </c>
      <c r="AM545" s="5">
        <f t="shared" si="165"/>
        <v>0</v>
      </c>
      <c r="AN545" s="56"/>
      <c r="AT545" s="56"/>
    </row>
    <row r="546" spans="3:46" x14ac:dyDescent="0.35">
      <c r="C546" s="3">
        <f t="shared" si="161"/>
        <v>0</v>
      </c>
      <c r="E546" s="56" t="e">
        <f t="shared" si="153"/>
        <v>#N/A</v>
      </c>
      <c r="F546" s="58" t="e">
        <f t="shared" si="154"/>
        <v>#N/A</v>
      </c>
      <c r="G546" s="58">
        <f t="shared" si="155"/>
        <v>0</v>
      </c>
      <c r="H546" s="58">
        <f t="shared" si="156"/>
        <v>0</v>
      </c>
      <c r="I546" s="61" t="e">
        <v>#N/A</v>
      </c>
      <c r="J546" s="58" t="str">
        <f t="shared" si="157"/>
        <v>0</v>
      </c>
      <c r="K546" s="58" t="str">
        <f t="shared" si="158"/>
        <v>0</v>
      </c>
      <c r="L546" s="58">
        <f t="shared" si="159"/>
        <v>0</v>
      </c>
      <c r="M546" s="58">
        <f t="shared" si="160"/>
        <v>0</v>
      </c>
      <c r="AF546" s="3">
        <f t="shared" si="162"/>
        <v>0</v>
      </c>
      <c r="AG546" s="5">
        <f t="shared" si="163"/>
        <v>0</v>
      </c>
      <c r="AH546" s="56">
        <f t="shared" si="166"/>
        <v>0</v>
      </c>
      <c r="AI546" s="84">
        <f t="shared" si="167"/>
        <v>0</v>
      </c>
      <c r="AJ546" s="84">
        <v>1064</v>
      </c>
      <c r="AK546" t="str">
        <f t="shared" si="164"/>
        <v>0, 1064</v>
      </c>
      <c r="AL546" s="60">
        <f t="shared" si="167"/>
        <v>0</v>
      </c>
      <c r="AM546" s="5">
        <f t="shared" si="165"/>
        <v>0</v>
      </c>
      <c r="AN546" s="56"/>
      <c r="AT546" s="56"/>
    </row>
    <row r="547" spans="3:46" x14ac:dyDescent="0.35">
      <c r="C547" s="3">
        <f t="shared" si="161"/>
        <v>0</v>
      </c>
      <c r="E547" s="56" t="e">
        <f t="shared" si="153"/>
        <v>#N/A</v>
      </c>
      <c r="F547" s="58" t="e">
        <f t="shared" si="154"/>
        <v>#N/A</v>
      </c>
      <c r="G547" s="58">
        <f t="shared" si="155"/>
        <v>0</v>
      </c>
      <c r="H547" s="58">
        <f t="shared" si="156"/>
        <v>0</v>
      </c>
      <c r="I547" s="61" t="e">
        <v>#N/A</v>
      </c>
      <c r="J547" s="58" t="str">
        <f t="shared" si="157"/>
        <v>0</v>
      </c>
      <c r="K547" s="58" t="str">
        <f t="shared" si="158"/>
        <v>0</v>
      </c>
      <c r="L547" s="58">
        <f t="shared" si="159"/>
        <v>0</v>
      </c>
      <c r="M547" s="58">
        <f t="shared" si="160"/>
        <v>0</v>
      </c>
      <c r="AF547" s="3">
        <f t="shared" si="162"/>
        <v>0</v>
      </c>
      <c r="AG547" s="5">
        <f t="shared" si="163"/>
        <v>0</v>
      </c>
      <c r="AH547" s="56">
        <f t="shared" si="166"/>
        <v>0</v>
      </c>
      <c r="AI547" s="84">
        <f t="shared" si="167"/>
        <v>0</v>
      </c>
      <c r="AJ547" s="84">
        <v>1065</v>
      </c>
      <c r="AK547" t="str">
        <f t="shared" si="164"/>
        <v>0, 1065</v>
      </c>
      <c r="AL547" s="60">
        <f t="shared" si="167"/>
        <v>0</v>
      </c>
      <c r="AM547" s="5">
        <f t="shared" si="165"/>
        <v>0</v>
      </c>
      <c r="AN547" s="56"/>
      <c r="AT547" s="56"/>
    </row>
    <row r="548" spans="3:46" x14ac:dyDescent="0.35">
      <c r="C548" s="3">
        <f t="shared" si="161"/>
        <v>0</v>
      </c>
      <c r="E548" s="56" t="e">
        <f t="shared" si="153"/>
        <v>#N/A</v>
      </c>
      <c r="F548" s="58" t="e">
        <f t="shared" si="154"/>
        <v>#N/A</v>
      </c>
      <c r="G548" s="58">
        <f t="shared" si="155"/>
        <v>0</v>
      </c>
      <c r="H548" s="58">
        <f t="shared" si="156"/>
        <v>0</v>
      </c>
      <c r="I548" s="61" t="e">
        <v>#N/A</v>
      </c>
      <c r="J548" s="58" t="str">
        <f t="shared" si="157"/>
        <v>0</v>
      </c>
      <c r="K548" s="58" t="str">
        <f t="shared" si="158"/>
        <v>0</v>
      </c>
      <c r="L548" s="58">
        <f t="shared" si="159"/>
        <v>0</v>
      </c>
      <c r="M548" s="58">
        <f t="shared" si="160"/>
        <v>0</v>
      </c>
      <c r="AF548" s="3">
        <f t="shared" si="162"/>
        <v>0</v>
      </c>
      <c r="AG548" s="5">
        <f t="shared" si="163"/>
        <v>0</v>
      </c>
      <c r="AH548" s="56">
        <f t="shared" si="166"/>
        <v>0</v>
      </c>
      <c r="AI548" s="84">
        <f t="shared" si="167"/>
        <v>0</v>
      </c>
      <c r="AJ548" s="84">
        <v>1066</v>
      </c>
      <c r="AK548" t="str">
        <f t="shared" si="164"/>
        <v>0, 1066</v>
      </c>
      <c r="AL548" s="60">
        <f t="shared" si="167"/>
        <v>0</v>
      </c>
      <c r="AM548" s="5">
        <f t="shared" si="165"/>
        <v>0</v>
      </c>
      <c r="AN548" s="56"/>
      <c r="AT548" s="56"/>
    </row>
    <row r="549" spans="3:46" x14ac:dyDescent="0.35">
      <c r="C549" s="3">
        <f t="shared" si="161"/>
        <v>0</v>
      </c>
      <c r="E549" s="56" t="e">
        <f t="shared" si="153"/>
        <v>#N/A</v>
      </c>
      <c r="F549" s="58" t="e">
        <f t="shared" si="154"/>
        <v>#N/A</v>
      </c>
      <c r="G549" s="58">
        <f t="shared" si="155"/>
        <v>0</v>
      </c>
      <c r="H549" s="58">
        <f t="shared" si="156"/>
        <v>0</v>
      </c>
      <c r="I549" s="61" t="e">
        <v>#N/A</v>
      </c>
      <c r="J549" s="58" t="str">
        <f t="shared" si="157"/>
        <v>0</v>
      </c>
      <c r="K549" s="58" t="str">
        <f t="shared" si="158"/>
        <v>0</v>
      </c>
      <c r="L549" s="58">
        <f t="shared" si="159"/>
        <v>0</v>
      </c>
      <c r="M549" s="58">
        <f t="shared" si="160"/>
        <v>0</v>
      </c>
      <c r="AF549" s="3">
        <f t="shared" si="162"/>
        <v>0</v>
      </c>
      <c r="AG549" s="5">
        <f t="shared" si="163"/>
        <v>0</v>
      </c>
      <c r="AH549" s="56">
        <f t="shared" si="166"/>
        <v>0</v>
      </c>
      <c r="AI549" s="84">
        <f t="shared" si="167"/>
        <v>0</v>
      </c>
      <c r="AJ549" s="84">
        <v>1067</v>
      </c>
      <c r="AK549" t="str">
        <f t="shared" si="164"/>
        <v>0, 1067</v>
      </c>
      <c r="AL549" s="60">
        <f t="shared" si="167"/>
        <v>0</v>
      </c>
      <c r="AM549" s="5">
        <f t="shared" si="165"/>
        <v>0</v>
      </c>
      <c r="AN549" s="56"/>
      <c r="AT549" s="56"/>
    </row>
    <row r="550" spans="3:46" x14ac:dyDescent="0.35">
      <c r="C550" s="3">
        <f t="shared" si="161"/>
        <v>0</v>
      </c>
      <c r="E550" s="56" t="e">
        <f t="shared" si="153"/>
        <v>#N/A</v>
      </c>
      <c r="F550" s="58" t="e">
        <f t="shared" si="154"/>
        <v>#N/A</v>
      </c>
      <c r="G550" s="58">
        <f t="shared" si="155"/>
        <v>0</v>
      </c>
      <c r="H550" s="58">
        <f t="shared" si="156"/>
        <v>0</v>
      </c>
      <c r="I550" s="61" t="e">
        <v>#N/A</v>
      </c>
      <c r="J550" s="58" t="str">
        <f t="shared" si="157"/>
        <v>0</v>
      </c>
      <c r="K550" s="58" t="str">
        <f t="shared" si="158"/>
        <v>0</v>
      </c>
      <c r="L550" s="58">
        <f t="shared" si="159"/>
        <v>0</v>
      </c>
      <c r="M550" s="58">
        <f t="shared" si="160"/>
        <v>0</v>
      </c>
      <c r="AF550" s="3">
        <f t="shared" si="162"/>
        <v>0</v>
      </c>
      <c r="AG550" s="5">
        <f t="shared" si="163"/>
        <v>0</v>
      </c>
      <c r="AH550" s="56">
        <f t="shared" si="166"/>
        <v>0</v>
      </c>
      <c r="AI550" s="84">
        <f t="shared" si="167"/>
        <v>0</v>
      </c>
      <c r="AJ550" s="84">
        <v>1068</v>
      </c>
      <c r="AK550" t="str">
        <f t="shared" si="164"/>
        <v>0, 1068</v>
      </c>
      <c r="AL550" s="60">
        <f t="shared" si="167"/>
        <v>0</v>
      </c>
      <c r="AM550" s="5">
        <f t="shared" si="165"/>
        <v>0</v>
      </c>
      <c r="AN550" s="56"/>
      <c r="AT550" s="56"/>
    </row>
    <row r="551" spans="3:46" x14ac:dyDescent="0.35">
      <c r="C551" s="3">
        <f t="shared" si="161"/>
        <v>0</v>
      </c>
      <c r="E551" s="56" t="e">
        <f t="shared" si="153"/>
        <v>#N/A</v>
      </c>
      <c r="F551" s="58" t="e">
        <f t="shared" si="154"/>
        <v>#N/A</v>
      </c>
      <c r="G551" s="58">
        <f t="shared" si="155"/>
        <v>0</v>
      </c>
      <c r="H551" s="58">
        <f t="shared" si="156"/>
        <v>0</v>
      </c>
      <c r="I551" s="61" t="e">
        <v>#N/A</v>
      </c>
      <c r="J551" s="58" t="str">
        <f t="shared" si="157"/>
        <v>0</v>
      </c>
      <c r="K551" s="58" t="str">
        <f t="shared" si="158"/>
        <v>0</v>
      </c>
      <c r="L551" s="58">
        <f t="shared" si="159"/>
        <v>0</v>
      </c>
      <c r="M551" s="58">
        <f t="shared" si="160"/>
        <v>0</v>
      </c>
      <c r="AF551" s="3">
        <f t="shared" si="162"/>
        <v>0</v>
      </c>
      <c r="AG551" s="5">
        <f t="shared" si="163"/>
        <v>0</v>
      </c>
      <c r="AH551" s="56">
        <f t="shared" si="166"/>
        <v>0</v>
      </c>
      <c r="AI551" s="84">
        <f t="shared" si="167"/>
        <v>0</v>
      </c>
      <c r="AJ551" s="84">
        <v>1069</v>
      </c>
      <c r="AK551" t="str">
        <f t="shared" si="164"/>
        <v>0, 1069</v>
      </c>
      <c r="AL551" s="60">
        <f t="shared" si="167"/>
        <v>0</v>
      </c>
      <c r="AM551" s="5">
        <f t="shared" si="165"/>
        <v>0</v>
      </c>
      <c r="AN551" s="56"/>
      <c r="AT551" s="56"/>
    </row>
    <row r="552" spans="3:46" x14ac:dyDescent="0.35">
      <c r="C552" s="3">
        <f t="shared" si="161"/>
        <v>0</v>
      </c>
      <c r="E552" s="56" t="e">
        <f t="shared" si="153"/>
        <v>#N/A</v>
      </c>
      <c r="F552" s="58" t="e">
        <f t="shared" si="154"/>
        <v>#N/A</v>
      </c>
      <c r="G552" s="58">
        <f t="shared" si="155"/>
        <v>0</v>
      </c>
      <c r="H552" s="58">
        <f t="shared" si="156"/>
        <v>0</v>
      </c>
      <c r="I552" s="61" t="e">
        <v>#N/A</v>
      </c>
      <c r="J552" s="58" t="str">
        <f t="shared" si="157"/>
        <v>0</v>
      </c>
      <c r="K552" s="58" t="str">
        <f t="shared" si="158"/>
        <v>0</v>
      </c>
      <c r="L552" s="58">
        <f t="shared" si="159"/>
        <v>0</v>
      </c>
      <c r="M552" s="58">
        <f t="shared" si="160"/>
        <v>0</v>
      </c>
      <c r="AF552" s="3">
        <f t="shared" si="162"/>
        <v>0</v>
      </c>
      <c r="AG552" s="5">
        <f t="shared" si="163"/>
        <v>0</v>
      </c>
      <c r="AH552" s="56">
        <f t="shared" si="166"/>
        <v>0</v>
      </c>
      <c r="AI552" s="84">
        <f t="shared" si="167"/>
        <v>0</v>
      </c>
      <c r="AJ552" s="84">
        <v>1070</v>
      </c>
      <c r="AK552" t="str">
        <f t="shared" si="164"/>
        <v>0, 1070</v>
      </c>
      <c r="AL552" s="60">
        <f t="shared" si="167"/>
        <v>0</v>
      </c>
      <c r="AM552" s="5">
        <f t="shared" si="165"/>
        <v>0</v>
      </c>
      <c r="AN552" s="56"/>
      <c r="AT552" s="56"/>
    </row>
    <row r="553" spans="3:46" x14ac:dyDescent="0.35">
      <c r="C553" s="3">
        <f t="shared" si="161"/>
        <v>0</v>
      </c>
      <c r="E553" s="56" t="e">
        <f t="shared" si="153"/>
        <v>#N/A</v>
      </c>
      <c r="F553" s="58" t="e">
        <f t="shared" si="154"/>
        <v>#N/A</v>
      </c>
      <c r="G553" s="58">
        <f t="shared" si="155"/>
        <v>0</v>
      </c>
      <c r="H553" s="58">
        <f t="shared" si="156"/>
        <v>0</v>
      </c>
      <c r="I553" s="61" t="e">
        <v>#N/A</v>
      </c>
      <c r="J553" s="58" t="str">
        <f t="shared" si="157"/>
        <v>0</v>
      </c>
      <c r="K553" s="58" t="str">
        <f t="shared" si="158"/>
        <v>0</v>
      </c>
      <c r="L553" s="58">
        <f t="shared" si="159"/>
        <v>0</v>
      </c>
      <c r="M553" s="58">
        <f t="shared" si="160"/>
        <v>0</v>
      </c>
      <c r="AF553" s="3">
        <f t="shared" si="162"/>
        <v>0</v>
      </c>
      <c r="AG553" s="5">
        <f t="shared" si="163"/>
        <v>0</v>
      </c>
      <c r="AH553" s="56">
        <f t="shared" si="166"/>
        <v>0</v>
      </c>
      <c r="AI553" s="84">
        <f t="shared" si="167"/>
        <v>0</v>
      </c>
      <c r="AJ553" s="84">
        <v>1071</v>
      </c>
      <c r="AK553" t="str">
        <f t="shared" si="164"/>
        <v>0, 1071</v>
      </c>
      <c r="AL553" s="60">
        <f t="shared" si="167"/>
        <v>0</v>
      </c>
      <c r="AM553" s="5">
        <f t="shared" si="165"/>
        <v>0</v>
      </c>
      <c r="AN553" s="56"/>
      <c r="AT553" s="56"/>
    </row>
    <row r="554" spans="3:46" x14ac:dyDescent="0.35">
      <c r="C554" s="3">
        <f t="shared" si="161"/>
        <v>0</v>
      </c>
      <c r="E554" s="56" t="e">
        <f t="shared" si="153"/>
        <v>#N/A</v>
      </c>
      <c r="F554" s="58" t="e">
        <f t="shared" si="154"/>
        <v>#N/A</v>
      </c>
      <c r="G554" s="58">
        <f t="shared" si="155"/>
        <v>0</v>
      </c>
      <c r="H554" s="58">
        <f t="shared" si="156"/>
        <v>0</v>
      </c>
      <c r="I554" s="61" t="e">
        <v>#N/A</v>
      </c>
      <c r="J554" s="58" t="str">
        <f t="shared" si="157"/>
        <v>0</v>
      </c>
      <c r="K554" s="58" t="str">
        <f t="shared" si="158"/>
        <v>0</v>
      </c>
      <c r="L554" s="58">
        <f t="shared" si="159"/>
        <v>0</v>
      </c>
      <c r="M554" s="58">
        <f t="shared" si="160"/>
        <v>0</v>
      </c>
      <c r="AF554" s="3">
        <f t="shared" si="162"/>
        <v>0</v>
      </c>
      <c r="AG554" s="5">
        <f t="shared" si="163"/>
        <v>0</v>
      </c>
      <c r="AH554" s="56">
        <f t="shared" si="166"/>
        <v>0</v>
      </c>
      <c r="AI554" s="84">
        <f t="shared" si="167"/>
        <v>0</v>
      </c>
      <c r="AJ554" s="84">
        <v>1072</v>
      </c>
      <c r="AK554" t="str">
        <f t="shared" si="164"/>
        <v>0, 1072</v>
      </c>
      <c r="AL554" s="60">
        <f t="shared" si="167"/>
        <v>0</v>
      </c>
      <c r="AM554" s="5">
        <f t="shared" si="165"/>
        <v>0</v>
      </c>
      <c r="AN554" s="56"/>
      <c r="AT554" s="56"/>
    </row>
    <row r="555" spans="3:46" x14ac:dyDescent="0.35">
      <c r="C555" s="3">
        <f t="shared" si="161"/>
        <v>0</v>
      </c>
      <c r="E555" s="56" t="e">
        <f t="shared" si="153"/>
        <v>#N/A</v>
      </c>
      <c r="F555" s="58" t="e">
        <f t="shared" si="154"/>
        <v>#N/A</v>
      </c>
      <c r="G555" s="58">
        <f t="shared" si="155"/>
        <v>0</v>
      </c>
      <c r="H555" s="58">
        <f t="shared" si="156"/>
        <v>0</v>
      </c>
      <c r="I555" s="61" t="e">
        <v>#N/A</v>
      </c>
      <c r="J555" s="58" t="str">
        <f t="shared" si="157"/>
        <v>0</v>
      </c>
      <c r="K555" s="58" t="str">
        <f t="shared" si="158"/>
        <v>0</v>
      </c>
      <c r="L555" s="58">
        <f t="shared" si="159"/>
        <v>0</v>
      </c>
      <c r="M555" s="58">
        <f t="shared" si="160"/>
        <v>0</v>
      </c>
      <c r="AF555" s="3">
        <f t="shared" si="162"/>
        <v>0</v>
      </c>
      <c r="AG555" s="5">
        <f t="shared" si="163"/>
        <v>0</v>
      </c>
      <c r="AH555" s="56">
        <f t="shared" si="166"/>
        <v>0</v>
      </c>
      <c r="AI555" s="84">
        <f t="shared" si="167"/>
        <v>0</v>
      </c>
      <c r="AJ555" s="84">
        <v>1073</v>
      </c>
      <c r="AK555" t="str">
        <f t="shared" si="164"/>
        <v>0, 1073</v>
      </c>
      <c r="AL555" s="60">
        <f t="shared" si="167"/>
        <v>0</v>
      </c>
      <c r="AM555" s="5">
        <f t="shared" si="165"/>
        <v>0</v>
      </c>
      <c r="AN555" s="56"/>
      <c r="AT555" s="56"/>
    </row>
    <row r="556" spans="3:46" x14ac:dyDescent="0.35">
      <c r="C556" s="3">
        <f t="shared" si="161"/>
        <v>0</v>
      </c>
      <c r="E556" s="56" t="e">
        <f t="shared" si="153"/>
        <v>#N/A</v>
      </c>
      <c r="F556" s="58" t="e">
        <f t="shared" si="154"/>
        <v>#N/A</v>
      </c>
      <c r="G556" s="58">
        <f t="shared" si="155"/>
        <v>0</v>
      </c>
      <c r="H556" s="58">
        <f t="shared" si="156"/>
        <v>0</v>
      </c>
      <c r="I556" s="61" t="e">
        <v>#N/A</v>
      </c>
      <c r="J556" s="58" t="str">
        <f t="shared" si="157"/>
        <v>0</v>
      </c>
      <c r="K556" s="58" t="str">
        <f t="shared" si="158"/>
        <v>0</v>
      </c>
      <c r="L556" s="58">
        <f t="shared" si="159"/>
        <v>0</v>
      </c>
      <c r="M556" s="58">
        <f t="shared" si="160"/>
        <v>0</v>
      </c>
      <c r="AF556" s="3">
        <f t="shared" si="162"/>
        <v>0</v>
      </c>
      <c r="AG556" s="5">
        <f t="shared" si="163"/>
        <v>0</v>
      </c>
      <c r="AH556" s="56">
        <f t="shared" si="166"/>
        <v>0</v>
      </c>
      <c r="AI556" s="84">
        <f t="shared" si="167"/>
        <v>0</v>
      </c>
      <c r="AJ556" s="84">
        <v>1074</v>
      </c>
      <c r="AK556" t="str">
        <f t="shared" si="164"/>
        <v>0, 1074</v>
      </c>
      <c r="AL556" s="60">
        <f t="shared" si="167"/>
        <v>0</v>
      </c>
      <c r="AM556" s="5">
        <f t="shared" si="165"/>
        <v>0</v>
      </c>
      <c r="AN556" s="56"/>
      <c r="AT556" s="56"/>
    </row>
    <row r="557" spans="3:46" x14ac:dyDescent="0.35">
      <c r="C557" s="3">
        <f t="shared" si="161"/>
        <v>0</v>
      </c>
      <c r="E557" s="56" t="e">
        <f t="shared" si="153"/>
        <v>#N/A</v>
      </c>
      <c r="F557" s="58" t="e">
        <f t="shared" si="154"/>
        <v>#N/A</v>
      </c>
      <c r="G557" s="58">
        <f t="shared" si="155"/>
        <v>0</v>
      </c>
      <c r="H557" s="58">
        <f t="shared" si="156"/>
        <v>0</v>
      </c>
      <c r="I557" s="61" t="e">
        <v>#N/A</v>
      </c>
      <c r="J557" s="58" t="str">
        <f t="shared" si="157"/>
        <v>0</v>
      </c>
      <c r="K557" s="58" t="str">
        <f t="shared" si="158"/>
        <v>0</v>
      </c>
      <c r="L557" s="58">
        <f t="shared" si="159"/>
        <v>0</v>
      </c>
      <c r="M557" s="58">
        <f t="shared" si="160"/>
        <v>0</v>
      </c>
      <c r="AF557" s="3">
        <f t="shared" si="162"/>
        <v>0</v>
      </c>
      <c r="AG557" s="5">
        <f t="shared" si="163"/>
        <v>0</v>
      </c>
      <c r="AH557" s="56">
        <f t="shared" si="166"/>
        <v>0</v>
      </c>
      <c r="AI557" s="84">
        <f t="shared" si="167"/>
        <v>0</v>
      </c>
      <c r="AJ557" s="84">
        <v>1075</v>
      </c>
      <c r="AK557" t="str">
        <f t="shared" si="164"/>
        <v>0, 1075</v>
      </c>
      <c r="AL557" s="60">
        <f t="shared" si="167"/>
        <v>0</v>
      </c>
      <c r="AM557" s="5">
        <f t="shared" si="165"/>
        <v>0</v>
      </c>
      <c r="AN557" s="56"/>
      <c r="AT557" s="56"/>
    </row>
    <row r="558" spans="3:46" x14ac:dyDescent="0.35">
      <c r="C558" s="3">
        <f t="shared" si="161"/>
        <v>0</v>
      </c>
      <c r="E558" s="56" t="e">
        <f t="shared" si="153"/>
        <v>#N/A</v>
      </c>
      <c r="F558" s="58" t="e">
        <f t="shared" si="154"/>
        <v>#N/A</v>
      </c>
      <c r="G558" s="58">
        <f t="shared" si="155"/>
        <v>0</v>
      </c>
      <c r="H558" s="58">
        <f t="shared" si="156"/>
        <v>0</v>
      </c>
      <c r="I558" s="61" t="e">
        <v>#N/A</v>
      </c>
      <c r="J558" s="58" t="str">
        <f t="shared" si="157"/>
        <v>0</v>
      </c>
      <c r="K558" s="58" t="str">
        <f t="shared" si="158"/>
        <v>0</v>
      </c>
      <c r="L558" s="58">
        <f t="shared" si="159"/>
        <v>0</v>
      </c>
      <c r="M558" s="58">
        <f t="shared" si="160"/>
        <v>0</v>
      </c>
      <c r="AF558" s="3">
        <f t="shared" si="162"/>
        <v>0</v>
      </c>
      <c r="AG558" s="5">
        <f t="shared" si="163"/>
        <v>0</v>
      </c>
      <c r="AH558" s="56">
        <f t="shared" si="166"/>
        <v>0</v>
      </c>
      <c r="AI558" s="84">
        <f t="shared" si="167"/>
        <v>0</v>
      </c>
      <c r="AJ558" s="84">
        <v>1076</v>
      </c>
      <c r="AK558" t="str">
        <f t="shared" si="164"/>
        <v>0, 1076</v>
      </c>
      <c r="AL558" s="60">
        <f t="shared" si="167"/>
        <v>0</v>
      </c>
      <c r="AM558" s="5">
        <f t="shared" si="165"/>
        <v>0</v>
      </c>
      <c r="AN558" s="56"/>
      <c r="AT558" s="56"/>
    </row>
    <row r="559" spans="3:46" x14ac:dyDescent="0.35">
      <c r="C559" s="3">
        <f t="shared" si="161"/>
        <v>0</v>
      </c>
      <c r="E559" s="56" t="e">
        <f t="shared" ref="E559:E622" si="168">IF(D559=MIN($D$2:$D$412),D559,NA())</f>
        <v>#N/A</v>
      </c>
      <c r="F559" s="58" t="e">
        <f t="shared" ref="F559:F622" si="169">IF(D559=MAX($D$2:$D$412),D559,NA())</f>
        <v>#N/A</v>
      </c>
      <c r="G559" s="58">
        <f t="shared" ref="G559:G622" si="170">IF(AND(D559&lt;=D556, D559&lt;=D557, D559&lt;=D558, D559&lt;=D560, D559&lt;=D561, D559&lt;=D562),D559,NA())</f>
        <v>0</v>
      </c>
      <c r="H559" s="58">
        <f t="shared" ref="H559:H622" si="171">IF(AND(D559&gt;=D556, D559&gt;=D557, D559&gt;=D558, D559&gt;=D560, D559&gt;=D561, D559&gt;=D562),D559,NA())</f>
        <v>0</v>
      </c>
      <c r="I559" s="61" t="e">
        <v>#N/A</v>
      </c>
      <c r="J559" s="58" t="str">
        <f t="shared" ref="J559:J622" si="172">IF(D559=MIN($D:$D),D559,"0")</f>
        <v>0</v>
      </c>
      <c r="K559" s="58" t="str">
        <f t="shared" ref="K559:K622" si="173">IF(D559=MAX($D:$D),D559,"0")</f>
        <v>0</v>
      </c>
      <c r="L559" s="58">
        <f t="shared" ref="L559:L622" si="174">IF(AND(D559&lt;=D556, D559&lt;=D557, D559&lt;=D558, D559&lt;=D560, D559&lt;=D561, D559&lt;=D562),D559,"0")</f>
        <v>0</v>
      </c>
      <c r="M559" s="58">
        <f t="shared" ref="M559:M622" si="175">IF(AND(D559&gt;=D556, D559&gt;=D557, D559&gt;=D558, D559&gt;=D560, D559&gt;=D561, D559&gt;=D562),D559,"0")</f>
        <v>0</v>
      </c>
      <c r="AF559" s="3">
        <f t="shared" si="162"/>
        <v>0</v>
      </c>
      <c r="AG559" s="5">
        <f t="shared" si="163"/>
        <v>0</v>
      </c>
      <c r="AH559" s="56">
        <f t="shared" si="166"/>
        <v>0</v>
      </c>
      <c r="AI559" s="84">
        <f t="shared" si="167"/>
        <v>0</v>
      </c>
      <c r="AJ559" s="84">
        <v>1077</v>
      </c>
      <c r="AK559" t="str">
        <f t="shared" si="164"/>
        <v>0, 1077</v>
      </c>
      <c r="AL559" s="60">
        <f t="shared" si="167"/>
        <v>0</v>
      </c>
      <c r="AM559" s="5">
        <f t="shared" si="165"/>
        <v>0</v>
      </c>
      <c r="AN559" s="56"/>
      <c r="AT559" s="56"/>
    </row>
    <row r="560" spans="3:46" x14ac:dyDescent="0.35">
      <c r="C560" s="3">
        <f t="shared" si="161"/>
        <v>0</v>
      </c>
      <c r="E560" s="56" t="e">
        <f t="shared" si="168"/>
        <v>#N/A</v>
      </c>
      <c r="F560" s="58" t="e">
        <f t="shared" si="169"/>
        <v>#N/A</v>
      </c>
      <c r="G560" s="58">
        <f t="shared" si="170"/>
        <v>0</v>
      </c>
      <c r="H560" s="58">
        <f t="shared" si="171"/>
        <v>0</v>
      </c>
      <c r="I560" s="61" t="e">
        <v>#N/A</v>
      </c>
      <c r="J560" s="58" t="str">
        <f t="shared" si="172"/>
        <v>0</v>
      </c>
      <c r="K560" s="58" t="str">
        <f t="shared" si="173"/>
        <v>0</v>
      </c>
      <c r="L560" s="58">
        <f t="shared" si="174"/>
        <v>0</v>
      </c>
      <c r="M560" s="58">
        <f t="shared" si="175"/>
        <v>0</v>
      </c>
      <c r="AF560" s="3">
        <f t="shared" si="162"/>
        <v>0</v>
      </c>
      <c r="AG560" s="5">
        <f t="shared" si="163"/>
        <v>0</v>
      </c>
      <c r="AH560" s="56">
        <f t="shared" si="166"/>
        <v>0</v>
      </c>
      <c r="AI560" s="84">
        <f t="shared" si="167"/>
        <v>0</v>
      </c>
      <c r="AJ560" s="84">
        <v>1078</v>
      </c>
      <c r="AK560" t="str">
        <f t="shared" si="164"/>
        <v>0, 1078</v>
      </c>
      <c r="AL560" s="60">
        <f t="shared" si="167"/>
        <v>0</v>
      </c>
      <c r="AM560" s="5">
        <f t="shared" si="165"/>
        <v>0</v>
      </c>
      <c r="AN560" s="56"/>
      <c r="AT560" s="56"/>
    </row>
    <row r="561" spans="3:46" x14ac:dyDescent="0.35">
      <c r="C561" s="3">
        <f t="shared" si="161"/>
        <v>0</v>
      </c>
      <c r="E561" s="56" t="e">
        <f t="shared" si="168"/>
        <v>#N/A</v>
      </c>
      <c r="F561" s="58" t="e">
        <f t="shared" si="169"/>
        <v>#N/A</v>
      </c>
      <c r="G561" s="58">
        <f t="shared" si="170"/>
        <v>0</v>
      </c>
      <c r="H561" s="58">
        <f t="shared" si="171"/>
        <v>0</v>
      </c>
      <c r="I561" s="61" t="e">
        <v>#N/A</v>
      </c>
      <c r="J561" s="58" t="str">
        <f t="shared" si="172"/>
        <v>0</v>
      </c>
      <c r="K561" s="58" t="str">
        <f t="shared" si="173"/>
        <v>0</v>
      </c>
      <c r="L561" s="58">
        <v>0</v>
      </c>
      <c r="M561" s="58">
        <f t="shared" si="175"/>
        <v>0</v>
      </c>
      <c r="AF561" s="3">
        <f t="shared" si="162"/>
        <v>0</v>
      </c>
      <c r="AG561" s="5">
        <f t="shared" si="163"/>
        <v>0</v>
      </c>
      <c r="AH561" s="56">
        <f t="shared" si="166"/>
        <v>0</v>
      </c>
      <c r="AI561" s="84">
        <f t="shared" si="167"/>
        <v>0</v>
      </c>
      <c r="AJ561" s="84">
        <v>1079</v>
      </c>
      <c r="AK561" t="str">
        <f t="shared" si="164"/>
        <v>0, 1079</v>
      </c>
      <c r="AL561" s="60">
        <f t="shared" si="167"/>
        <v>0</v>
      </c>
      <c r="AM561" s="5">
        <f t="shared" si="165"/>
        <v>0</v>
      </c>
      <c r="AN561" s="56"/>
      <c r="AT561" s="56"/>
    </row>
    <row r="562" spans="3:46" x14ac:dyDescent="0.35">
      <c r="C562" s="3">
        <f t="shared" si="161"/>
        <v>0</v>
      </c>
      <c r="E562" s="56" t="e">
        <f t="shared" si="168"/>
        <v>#N/A</v>
      </c>
      <c r="F562" s="58" t="e">
        <f t="shared" si="169"/>
        <v>#N/A</v>
      </c>
      <c r="G562" s="58">
        <f t="shared" si="170"/>
        <v>0</v>
      </c>
      <c r="H562" s="58">
        <f t="shared" si="171"/>
        <v>0</v>
      </c>
      <c r="I562" s="61" t="e">
        <v>#N/A</v>
      </c>
      <c r="J562" s="58" t="str">
        <f t="shared" si="172"/>
        <v>0</v>
      </c>
      <c r="K562" s="58" t="str">
        <f t="shared" si="173"/>
        <v>0</v>
      </c>
      <c r="L562" s="58">
        <f t="shared" si="174"/>
        <v>0</v>
      </c>
      <c r="M562" s="58">
        <f t="shared" si="175"/>
        <v>0</v>
      </c>
      <c r="AF562" s="3">
        <f t="shared" si="162"/>
        <v>0</v>
      </c>
      <c r="AG562" s="5">
        <f t="shared" si="163"/>
        <v>0</v>
      </c>
      <c r="AH562" s="56">
        <f t="shared" si="166"/>
        <v>0</v>
      </c>
      <c r="AI562" s="84">
        <f t="shared" si="167"/>
        <v>0</v>
      </c>
      <c r="AJ562" s="84">
        <v>1080</v>
      </c>
      <c r="AK562" t="str">
        <f t="shared" si="164"/>
        <v>0, 1080</v>
      </c>
      <c r="AL562" s="60">
        <f t="shared" si="167"/>
        <v>0</v>
      </c>
      <c r="AM562" s="5">
        <f t="shared" si="165"/>
        <v>0</v>
      </c>
      <c r="AN562" s="56"/>
      <c r="AT562" s="56"/>
    </row>
    <row r="563" spans="3:46" x14ac:dyDescent="0.35">
      <c r="C563" s="3">
        <f t="shared" si="161"/>
        <v>0</v>
      </c>
      <c r="E563" s="56" t="e">
        <f t="shared" si="168"/>
        <v>#N/A</v>
      </c>
      <c r="F563" s="58" t="e">
        <f t="shared" si="169"/>
        <v>#N/A</v>
      </c>
      <c r="G563" s="58">
        <f t="shared" si="170"/>
        <v>0</v>
      </c>
      <c r="H563" s="58">
        <f t="shared" si="171"/>
        <v>0</v>
      </c>
      <c r="I563" s="61" t="e">
        <v>#N/A</v>
      </c>
      <c r="J563" s="58" t="str">
        <f t="shared" si="172"/>
        <v>0</v>
      </c>
      <c r="K563" s="58" t="str">
        <f t="shared" si="173"/>
        <v>0</v>
      </c>
      <c r="L563" s="58">
        <f t="shared" si="174"/>
        <v>0</v>
      </c>
      <c r="M563" s="58">
        <f t="shared" si="175"/>
        <v>0</v>
      </c>
      <c r="AF563" s="3">
        <f t="shared" si="162"/>
        <v>0</v>
      </c>
      <c r="AG563" s="5">
        <f t="shared" si="163"/>
        <v>0</v>
      </c>
      <c r="AH563" s="56">
        <f t="shared" si="166"/>
        <v>0</v>
      </c>
      <c r="AI563" s="84">
        <f t="shared" si="167"/>
        <v>0</v>
      </c>
      <c r="AJ563" s="84">
        <v>1081</v>
      </c>
      <c r="AK563" t="str">
        <f t="shared" si="164"/>
        <v>0, 1081</v>
      </c>
      <c r="AL563" s="60">
        <f t="shared" si="167"/>
        <v>0</v>
      </c>
      <c r="AM563" s="5">
        <f t="shared" si="165"/>
        <v>0</v>
      </c>
      <c r="AN563" s="56"/>
      <c r="AT563" s="56"/>
    </row>
    <row r="564" spans="3:46" x14ac:dyDescent="0.35">
      <c r="C564" s="3">
        <f t="shared" si="161"/>
        <v>0</v>
      </c>
      <c r="E564" s="56" t="e">
        <f t="shared" si="168"/>
        <v>#N/A</v>
      </c>
      <c r="F564" s="58" t="e">
        <f t="shared" si="169"/>
        <v>#N/A</v>
      </c>
      <c r="G564" s="58">
        <f t="shared" si="170"/>
        <v>0</v>
      </c>
      <c r="H564" s="58">
        <f t="shared" si="171"/>
        <v>0</v>
      </c>
      <c r="I564" s="61" t="e">
        <v>#N/A</v>
      </c>
      <c r="J564" s="58" t="str">
        <f t="shared" si="172"/>
        <v>0</v>
      </c>
      <c r="K564" s="58" t="str">
        <f t="shared" si="173"/>
        <v>0</v>
      </c>
      <c r="L564" s="58">
        <f t="shared" si="174"/>
        <v>0</v>
      </c>
      <c r="M564" s="58">
        <f t="shared" si="175"/>
        <v>0</v>
      </c>
      <c r="AF564" s="3">
        <f t="shared" si="162"/>
        <v>0</v>
      </c>
      <c r="AG564" s="5">
        <f t="shared" si="163"/>
        <v>0</v>
      </c>
      <c r="AH564" s="56">
        <f t="shared" si="166"/>
        <v>0</v>
      </c>
      <c r="AI564" s="84">
        <f t="shared" si="167"/>
        <v>0</v>
      </c>
      <c r="AJ564" s="84">
        <v>1082</v>
      </c>
      <c r="AK564" t="str">
        <f t="shared" si="164"/>
        <v>0, 1082</v>
      </c>
      <c r="AL564" s="60">
        <f t="shared" si="167"/>
        <v>0</v>
      </c>
      <c r="AM564" s="5">
        <f t="shared" si="165"/>
        <v>0</v>
      </c>
      <c r="AN564" s="56"/>
      <c r="AT564" s="56"/>
    </row>
    <row r="565" spans="3:46" x14ac:dyDescent="0.35">
      <c r="C565" s="3">
        <f t="shared" si="161"/>
        <v>0</v>
      </c>
      <c r="E565" s="56" t="e">
        <f t="shared" si="168"/>
        <v>#N/A</v>
      </c>
      <c r="F565" s="58" t="e">
        <f t="shared" si="169"/>
        <v>#N/A</v>
      </c>
      <c r="G565" s="58">
        <f t="shared" si="170"/>
        <v>0</v>
      </c>
      <c r="H565" s="58">
        <f t="shared" si="171"/>
        <v>0</v>
      </c>
      <c r="I565" s="61" t="e">
        <v>#N/A</v>
      </c>
      <c r="J565" s="58" t="str">
        <f t="shared" si="172"/>
        <v>0</v>
      </c>
      <c r="K565" s="58" t="str">
        <f t="shared" si="173"/>
        <v>0</v>
      </c>
      <c r="L565" s="58">
        <f t="shared" si="174"/>
        <v>0</v>
      </c>
      <c r="M565" s="58">
        <f t="shared" si="175"/>
        <v>0</v>
      </c>
      <c r="AF565" s="3">
        <f t="shared" si="162"/>
        <v>0</v>
      </c>
      <c r="AG565" s="5">
        <f t="shared" si="163"/>
        <v>0</v>
      </c>
      <c r="AH565" s="56">
        <f t="shared" si="166"/>
        <v>0</v>
      </c>
      <c r="AI565" s="84">
        <f t="shared" si="167"/>
        <v>0</v>
      </c>
      <c r="AJ565" s="84">
        <v>1083</v>
      </c>
      <c r="AK565" t="str">
        <f t="shared" si="164"/>
        <v>0, 1083</v>
      </c>
      <c r="AL565" s="60">
        <f t="shared" si="167"/>
        <v>0</v>
      </c>
      <c r="AM565" s="5">
        <f t="shared" si="165"/>
        <v>0</v>
      </c>
      <c r="AN565" s="56"/>
      <c r="AT565" s="56"/>
    </row>
    <row r="566" spans="3:46" x14ac:dyDescent="0.35">
      <c r="C566" s="3">
        <f t="shared" si="161"/>
        <v>0</v>
      </c>
      <c r="E566" s="56" t="e">
        <f t="shared" si="168"/>
        <v>#N/A</v>
      </c>
      <c r="F566" s="58" t="e">
        <f t="shared" si="169"/>
        <v>#N/A</v>
      </c>
      <c r="G566" s="58">
        <f t="shared" si="170"/>
        <v>0</v>
      </c>
      <c r="H566" s="58">
        <f t="shared" si="171"/>
        <v>0</v>
      </c>
      <c r="I566" s="61" t="e">
        <v>#N/A</v>
      </c>
      <c r="J566" s="58" t="str">
        <f t="shared" si="172"/>
        <v>0</v>
      </c>
      <c r="K566" s="58" t="str">
        <f t="shared" si="173"/>
        <v>0</v>
      </c>
      <c r="L566" s="58">
        <f t="shared" si="174"/>
        <v>0</v>
      </c>
      <c r="M566" s="58">
        <f t="shared" si="175"/>
        <v>0</v>
      </c>
      <c r="AF566" s="3">
        <f t="shared" si="162"/>
        <v>0</v>
      </c>
      <c r="AG566" s="5">
        <f t="shared" si="163"/>
        <v>0</v>
      </c>
      <c r="AH566" s="56">
        <f t="shared" si="166"/>
        <v>0</v>
      </c>
      <c r="AI566" s="84">
        <f t="shared" si="167"/>
        <v>0</v>
      </c>
      <c r="AJ566" s="84">
        <v>1084</v>
      </c>
      <c r="AK566" t="str">
        <f t="shared" si="164"/>
        <v>0, 1084</v>
      </c>
      <c r="AL566" s="60">
        <f t="shared" si="167"/>
        <v>0</v>
      </c>
      <c r="AM566" s="5">
        <f t="shared" si="165"/>
        <v>0</v>
      </c>
      <c r="AN566" s="56"/>
      <c r="AT566" s="56"/>
    </row>
    <row r="567" spans="3:46" x14ac:dyDescent="0.35">
      <c r="C567" s="3">
        <f t="shared" si="161"/>
        <v>0</v>
      </c>
      <c r="E567" s="56" t="e">
        <f t="shared" si="168"/>
        <v>#N/A</v>
      </c>
      <c r="F567" s="58" t="e">
        <f t="shared" si="169"/>
        <v>#N/A</v>
      </c>
      <c r="G567" s="58">
        <f t="shared" si="170"/>
        <v>0</v>
      </c>
      <c r="H567" s="58">
        <f t="shared" si="171"/>
        <v>0</v>
      </c>
      <c r="I567" s="61" t="e">
        <v>#N/A</v>
      </c>
      <c r="J567" s="58" t="str">
        <f t="shared" si="172"/>
        <v>0</v>
      </c>
      <c r="K567" s="58" t="str">
        <f t="shared" si="173"/>
        <v>0</v>
      </c>
      <c r="L567" s="58">
        <f t="shared" si="174"/>
        <v>0</v>
      </c>
      <c r="M567" s="58">
        <f t="shared" si="175"/>
        <v>0</v>
      </c>
      <c r="AF567" s="3">
        <f t="shared" si="162"/>
        <v>0</v>
      </c>
      <c r="AG567" s="5">
        <f t="shared" si="163"/>
        <v>0</v>
      </c>
      <c r="AH567" s="56">
        <f t="shared" si="166"/>
        <v>0</v>
      </c>
      <c r="AI567" s="84">
        <f t="shared" si="167"/>
        <v>0</v>
      </c>
      <c r="AJ567" s="84">
        <v>1085</v>
      </c>
      <c r="AK567" t="str">
        <f t="shared" si="164"/>
        <v>0, 1085</v>
      </c>
      <c r="AL567" s="60">
        <f t="shared" si="167"/>
        <v>0</v>
      </c>
      <c r="AM567" s="5">
        <f t="shared" si="165"/>
        <v>0</v>
      </c>
      <c r="AN567" s="56"/>
      <c r="AT567" s="56"/>
    </row>
    <row r="568" spans="3:46" x14ac:dyDescent="0.35">
      <c r="C568" s="3">
        <f t="shared" si="161"/>
        <v>0</v>
      </c>
      <c r="E568" s="56" t="e">
        <f t="shared" si="168"/>
        <v>#N/A</v>
      </c>
      <c r="F568" s="58" t="e">
        <f t="shared" si="169"/>
        <v>#N/A</v>
      </c>
      <c r="G568" s="58">
        <f t="shared" si="170"/>
        <v>0</v>
      </c>
      <c r="H568" s="58">
        <f t="shared" si="171"/>
        <v>0</v>
      </c>
      <c r="I568" s="61" t="e">
        <v>#N/A</v>
      </c>
      <c r="J568" s="58" t="str">
        <f t="shared" si="172"/>
        <v>0</v>
      </c>
      <c r="K568" s="58" t="str">
        <f t="shared" si="173"/>
        <v>0</v>
      </c>
      <c r="L568" s="58">
        <f t="shared" si="174"/>
        <v>0</v>
      </c>
      <c r="M568" s="58">
        <f t="shared" si="175"/>
        <v>0</v>
      </c>
      <c r="AF568" s="3">
        <f t="shared" si="162"/>
        <v>0</v>
      </c>
      <c r="AG568" s="5">
        <f t="shared" si="163"/>
        <v>0</v>
      </c>
      <c r="AH568" s="56">
        <f t="shared" si="166"/>
        <v>0</v>
      </c>
      <c r="AI568" s="84">
        <f t="shared" si="167"/>
        <v>0</v>
      </c>
      <c r="AJ568" s="84">
        <v>1086</v>
      </c>
      <c r="AK568" t="str">
        <f t="shared" si="164"/>
        <v>0, 1086</v>
      </c>
      <c r="AL568" s="60">
        <f t="shared" si="167"/>
        <v>0</v>
      </c>
      <c r="AM568" s="5">
        <f t="shared" si="165"/>
        <v>0</v>
      </c>
      <c r="AN568" s="56"/>
      <c r="AT568" s="56"/>
    </row>
    <row r="569" spans="3:46" x14ac:dyDescent="0.35">
      <c r="C569" s="3">
        <f t="shared" si="161"/>
        <v>0</v>
      </c>
      <c r="E569" s="56" t="e">
        <f t="shared" si="168"/>
        <v>#N/A</v>
      </c>
      <c r="F569" s="58" t="e">
        <f t="shared" si="169"/>
        <v>#N/A</v>
      </c>
      <c r="G569" s="58">
        <f t="shared" si="170"/>
        <v>0</v>
      </c>
      <c r="H569" s="58">
        <f t="shared" si="171"/>
        <v>0</v>
      </c>
      <c r="I569" s="61" t="e">
        <v>#N/A</v>
      </c>
      <c r="J569" s="58" t="str">
        <f t="shared" si="172"/>
        <v>0</v>
      </c>
      <c r="K569" s="58" t="str">
        <f t="shared" si="173"/>
        <v>0</v>
      </c>
      <c r="L569" s="58">
        <f t="shared" si="174"/>
        <v>0</v>
      </c>
      <c r="M569" s="58">
        <f t="shared" si="175"/>
        <v>0</v>
      </c>
      <c r="AF569" s="3">
        <f t="shared" si="162"/>
        <v>0</v>
      </c>
      <c r="AG569" s="5">
        <f t="shared" si="163"/>
        <v>0</v>
      </c>
      <c r="AH569" s="56">
        <f t="shared" si="166"/>
        <v>0</v>
      </c>
      <c r="AI569" s="84">
        <f t="shared" si="167"/>
        <v>0</v>
      </c>
      <c r="AJ569" s="84">
        <v>1087</v>
      </c>
      <c r="AK569" t="str">
        <f t="shared" si="164"/>
        <v>0, 1087</v>
      </c>
      <c r="AL569" s="60">
        <f t="shared" si="167"/>
        <v>0</v>
      </c>
      <c r="AM569" s="5">
        <f t="shared" si="165"/>
        <v>0</v>
      </c>
      <c r="AN569" s="56"/>
      <c r="AT569" s="56"/>
    </row>
    <row r="570" spans="3:46" x14ac:dyDescent="0.35">
      <c r="C570" s="3">
        <f t="shared" si="161"/>
        <v>0</v>
      </c>
      <c r="E570" s="56" t="e">
        <f t="shared" si="168"/>
        <v>#N/A</v>
      </c>
      <c r="F570" s="58" t="e">
        <f t="shared" si="169"/>
        <v>#N/A</v>
      </c>
      <c r="G570" s="58">
        <f t="shared" si="170"/>
        <v>0</v>
      </c>
      <c r="H570" s="58">
        <f t="shared" si="171"/>
        <v>0</v>
      </c>
      <c r="I570" s="61" t="e">
        <v>#N/A</v>
      </c>
      <c r="J570" s="58" t="str">
        <f t="shared" si="172"/>
        <v>0</v>
      </c>
      <c r="K570" s="58" t="str">
        <f t="shared" si="173"/>
        <v>0</v>
      </c>
      <c r="L570" s="58">
        <f t="shared" si="174"/>
        <v>0</v>
      </c>
      <c r="M570" s="58">
        <f t="shared" si="175"/>
        <v>0</v>
      </c>
      <c r="AF570" s="3">
        <f t="shared" si="162"/>
        <v>0</v>
      </c>
      <c r="AG570" s="5">
        <f t="shared" si="163"/>
        <v>0</v>
      </c>
      <c r="AH570" s="56">
        <f t="shared" si="166"/>
        <v>0</v>
      </c>
      <c r="AI570" s="84">
        <f t="shared" si="167"/>
        <v>0</v>
      </c>
      <c r="AJ570" s="84">
        <v>1088</v>
      </c>
      <c r="AK570" t="str">
        <f t="shared" si="164"/>
        <v>0, 1088</v>
      </c>
      <c r="AL570" s="60">
        <f t="shared" si="167"/>
        <v>0</v>
      </c>
      <c r="AM570" s="5">
        <f t="shared" si="165"/>
        <v>0</v>
      </c>
      <c r="AN570" s="56"/>
      <c r="AT570" s="56"/>
    </row>
    <row r="571" spans="3:46" x14ac:dyDescent="0.35">
      <c r="C571" s="3">
        <f t="shared" si="161"/>
        <v>0</v>
      </c>
      <c r="E571" s="56" t="e">
        <f t="shared" si="168"/>
        <v>#N/A</v>
      </c>
      <c r="F571" s="58" t="e">
        <f t="shared" si="169"/>
        <v>#N/A</v>
      </c>
      <c r="G571" s="58">
        <f t="shared" si="170"/>
        <v>0</v>
      </c>
      <c r="H571" s="58">
        <f t="shared" si="171"/>
        <v>0</v>
      </c>
      <c r="I571" s="61" t="e">
        <v>#N/A</v>
      </c>
      <c r="J571" s="58" t="str">
        <f t="shared" si="172"/>
        <v>0</v>
      </c>
      <c r="K571" s="58" t="str">
        <f t="shared" si="173"/>
        <v>0</v>
      </c>
      <c r="L571" s="58">
        <f t="shared" si="174"/>
        <v>0</v>
      </c>
      <c r="M571" s="58">
        <f t="shared" si="175"/>
        <v>0</v>
      </c>
      <c r="AF571" s="3">
        <f t="shared" si="162"/>
        <v>0</v>
      </c>
      <c r="AG571" s="5">
        <f t="shared" si="163"/>
        <v>0</v>
      </c>
      <c r="AH571" s="56">
        <f t="shared" si="166"/>
        <v>0</v>
      </c>
      <c r="AI571" s="84">
        <f t="shared" si="167"/>
        <v>0</v>
      </c>
      <c r="AJ571" s="84">
        <v>1089</v>
      </c>
      <c r="AK571" t="str">
        <f t="shared" si="164"/>
        <v>0, 1089</v>
      </c>
      <c r="AL571" s="60">
        <f t="shared" si="167"/>
        <v>0</v>
      </c>
      <c r="AM571" s="5">
        <f t="shared" si="165"/>
        <v>0</v>
      </c>
      <c r="AN571" s="56"/>
      <c r="AT571" s="56"/>
    </row>
    <row r="572" spans="3:46" x14ac:dyDescent="0.35">
      <c r="C572" s="3">
        <f t="shared" si="161"/>
        <v>0</v>
      </c>
      <c r="E572" s="56" t="e">
        <f t="shared" si="168"/>
        <v>#N/A</v>
      </c>
      <c r="F572" s="58" t="e">
        <f t="shared" si="169"/>
        <v>#N/A</v>
      </c>
      <c r="G572" s="58">
        <f t="shared" si="170"/>
        <v>0</v>
      </c>
      <c r="H572" s="58">
        <f t="shared" si="171"/>
        <v>0</v>
      </c>
      <c r="I572" s="61" t="e">
        <v>#N/A</v>
      </c>
      <c r="J572" s="58" t="str">
        <f t="shared" si="172"/>
        <v>0</v>
      </c>
      <c r="K572" s="58" t="str">
        <f t="shared" si="173"/>
        <v>0</v>
      </c>
      <c r="L572" s="58">
        <f t="shared" si="174"/>
        <v>0</v>
      </c>
      <c r="M572" s="58">
        <f t="shared" si="175"/>
        <v>0</v>
      </c>
      <c r="AF572" s="3">
        <f t="shared" si="162"/>
        <v>0</v>
      </c>
      <c r="AG572" s="5">
        <f t="shared" si="163"/>
        <v>0</v>
      </c>
      <c r="AH572" s="56">
        <f t="shared" si="166"/>
        <v>0</v>
      </c>
      <c r="AI572" s="84">
        <f t="shared" si="167"/>
        <v>0</v>
      </c>
      <c r="AJ572" s="84">
        <v>1090</v>
      </c>
      <c r="AK572" t="str">
        <f t="shared" si="164"/>
        <v>0, 1090</v>
      </c>
      <c r="AL572" s="60">
        <f t="shared" si="167"/>
        <v>0</v>
      </c>
      <c r="AM572" s="5">
        <f t="shared" si="165"/>
        <v>0</v>
      </c>
      <c r="AN572" s="56"/>
      <c r="AT572" s="56"/>
    </row>
    <row r="573" spans="3:46" x14ac:dyDescent="0.35">
      <c r="C573" s="3">
        <f t="shared" si="161"/>
        <v>0</v>
      </c>
      <c r="E573" s="56" t="e">
        <f t="shared" si="168"/>
        <v>#N/A</v>
      </c>
      <c r="F573" s="58" t="e">
        <f t="shared" si="169"/>
        <v>#N/A</v>
      </c>
      <c r="G573" s="58">
        <f t="shared" si="170"/>
        <v>0</v>
      </c>
      <c r="H573" s="58">
        <f t="shared" si="171"/>
        <v>0</v>
      </c>
      <c r="I573" s="61" t="e">
        <v>#N/A</v>
      </c>
      <c r="J573" s="58" t="str">
        <f t="shared" si="172"/>
        <v>0</v>
      </c>
      <c r="K573" s="58" t="str">
        <f t="shared" si="173"/>
        <v>0</v>
      </c>
      <c r="L573" s="58">
        <f t="shared" si="174"/>
        <v>0</v>
      </c>
      <c r="M573" s="58">
        <f t="shared" si="175"/>
        <v>0</v>
      </c>
      <c r="AF573" s="3">
        <f t="shared" si="162"/>
        <v>0</v>
      </c>
      <c r="AG573" s="5">
        <f t="shared" si="163"/>
        <v>0</v>
      </c>
      <c r="AH573" s="56">
        <f t="shared" si="166"/>
        <v>0</v>
      </c>
      <c r="AI573" s="84">
        <f t="shared" si="167"/>
        <v>0</v>
      </c>
      <c r="AJ573" s="84">
        <v>1091</v>
      </c>
      <c r="AK573" t="str">
        <f t="shared" si="164"/>
        <v>0, 1091</v>
      </c>
      <c r="AL573" s="60">
        <f t="shared" si="167"/>
        <v>0</v>
      </c>
      <c r="AM573" s="5">
        <f t="shared" si="165"/>
        <v>0</v>
      </c>
      <c r="AN573" s="56"/>
      <c r="AT573" s="56"/>
    </row>
    <row r="574" spans="3:46" x14ac:dyDescent="0.35">
      <c r="C574" s="3">
        <f t="shared" si="161"/>
        <v>0</v>
      </c>
      <c r="E574" s="56" t="e">
        <f t="shared" si="168"/>
        <v>#N/A</v>
      </c>
      <c r="F574" s="58" t="e">
        <f t="shared" si="169"/>
        <v>#N/A</v>
      </c>
      <c r="G574" s="58">
        <f t="shared" si="170"/>
        <v>0</v>
      </c>
      <c r="H574" s="58">
        <f t="shared" si="171"/>
        <v>0</v>
      </c>
      <c r="I574" s="61" t="e">
        <v>#N/A</v>
      </c>
      <c r="J574" s="58" t="str">
        <f t="shared" si="172"/>
        <v>0</v>
      </c>
      <c r="K574" s="58" t="str">
        <f t="shared" si="173"/>
        <v>0</v>
      </c>
      <c r="L574" s="58">
        <f t="shared" si="174"/>
        <v>0</v>
      </c>
      <c r="M574" s="58">
        <f t="shared" si="175"/>
        <v>0</v>
      </c>
      <c r="AF574" s="3">
        <f t="shared" si="162"/>
        <v>0</v>
      </c>
      <c r="AG574" s="5">
        <f t="shared" si="163"/>
        <v>0</v>
      </c>
      <c r="AH574" s="56">
        <f t="shared" si="166"/>
        <v>0</v>
      </c>
      <c r="AI574" s="84">
        <f t="shared" si="167"/>
        <v>0</v>
      </c>
      <c r="AJ574" s="84">
        <v>1092</v>
      </c>
      <c r="AK574" t="str">
        <f t="shared" si="164"/>
        <v>0, 1092</v>
      </c>
      <c r="AL574" s="60">
        <f t="shared" si="167"/>
        <v>0</v>
      </c>
      <c r="AM574" s="5">
        <f t="shared" si="165"/>
        <v>0</v>
      </c>
      <c r="AN574" s="56"/>
      <c r="AT574" s="56"/>
    </row>
    <row r="575" spans="3:46" x14ac:dyDescent="0.35">
      <c r="C575" s="3">
        <f t="shared" si="161"/>
        <v>0</v>
      </c>
      <c r="E575" s="56" t="e">
        <f t="shared" si="168"/>
        <v>#N/A</v>
      </c>
      <c r="F575" s="58" t="e">
        <f t="shared" si="169"/>
        <v>#N/A</v>
      </c>
      <c r="G575" s="58">
        <f t="shared" si="170"/>
        <v>0</v>
      </c>
      <c r="H575" s="58">
        <f t="shared" si="171"/>
        <v>0</v>
      </c>
      <c r="I575" s="61" t="e">
        <v>#N/A</v>
      </c>
      <c r="J575" s="58" t="str">
        <f t="shared" si="172"/>
        <v>0</v>
      </c>
      <c r="K575" s="58" t="str">
        <f t="shared" si="173"/>
        <v>0</v>
      </c>
      <c r="L575" s="58">
        <f t="shared" si="174"/>
        <v>0</v>
      </c>
      <c r="M575" s="58">
        <f t="shared" si="175"/>
        <v>0</v>
      </c>
      <c r="AF575" s="3">
        <f t="shared" si="162"/>
        <v>0</v>
      </c>
      <c r="AG575" s="5">
        <f t="shared" si="163"/>
        <v>0</v>
      </c>
      <c r="AH575" s="56">
        <f t="shared" si="166"/>
        <v>0</v>
      </c>
      <c r="AI575" s="84">
        <f t="shared" si="167"/>
        <v>0</v>
      </c>
      <c r="AJ575" s="84">
        <v>1093</v>
      </c>
      <c r="AK575" t="str">
        <f t="shared" si="164"/>
        <v>0, 1093</v>
      </c>
      <c r="AL575" s="60">
        <f t="shared" si="167"/>
        <v>0</v>
      </c>
      <c r="AM575" s="5">
        <f t="shared" si="165"/>
        <v>0</v>
      </c>
      <c r="AN575" s="56"/>
      <c r="AT575" s="56"/>
    </row>
    <row r="576" spans="3:46" x14ac:dyDescent="0.35">
      <c r="C576" s="3">
        <f t="shared" si="161"/>
        <v>0</v>
      </c>
      <c r="E576" s="56" t="e">
        <f t="shared" si="168"/>
        <v>#N/A</v>
      </c>
      <c r="F576" s="58" t="e">
        <f t="shared" si="169"/>
        <v>#N/A</v>
      </c>
      <c r="G576" s="58">
        <f t="shared" si="170"/>
        <v>0</v>
      </c>
      <c r="H576" s="58">
        <f t="shared" si="171"/>
        <v>0</v>
      </c>
      <c r="I576" s="61" t="e">
        <v>#N/A</v>
      </c>
      <c r="J576" s="58" t="str">
        <f t="shared" si="172"/>
        <v>0</v>
      </c>
      <c r="K576" s="58" t="str">
        <f t="shared" si="173"/>
        <v>0</v>
      </c>
      <c r="L576" s="58">
        <f t="shared" si="174"/>
        <v>0</v>
      </c>
      <c r="M576" s="58">
        <f t="shared" si="175"/>
        <v>0</v>
      </c>
      <c r="AF576" s="3">
        <f t="shared" si="162"/>
        <v>0</v>
      </c>
      <c r="AG576" s="5">
        <f t="shared" si="163"/>
        <v>0</v>
      </c>
      <c r="AH576" s="56">
        <f t="shared" si="166"/>
        <v>0</v>
      </c>
      <c r="AI576" s="84">
        <f t="shared" si="167"/>
        <v>0</v>
      </c>
      <c r="AJ576" s="84">
        <v>1094</v>
      </c>
      <c r="AK576" t="str">
        <f t="shared" si="164"/>
        <v>0, 1094</v>
      </c>
      <c r="AL576" s="60">
        <f t="shared" si="167"/>
        <v>0</v>
      </c>
      <c r="AM576" s="5">
        <f t="shared" si="165"/>
        <v>0</v>
      </c>
      <c r="AN576" s="56"/>
      <c r="AT576" s="56"/>
    </row>
    <row r="577" spans="3:46" x14ac:dyDescent="0.35">
      <c r="C577" s="3">
        <f t="shared" si="161"/>
        <v>0</v>
      </c>
      <c r="E577" s="56" t="e">
        <f t="shared" si="168"/>
        <v>#N/A</v>
      </c>
      <c r="F577" s="58" t="e">
        <f t="shared" si="169"/>
        <v>#N/A</v>
      </c>
      <c r="G577" s="58">
        <f t="shared" si="170"/>
        <v>0</v>
      </c>
      <c r="H577" s="58">
        <f t="shared" si="171"/>
        <v>0</v>
      </c>
      <c r="I577" s="61" t="e">
        <v>#N/A</v>
      </c>
      <c r="J577" s="58" t="str">
        <f t="shared" si="172"/>
        <v>0</v>
      </c>
      <c r="K577" s="58" t="str">
        <f t="shared" si="173"/>
        <v>0</v>
      </c>
      <c r="L577" s="58">
        <f t="shared" si="174"/>
        <v>0</v>
      </c>
      <c r="M577" s="58">
        <f t="shared" si="175"/>
        <v>0</v>
      </c>
      <c r="AF577" s="3">
        <f t="shared" si="162"/>
        <v>0</v>
      </c>
      <c r="AG577" s="5">
        <f t="shared" si="163"/>
        <v>0</v>
      </c>
      <c r="AH577" s="56">
        <f t="shared" si="166"/>
        <v>0</v>
      </c>
      <c r="AI577" s="84">
        <f t="shared" si="167"/>
        <v>0</v>
      </c>
      <c r="AJ577" s="84">
        <v>1095</v>
      </c>
      <c r="AK577" t="str">
        <f t="shared" si="164"/>
        <v>0, 1095</v>
      </c>
      <c r="AL577" s="60">
        <f t="shared" si="167"/>
        <v>0</v>
      </c>
      <c r="AM577" s="5">
        <f t="shared" si="165"/>
        <v>0</v>
      </c>
      <c r="AN577" s="56"/>
      <c r="AT577" s="56"/>
    </row>
    <row r="578" spans="3:46" x14ac:dyDescent="0.35">
      <c r="C578" s="3">
        <f t="shared" ref="C578:C641" si="176">A578/60000/1440</f>
        <v>0</v>
      </c>
      <c r="E578" s="56" t="e">
        <f t="shared" si="168"/>
        <v>#N/A</v>
      </c>
      <c r="F578" s="58" t="e">
        <f t="shared" si="169"/>
        <v>#N/A</v>
      </c>
      <c r="G578" s="58">
        <f t="shared" si="170"/>
        <v>0</v>
      </c>
      <c r="H578" s="58">
        <f t="shared" si="171"/>
        <v>0</v>
      </c>
      <c r="I578" s="61" t="e">
        <v>#N/A</v>
      </c>
      <c r="J578" s="58" t="str">
        <f t="shared" si="172"/>
        <v>0</v>
      </c>
      <c r="K578" s="58" t="str">
        <f t="shared" si="173"/>
        <v>0</v>
      </c>
      <c r="L578" s="58">
        <f t="shared" si="174"/>
        <v>0</v>
      </c>
      <c r="M578" s="58">
        <f t="shared" si="175"/>
        <v>0</v>
      </c>
      <c r="AF578" s="3">
        <f t="shared" ref="AF578:AF641" si="177">A578/60000/1440</f>
        <v>0</v>
      </c>
      <c r="AG578" s="5">
        <f t="shared" ref="AG578:AG641" si="178">A578</f>
        <v>0</v>
      </c>
      <c r="AH578" s="56">
        <f t="shared" si="166"/>
        <v>0</v>
      </c>
      <c r="AI578" s="84">
        <f t="shared" si="167"/>
        <v>0</v>
      </c>
      <c r="AJ578" s="84">
        <v>1096</v>
      </c>
      <c r="AK578" t="str">
        <f t="shared" si="164"/>
        <v>0, 1096</v>
      </c>
      <c r="AL578" s="60">
        <f t="shared" si="167"/>
        <v>0</v>
      </c>
      <c r="AM578" s="5">
        <f t="shared" si="165"/>
        <v>0</v>
      </c>
      <c r="AN578" s="56"/>
      <c r="AT578" s="56"/>
    </row>
    <row r="579" spans="3:46" x14ac:dyDescent="0.35">
      <c r="C579" s="3">
        <f t="shared" si="176"/>
        <v>0</v>
      </c>
      <c r="E579" s="56" t="e">
        <f t="shared" si="168"/>
        <v>#N/A</v>
      </c>
      <c r="F579" s="58" t="e">
        <f t="shared" si="169"/>
        <v>#N/A</v>
      </c>
      <c r="G579" s="58">
        <f t="shared" si="170"/>
        <v>0</v>
      </c>
      <c r="H579" s="58">
        <f t="shared" si="171"/>
        <v>0</v>
      </c>
      <c r="I579" s="61" t="e">
        <v>#N/A</v>
      </c>
      <c r="J579" s="58" t="str">
        <f t="shared" si="172"/>
        <v>0</v>
      </c>
      <c r="K579" s="58" t="str">
        <f t="shared" si="173"/>
        <v>0</v>
      </c>
      <c r="L579" s="58">
        <f t="shared" si="174"/>
        <v>0</v>
      </c>
      <c r="M579" s="58">
        <f t="shared" si="175"/>
        <v>0</v>
      </c>
      <c r="AF579" s="3">
        <f t="shared" si="177"/>
        <v>0</v>
      </c>
      <c r="AG579" s="5">
        <f t="shared" si="178"/>
        <v>0</v>
      </c>
      <c r="AH579" s="56">
        <f t="shared" si="166"/>
        <v>0</v>
      </c>
      <c r="AI579" s="84">
        <f t="shared" si="167"/>
        <v>0</v>
      </c>
      <c r="AJ579" s="84">
        <v>1097</v>
      </c>
      <c r="AK579" t="str">
        <f t="shared" ref="AK579:AK642" si="179">_xlfn.CONCAT(AI579,", ",AJ579)</f>
        <v>0, 1097</v>
      </c>
      <c r="AL579" s="60">
        <f t="shared" si="167"/>
        <v>0</v>
      </c>
      <c r="AM579" s="5">
        <f t="shared" ref="AM579:AM642" si="180">$AG579/1000</f>
        <v>0</v>
      </c>
      <c r="AN579" s="56"/>
      <c r="AT579" s="56"/>
    </row>
    <row r="580" spans="3:46" x14ac:dyDescent="0.35">
      <c r="C580" s="3">
        <f t="shared" si="176"/>
        <v>0</v>
      </c>
      <c r="E580" s="56" t="e">
        <f t="shared" si="168"/>
        <v>#N/A</v>
      </c>
      <c r="F580" s="58" t="e">
        <f t="shared" si="169"/>
        <v>#N/A</v>
      </c>
      <c r="G580" s="58">
        <f t="shared" si="170"/>
        <v>0</v>
      </c>
      <c r="H580" s="58">
        <f t="shared" si="171"/>
        <v>0</v>
      </c>
      <c r="I580" s="61" t="e">
        <v>#N/A</v>
      </c>
      <c r="J580" s="58" t="str">
        <f t="shared" si="172"/>
        <v>0</v>
      </c>
      <c r="K580" s="58" t="str">
        <f t="shared" si="173"/>
        <v>0</v>
      </c>
      <c r="L580" s="58">
        <f t="shared" si="174"/>
        <v>0</v>
      </c>
      <c r="M580" s="58">
        <f t="shared" si="175"/>
        <v>0</v>
      </c>
      <c r="AF580" s="3">
        <f t="shared" si="177"/>
        <v>0</v>
      </c>
      <c r="AG580" s="5">
        <f t="shared" si="178"/>
        <v>0</v>
      </c>
      <c r="AH580" s="56">
        <f t="shared" si="166"/>
        <v>0</v>
      </c>
      <c r="AI580" s="84">
        <f t="shared" si="167"/>
        <v>0</v>
      </c>
      <c r="AJ580" s="84">
        <v>1098</v>
      </c>
      <c r="AK580" t="str">
        <f t="shared" si="179"/>
        <v>0, 1098</v>
      </c>
      <c r="AL580" s="60">
        <f t="shared" si="167"/>
        <v>0</v>
      </c>
      <c r="AM580" s="5">
        <f t="shared" si="180"/>
        <v>0</v>
      </c>
      <c r="AN580" s="56"/>
      <c r="AT580" s="56"/>
    </row>
    <row r="581" spans="3:46" x14ac:dyDescent="0.35">
      <c r="C581" s="3">
        <f t="shared" si="176"/>
        <v>0</v>
      </c>
      <c r="E581" s="56" t="e">
        <f t="shared" si="168"/>
        <v>#N/A</v>
      </c>
      <c r="F581" s="58" t="e">
        <f t="shared" si="169"/>
        <v>#N/A</v>
      </c>
      <c r="G581" s="58">
        <f t="shared" si="170"/>
        <v>0</v>
      </c>
      <c r="H581" s="58">
        <f t="shared" si="171"/>
        <v>0</v>
      </c>
      <c r="I581" s="61" t="e">
        <v>#N/A</v>
      </c>
      <c r="J581" s="58" t="str">
        <f t="shared" si="172"/>
        <v>0</v>
      </c>
      <c r="K581" s="58" t="str">
        <f t="shared" si="173"/>
        <v>0</v>
      </c>
      <c r="L581" s="58">
        <f t="shared" si="174"/>
        <v>0</v>
      </c>
      <c r="M581" s="58">
        <f t="shared" si="175"/>
        <v>0</v>
      </c>
      <c r="AF581" s="3">
        <f t="shared" si="177"/>
        <v>0</v>
      </c>
      <c r="AG581" s="5">
        <f t="shared" si="178"/>
        <v>0</v>
      </c>
      <c r="AH581" s="56">
        <f t="shared" si="166"/>
        <v>0</v>
      </c>
      <c r="AI581" s="84">
        <f t="shared" si="167"/>
        <v>0</v>
      </c>
      <c r="AJ581" s="84">
        <v>1099</v>
      </c>
      <c r="AK581" t="str">
        <f t="shared" si="179"/>
        <v>0, 1099</v>
      </c>
      <c r="AL581" s="60">
        <f t="shared" si="167"/>
        <v>0</v>
      </c>
      <c r="AM581" s="5">
        <f t="shared" si="180"/>
        <v>0</v>
      </c>
      <c r="AN581" s="56"/>
      <c r="AT581" s="56"/>
    </row>
    <row r="582" spans="3:46" x14ac:dyDescent="0.35">
      <c r="C582" s="3">
        <f t="shared" si="176"/>
        <v>0</v>
      </c>
      <c r="E582" s="56" t="e">
        <f t="shared" si="168"/>
        <v>#N/A</v>
      </c>
      <c r="F582" s="58" t="e">
        <f t="shared" si="169"/>
        <v>#N/A</v>
      </c>
      <c r="G582" s="58">
        <f t="shared" si="170"/>
        <v>0</v>
      </c>
      <c r="H582" s="58">
        <f t="shared" si="171"/>
        <v>0</v>
      </c>
      <c r="I582" s="61" t="e">
        <v>#N/A</v>
      </c>
      <c r="J582" s="58" t="str">
        <f t="shared" si="172"/>
        <v>0</v>
      </c>
      <c r="K582" s="58" t="str">
        <f t="shared" si="173"/>
        <v>0</v>
      </c>
      <c r="L582" s="58">
        <f t="shared" si="174"/>
        <v>0</v>
      </c>
      <c r="M582" s="58">
        <f t="shared" si="175"/>
        <v>0</v>
      </c>
      <c r="AF582" s="3">
        <f t="shared" si="177"/>
        <v>0</v>
      </c>
      <c r="AG582" s="5">
        <f t="shared" si="178"/>
        <v>0</v>
      </c>
      <c r="AH582" s="56">
        <f t="shared" si="166"/>
        <v>0</v>
      </c>
      <c r="AI582" s="84">
        <f t="shared" si="167"/>
        <v>0</v>
      </c>
      <c r="AJ582" s="84">
        <v>1100</v>
      </c>
      <c r="AK582" t="str">
        <f t="shared" si="179"/>
        <v>0, 1100</v>
      </c>
      <c r="AL582" s="60">
        <f t="shared" si="167"/>
        <v>0</v>
      </c>
      <c r="AM582" s="5">
        <f t="shared" si="180"/>
        <v>0</v>
      </c>
      <c r="AN582" s="56"/>
      <c r="AT582" s="56"/>
    </row>
    <row r="583" spans="3:46" x14ac:dyDescent="0.35">
      <c r="C583" s="3">
        <f t="shared" si="176"/>
        <v>0</v>
      </c>
      <c r="E583" s="56" t="e">
        <f t="shared" si="168"/>
        <v>#N/A</v>
      </c>
      <c r="F583" s="58" t="e">
        <f t="shared" si="169"/>
        <v>#N/A</v>
      </c>
      <c r="G583" s="58">
        <f t="shared" si="170"/>
        <v>0</v>
      </c>
      <c r="H583" s="58">
        <f t="shared" si="171"/>
        <v>0</v>
      </c>
      <c r="I583" s="61" t="e">
        <v>#N/A</v>
      </c>
      <c r="J583" s="58" t="str">
        <f t="shared" si="172"/>
        <v>0</v>
      </c>
      <c r="K583" s="58" t="str">
        <f t="shared" si="173"/>
        <v>0</v>
      </c>
      <c r="L583" s="58">
        <f t="shared" si="174"/>
        <v>0</v>
      </c>
      <c r="M583" s="58">
        <f t="shared" si="175"/>
        <v>0</v>
      </c>
      <c r="AF583" s="3">
        <f t="shared" si="177"/>
        <v>0</v>
      </c>
      <c r="AG583" s="5">
        <f t="shared" si="178"/>
        <v>0</v>
      </c>
      <c r="AH583" s="56">
        <f t="shared" ref="AH583:AH646" si="181">B583*10</f>
        <v>0</v>
      </c>
      <c r="AI583" s="84">
        <f t="shared" si="167"/>
        <v>0</v>
      </c>
      <c r="AJ583" s="84">
        <v>1101</v>
      </c>
      <c r="AK583" t="str">
        <f t="shared" si="179"/>
        <v>0, 1101</v>
      </c>
      <c r="AL583" s="60">
        <f t="shared" si="167"/>
        <v>0</v>
      </c>
      <c r="AM583" s="5">
        <f t="shared" si="180"/>
        <v>0</v>
      </c>
      <c r="AN583" s="56"/>
      <c r="AT583" s="56"/>
    </row>
    <row r="584" spans="3:46" x14ac:dyDescent="0.35">
      <c r="C584" s="3">
        <f t="shared" si="176"/>
        <v>0</v>
      </c>
      <c r="E584" s="56" t="e">
        <f t="shared" si="168"/>
        <v>#N/A</v>
      </c>
      <c r="F584" s="58" t="e">
        <f t="shared" si="169"/>
        <v>#N/A</v>
      </c>
      <c r="G584" s="58">
        <f t="shared" si="170"/>
        <v>0</v>
      </c>
      <c r="H584" s="58">
        <f t="shared" si="171"/>
        <v>0</v>
      </c>
      <c r="I584" s="61" t="e">
        <v>#N/A</v>
      </c>
      <c r="J584" s="58" t="str">
        <f t="shared" si="172"/>
        <v>0</v>
      </c>
      <c r="K584" s="58" t="str">
        <f t="shared" si="173"/>
        <v>0</v>
      </c>
      <c r="L584" s="58">
        <f t="shared" si="174"/>
        <v>0</v>
      </c>
      <c r="M584" s="58">
        <f t="shared" si="175"/>
        <v>0</v>
      </c>
      <c r="AF584" s="3">
        <f t="shared" si="177"/>
        <v>0</v>
      </c>
      <c r="AG584" s="5">
        <f t="shared" si="178"/>
        <v>0</v>
      </c>
      <c r="AH584" s="56">
        <f t="shared" si="181"/>
        <v>0</v>
      </c>
      <c r="AI584" s="84">
        <f t="shared" si="167"/>
        <v>0</v>
      </c>
      <c r="AJ584" s="84">
        <v>1102</v>
      </c>
      <c r="AK584" t="str">
        <f t="shared" si="179"/>
        <v>0, 1102</v>
      </c>
      <c r="AL584" s="60">
        <f t="shared" si="167"/>
        <v>0</v>
      </c>
      <c r="AM584" s="5">
        <f t="shared" si="180"/>
        <v>0</v>
      </c>
      <c r="AN584" s="56"/>
      <c r="AT584" s="56"/>
    </row>
    <row r="585" spans="3:46" x14ac:dyDescent="0.35">
      <c r="C585" s="3">
        <f t="shared" si="176"/>
        <v>0</v>
      </c>
      <c r="E585" s="56" t="e">
        <f t="shared" si="168"/>
        <v>#N/A</v>
      </c>
      <c r="F585" s="58" t="e">
        <f t="shared" si="169"/>
        <v>#N/A</v>
      </c>
      <c r="G585" s="58">
        <f t="shared" si="170"/>
        <v>0</v>
      </c>
      <c r="H585" s="58">
        <f t="shared" si="171"/>
        <v>0</v>
      </c>
      <c r="I585" s="61" t="e">
        <v>#N/A</v>
      </c>
      <c r="J585" s="58" t="str">
        <f t="shared" si="172"/>
        <v>0</v>
      </c>
      <c r="K585" s="58" t="str">
        <f t="shared" si="173"/>
        <v>0</v>
      </c>
      <c r="L585" s="58">
        <f t="shared" si="174"/>
        <v>0</v>
      </c>
      <c r="M585" s="58">
        <f t="shared" si="175"/>
        <v>0</v>
      </c>
      <c r="AF585" s="3">
        <f t="shared" si="177"/>
        <v>0</v>
      </c>
      <c r="AG585" s="5">
        <f t="shared" si="178"/>
        <v>0</v>
      </c>
      <c r="AH585" s="56">
        <f t="shared" si="181"/>
        <v>0</v>
      </c>
      <c r="AI585" s="84">
        <f t="shared" si="167"/>
        <v>0</v>
      </c>
      <c r="AJ585" s="84">
        <v>1103</v>
      </c>
      <c r="AK585" t="str">
        <f t="shared" si="179"/>
        <v>0, 1103</v>
      </c>
      <c r="AL585" s="60">
        <f t="shared" si="167"/>
        <v>0</v>
      </c>
      <c r="AM585" s="5">
        <f t="shared" si="180"/>
        <v>0</v>
      </c>
      <c r="AN585" s="56"/>
      <c r="AT585" s="56"/>
    </row>
    <row r="586" spans="3:46" x14ac:dyDescent="0.35">
      <c r="C586" s="3">
        <f t="shared" si="176"/>
        <v>0</v>
      </c>
      <c r="E586" s="56" t="e">
        <f t="shared" si="168"/>
        <v>#N/A</v>
      </c>
      <c r="F586" s="58" t="e">
        <f t="shared" si="169"/>
        <v>#N/A</v>
      </c>
      <c r="G586" s="58">
        <f t="shared" si="170"/>
        <v>0</v>
      </c>
      <c r="H586" s="58">
        <f t="shared" si="171"/>
        <v>0</v>
      </c>
      <c r="I586" s="61" t="e">
        <v>#N/A</v>
      </c>
      <c r="J586" s="58" t="str">
        <f t="shared" si="172"/>
        <v>0</v>
      </c>
      <c r="K586" s="58" t="str">
        <f t="shared" si="173"/>
        <v>0</v>
      </c>
      <c r="L586" s="58">
        <f t="shared" si="174"/>
        <v>0</v>
      </c>
      <c r="M586" s="58">
        <f t="shared" si="175"/>
        <v>0</v>
      </c>
      <c r="AF586" s="3">
        <f t="shared" si="177"/>
        <v>0</v>
      </c>
      <c r="AG586" s="5">
        <f t="shared" si="178"/>
        <v>0</v>
      </c>
      <c r="AH586" s="56">
        <f t="shared" si="181"/>
        <v>0</v>
      </c>
      <c r="AI586" s="84">
        <f t="shared" si="167"/>
        <v>0</v>
      </c>
      <c r="AJ586" s="84">
        <v>1104</v>
      </c>
      <c r="AK586" t="str">
        <f t="shared" si="179"/>
        <v>0, 1104</v>
      </c>
      <c r="AL586" s="60">
        <f t="shared" si="167"/>
        <v>0</v>
      </c>
      <c r="AM586" s="5">
        <f t="shared" si="180"/>
        <v>0</v>
      </c>
      <c r="AN586" s="56"/>
      <c r="AT586" s="56"/>
    </row>
    <row r="587" spans="3:46" x14ac:dyDescent="0.35">
      <c r="C587" s="3">
        <f t="shared" si="176"/>
        <v>0</v>
      </c>
      <c r="E587" s="56" t="e">
        <f t="shared" si="168"/>
        <v>#N/A</v>
      </c>
      <c r="F587" s="58" t="e">
        <f t="shared" si="169"/>
        <v>#N/A</v>
      </c>
      <c r="G587" s="58">
        <f t="shared" si="170"/>
        <v>0</v>
      </c>
      <c r="H587" s="58">
        <f t="shared" si="171"/>
        <v>0</v>
      </c>
      <c r="I587" s="61" t="e">
        <v>#N/A</v>
      </c>
      <c r="J587" s="58" t="str">
        <f t="shared" si="172"/>
        <v>0</v>
      </c>
      <c r="K587" s="58" t="str">
        <f t="shared" si="173"/>
        <v>0</v>
      </c>
      <c r="L587" s="58">
        <f t="shared" si="174"/>
        <v>0</v>
      </c>
      <c r="M587" s="58">
        <f t="shared" si="175"/>
        <v>0</v>
      </c>
      <c r="AF587" s="3">
        <f t="shared" si="177"/>
        <v>0</v>
      </c>
      <c r="AG587" s="5">
        <f t="shared" si="178"/>
        <v>0</v>
      </c>
      <c r="AH587" s="56">
        <f t="shared" si="181"/>
        <v>0</v>
      </c>
      <c r="AI587" s="84">
        <f t="shared" si="167"/>
        <v>0</v>
      </c>
      <c r="AJ587" s="84">
        <v>1105</v>
      </c>
      <c r="AK587" t="str">
        <f t="shared" si="179"/>
        <v>0, 1105</v>
      </c>
      <c r="AL587" s="60">
        <f t="shared" si="167"/>
        <v>0</v>
      </c>
      <c r="AM587" s="5">
        <f t="shared" si="180"/>
        <v>0</v>
      </c>
      <c r="AN587" s="56"/>
      <c r="AT587" s="56"/>
    </row>
    <row r="588" spans="3:46" x14ac:dyDescent="0.35">
      <c r="C588" s="3">
        <f t="shared" si="176"/>
        <v>0</v>
      </c>
      <c r="E588" s="56" t="e">
        <f t="shared" si="168"/>
        <v>#N/A</v>
      </c>
      <c r="F588" s="58" t="e">
        <f t="shared" si="169"/>
        <v>#N/A</v>
      </c>
      <c r="G588" s="58">
        <f t="shared" si="170"/>
        <v>0</v>
      </c>
      <c r="H588" s="58">
        <f t="shared" si="171"/>
        <v>0</v>
      </c>
      <c r="I588" s="61" t="e">
        <v>#N/A</v>
      </c>
      <c r="J588" s="58" t="str">
        <f t="shared" si="172"/>
        <v>0</v>
      </c>
      <c r="K588" s="58" t="str">
        <f t="shared" si="173"/>
        <v>0</v>
      </c>
      <c r="L588" s="58">
        <f t="shared" si="174"/>
        <v>0</v>
      </c>
      <c r="M588" s="58">
        <f t="shared" si="175"/>
        <v>0</v>
      </c>
      <c r="AF588" s="3">
        <f t="shared" si="177"/>
        <v>0</v>
      </c>
      <c r="AG588" s="5">
        <f t="shared" si="178"/>
        <v>0</v>
      </c>
      <c r="AH588" s="56">
        <f t="shared" si="181"/>
        <v>0</v>
      </c>
      <c r="AI588" s="84">
        <f t="shared" si="167"/>
        <v>0</v>
      </c>
      <c r="AJ588" s="84">
        <v>1106</v>
      </c>
      <c r="AK588" t="str">
        <f t="shared" si="179"/>
        <v>0, 1106</v>
      </c>
      <c r="AL588" s="60">
        <f t="shared" si="167"/>
        <v>0</v>
      </c>
      <c r="AM588" s="5">
        <f t="shared" si="180"/>
        <v>0</v>
      </c>
      <c r="AN588" s="56"/>
      <c r="AT588" s="56"/>
    </row>
    <row r="589" spans="3:46" x14ac:dyDescent="0.35">
      <c r="C589" s="3">
        <f t="shared" si="176"/>
        <v>0</v>
      </c>
      <c r="E589" s="56" t="e">
        <f t="shared" si="168"/>
        <v>#N/A</v>
      </c>
      <c r="F589" s="58" t="e">
        <f t="shared" si="169"/>
        <v>#N/A</v>
      </c>
      <c r="G589" s="58">
        <f t="shared" si="170"/>
        <v>0</v>
      </c>
      <c r="H589" s="58">
        <f t="shared" si="171"/>
        <v>0</v>
      </c>
      <c r="I589" s="61" t="e">
        <v>#N/A</v>
      </c>
      <c r="J589" s="58" t="str">
        <f t="shared" si="172"/>
        <v>0</v>
      </c>
      <c r="K589" s="58" t="str">
        <f t="shared" si="173"/>
        <v>0</v>
      </c>
      <c r="L589" s="58">
        <f t="shared" si="174"/>
        <v>0</v>
      </c>
      <c r="M589" s="58">
        <f t="shared" si="175"/>
        <v>0</v>
      </c>
      <c r="AF589" s="3">
        <f t="shared" si="177"/>
        <v>0</v>
      </c>
      <c r="AG589" s="5">
        <f t="shared" si="178"/>
        <v>0</v>
      </c>
      <c r="AH589" s="56">
        <f t="shared" si="181"/>
        <v>0</v>
      </c>
      <c r="AI589" s="84">
        <f t="shared" si="167"/>
        <v>0</v>
      </c>
      <c r="AJ589" s="84">
        <v>1107</v>
      </c>
      <c r="AK589" t="str">
        <f t="shared" si="179"/>
        <v>0, 1107</v>
      </c>
      <c r="AL589" s="60">
        <f t="shared" si="167"/>
        <v>0</v>
      </c>
      <c r="AM589" s="5">
        <f t="shared" si="180"/>
        <v>0</v>
      </c>
      <c r="AN589" s="56"/>
      <c r="AT589" s="56"/>
    </row>
    <row r="590" spans="3:46" x14ac:dyDescent="0.35">
      <c r="C590" s="3">
        <f t="shared" si="176"/>
        <v>0</v>
      </c>
      <c r="E590" s="56" t="e">
        <f t="shared" si="168"/>
        <v>#N/A</v>
      </c>
      <c r="F590" s="58" t="e">
        <f t="shared" si="169"/>
        <v>#N/A</v>
      </c>
      <c r="G590" s="58">
        <f t="shared" si="170"/>
        <v>0</v>
      </c>
      <c r="H590" s="58">
        <f t="shared" si="171"/>
        <v>0</v>
      </c>
      <c r="I590" s="61" t="e">
        <v>#N/A</v>
      </c>
      <c r="J590" s="58" t="str">
        <f t="shared" si="172"/>
        <v>0</v>
      </c>
      <c r="K590" s="58" t="str">
        <f t="shared" si="173"/>
        <v>0</v>
      </c>
      <c r="L590" s="58">
        <f t="shared" si="174"/>
        <v>0</v>
      </c>
      <c r="M590" s="58">
        <f t="shared" si="175"/>
        <v>0</v>
      </c>
      <c r="AF590" s="3">
        <f t="shared" si="177"/>
        <v>0</v>
      </c>
      <c r="AG590" s="5">
        <f t="shared" si="178"/>
        <v>0</v>
      </c>
      <c r="AH590" s="56">
        <f t="shared" si="181"/>
        <v>0</v>
      </c>
      <c r="AI590" s="84">
        <f t="shared" si="167"/>
        <v>0</v>
      </c>
      <c r="AJ590" s="84">
        <v>1108</v>
      </c>
      <c r="AK590" t="str">
        <f t="shared" si="179"/>
        <v>0, 1108</v>
      </c>
      <c r="AL590" s="60">
        <f t="shared" si="167"/>
        <v>0</v>
      </c>
      <c r="AM590" s="5">
        <f t="shared" si="180"/>
        <v>0</v>
      </c>
      <c r="AN590" s="56"/>
      <c r="AT590" s="56"/>
    </row>
    <row r="591" spans="3:46" x14ac:dyDescent="0.35">
      <c r="C591" s="3">
        <f t="shared" si="176"/>
        <v>0</v>
      </c>
      <c r="E591" s="56" t="e">
        <f t="shared" si="168"/>
        <v>#N/A</v>
      </c>
      <c r="F591" s="58" t="e">
        <f t="shared" si="169"/>
        <v>#N/A</v>
      </c>
      <c r="G591" s="58">
        <f t="shared" si="170"/>
        <v>0</v>
      </c>
      <c r="H591" s="58">
        <f t="shared" si="171"/>
        <v>0</v>
      </c>
      <c r="I591" s="61" t="e">
        <v>#N/A</v>
      </c>
      <c r="J591" s="58" t="str">
        <f t="shared" si="172"/>
        <v>0</v>
      </c>
      <c r="K591" s="58" t="str">
        <f t="shared" si="173"/>
        <v>0</v>
      </c>
      <c r="L591" s="58">
        <f t="shared" si="174"/>
        <v>0</v>
      </c>
      <c r="M591" s="58">
        <f t="shared" si="175"/>
        <v>0</v>
      </c>
      <c r="AF591" s="3">
        <f t="shared" si="177"/>
        <v>0</v>
      </c>
      <c r="AG591" s="5">
        <f t="shared" si="178"/>
        <v>0</v>
      </c>
      <c r="AH591" s="56">
        <f t="shared" si="181"/>
        <v>0</v>
      </c>
      <c r="AI591" s="84">
        <f t="shared" si="167"/>
        <v>0</v>
      </c>
      <c r="AJ591" s="84">
        <v>1109</v>
      </c>
      <c r="AK591" t="str">
        <f t="shared" si="179"/>
        <v>0, 1109</v>
      </c>
      <c r="AL591" s="60">
        <f t="shared" si="167"/>
        <v>0</v>
      </c>
      <c r="AM591" s="5">
        <f t="shared" si="180"/>
        <v>0</v>
      </c>
      <c r="AN591" s="56"/>
      <c r="AT591" s="56"/>
    </row>
    <row r="592" spans="3:46" x14ac:dyDescent="0.35">
      <c r="C592" s="3">
        <f t="shared" si="176"/>
        <v>0</v>
      </c>
      <c r="E592" s="56" t="e">
        <f t="shared" si="168"/>
        <v>#N/A</v>
      </c>
      <c r="F592" s="58" t="e">
        <f t="shared" si="169"/>
        <v>#N/A</v>
      </c>
      <c r="G592" s="58">
        <f t="shared" si="170"/>
        <v>0</v>
      </c>
      <c r="H592" s="58">
        <f t="shared" si="171"/>
        <v>0</v>
      </c>
      <c r="I592" s="61" t="e">
        <v>#N/A</v>
      </c>
      <c r="J592" s="58" t="str">
        <f t="shared" si="172"/>
        <v>0</v>
      </c>
      <c r="K592" s="58" t="str">
        <f t="shared" si="173"/>
        <v>0</v>
      </c>
      <c r="L592" s="58">
        <f t="shared" si="174"/>
        <v>0</v>
      </c>
      <c r="M592" s="58">
        <f t="shared" si="175"/>
        <v>0</v>
      </c>
      <c r="AF592" s="3">
        <f t="shared" si="177"/>
        <v>0</v>
      </c>
      <c r="AG592" s="5">
        <f t="shared" si="178"/>
        <v>0</v>
      </c>
      <c r="AH592" s="56">
        <f t="shared" si="181"/>
        <v>0</v>
      </c>
      <c r="AI592" s="84">
        <f t="shared" si="167"/>
        <v>0</v>
      </c>
      <c r="AJ592" s="84">
        <v>1110</v>
      </c>
      <c r="AK592" t="str">
        <f t="shared" si="179"/>
        <v>0, 1110</v>
      </c>
      <c r="AL592" s="60">
        <f t="shared" si="167"/>
        <v>0</v>
      </c>
      <c r="AM592" s="5">
        <f t="shared" si="180"/>
        <v>0</v>
      </c>
      <c r="AN592" s="56"/>
      <c r="AT592" s="56"/>
    </row>
    <row r="593" spans="3:46" x14ac:dyDescent="0.35">
      <c r="C593" s="3">
        <f t="shared" si="176"/>
        <v>0</v>
      </c>
      <c r="E593" s="56" t="e">
        <f t="shared" si="168"/>
        <v>#N/A</v>
      </c>
      <c r="F593" s="58" t="e">
        <f t="shared" si="169"/>
        <v>#N/A</v>
      </c>
      <c r="G593" s="58">
        <f t="shared" si="170"/>
        <v>0</v>
      </c>
      <c r="H593" s="58">
        <f t="shared" si="171"/>
        <v>0</v>
      </c>
      <c r="I593" s="61" t="e">
        <v>#N/A</v>
      </c>
      <c r="J593" s="58" t="str">
        <f t="shared" si="172"/>
        <v>0</v>
      </c>
      <c r="K593" s="58" t="str">
        <f t="shared" si="173"/>
        <v>0</v>
      </c>
      <c r="L593" s="58">
        <f t="shared" si="174"/>
        <v>0</v>
      </c>
      <c r="M593" s="58">
        <f t="shared" si="175"/>
        <v>0</v>
      </c>
      <c r="AF593" s="3">
        <f t="shared" si="177"/>
        <v>0</v>
      </c>
      <c r="AG593" s="5">
        <f t="shared" si="178"/>
        <v>0</v>
      </c>
      <c r="AH593" s="56">
        <f t="shared" si="181"/>
        <v>0</v>
      </c>
      <c r="AI593" s="84">
        <f t="shared" si="167"/>
        <v>0</v>
      </c>
      <c r="AJ593" s="84">
        <v>1111</v>
      </c>
      <c r="AK593" t="str">
        <f t="shared" si="179"/>
        <v>0, 1111</v>
      </c>
      <c r="AL593" s="60">
        <f t="shared" si="167"/>
        <v>0</v>
      </c>
      <c r="AM593" s="5">
        <f t="shared" si="180"/>
        <v>0</v>
      </c>
      <c r="AN593" s="56"/>
      <c r="AT593" s="56"/>
    </row>
    <row r="594" spans="3:46" x14ac:dyDescent="0.35">
      <c r="C594" s="3">
        <f t="shared" si="176"/>
        <v>0</v>
      </c>
      <c r="E594" s="56" t="e">
        <f t="shared" si="168"/>
        <v>#N/A</v>
      </c>
      <c r="F594" s="58" t="e">
        <f t="shared" si="169"/>
        <v>#N/A</v>
      </c>
      <c r="G594" s="58">
        <f t="shared" si="170"/>
        <v>0</v>
      </c>
      <c r="H594" s="58">
        <f t="shared" si="171"/>
        <v>0</v>
      </c>
      <c r="I594" s="61" t="e">
        <v>#N/A</v>
      </c>
      <c r="J594" s="58" t="str">
        <f t="shared" si="172"/>
        <v>0</v>
      </c>
      <c r="K594" s="58" t="str">
        <f t="shared" si="173"/>
        <v>0</v>
      </c>
      <c r="L594" s="58">
        <f t="shared" si="174"/>
        <v>0</v>
      </c>
      <c r="M594" s="58">
        <f t="shared" si="175"/>
        <v>0</v>
      </c>
      <c r="AF594" s="3">
        <f t="shared" si="177"/>
        <v>0</v>
      </c>
      <c r="AG594" s="5">
        <f t="shared" si="178"/>
        <v>0</v>
      </c>
      <c r="AH594" s="56">
        <f t="shared" si="181"/>
        <v>0</v>
      </c>
      <c r="AI594" s="84">
        <f t="shared" si="167"/>
        <v>0</v>
      </c>
      <c r="AJ594" s="84">
        <v>1112</v>
      </c>
      <c r="AK594" t="str">
        <f t="shared" si="179"/>
        <v>0, 1112</v>
      </c>
      <c r="AL594" s="60">
        <f t="shared" si="167"/>
        <v>0</v>
      </c>
      <c r="AM594" s="5">
        <f t="shared" si="180"/>
        <v>0</v>
      </c>
      <c r="AN594" s="56"/>
      <c r="AT594" s="56"/>
    </row>
    <row r="595" spans="3:46" x14ac:dyDescent="0.35">
      <c r="C595" s="3">
        <f t="shared" si="176"/>
        <v>0</v>
      </c>
      <c r="E595" s="56" t="e">
        <f t="shared" si="168"/>
        <v>#N/A</v>
      </c>
      <c r="F595" s="58" t="e">
        <f t="shared" si="169"/>
        <v>#N/A</v>
      </c>
      <c r="G595" s="58">
        <f t="shared" si="170"/>
        <v>0</v>
      </c>
      <c r="H595" s="58">
        <f t="shared" si="171"/>
        <v>0</v>
      </c>
      <c r="I595" s="61" t="e">
        <v>#N/A</v>
      </c>
      <c r="J595" s="58" t="str">
        <f t="shared" si="172"/>
        <v>0</v>
      </c>
      <c r="K595" s="58" t="str">
        <f t="shared" si="173"/>
        <v>0</v>
      </c>
      <c r="L595" s="58">
        <f t="shared" si="174"/>
        <v>0</v>
      </c>
      <c r="M595" s="58">
        <f t="shared" si="175"/>
        <v>0</v>
      </c>
      <c r="AF595" s="3">
        <f t="shared" si="177"/>
        <v>0</v>
      </c>
      <c r="AG595" s="5">
        <f t="shared" si="178"/>
        <v>0</v>
      </c>
      <c r="AH595" s="56">
        <f t="shared" si="181"/>
        <v>0</v>
      </c>
      <c r="AI595" s="84">
        <f t="shared" ref="AI595:AL658" si="182">$B595*10</f>
        <v>0</v>
      </c>
      <c r="AJ595" s="84">
        <v>1113</v>
      </c>
      <c r="AK595" t="str">
        <f t="shared" si="179"/>
        <v>0, 1113</v>
      </c>
      <c r="AL595" s="60">
        <f t="shared" si="182"/>
        <v>0</v>
      </c>
      <c r="AM595" s="5">
        <f t="shared" si="180"/>
        <v>0</v>
      </c>
      <c r="AN595" s="56"/>
      <c r="AT595" s="56"/>
    </row>
    <row r="596" spans="3:46" x14ac:dyDescent="0.35">
      <c r="C596" s="3">
        <f t="shared" si="176"/>
        <v>0</v>
      </c>
      <c r="E596" s="56" t="e">
        <f t="shared" si="168"/>
        <v>#N/A</v>
      </c>
      <c r="F596" s="58" t="e">
        <f t="shared" si="169"/>
        <v>#N/A</v>
      </c>
      <c r="G596" s="58">
        <f t="shared" si="170"/>
        <v>0</v>
      </c>
      <c r="H596" s="58">
        <f t="shared" si="171"/>
        <v>0</v>
      </c>
      <c r="I596" s="61" t="e">
        <v>#N/A</v>
      </c>
      <c r="J596" s="58" t="str">
        <f t="shared" si="172"/>
        <v>0</v>
      </c>
      <c r="K596" s="58" t="str">
        <f t="shared" si="173"/>
        <v>0</v>
      </c>
      <c r="L596" s="58">
        <f t="shared" si="174"/>
        <v>0</v>
      </c>
      <c r="M596" s="58">
        <f t="shared" si="175"/>
        <v>0</v>
      </c>
      <c r="AF596" s="3">
        <f t="shared" si="177"/>
        <v>0</v>
      </c>
      <c r="AG596" s="5">
        <f t="shared" si="178"/>
        <v>0</v>
      </c>
      <c r="AH596" s="56">
        <f t="shared" si="181"/>
        <v>0</v>
      </c>
      <c r="AI596" s="84">
        <f t="shared" si="182"/>
        <v>0</v>
      </c>
      <c r="AJ596" s="84">
        <v>1114</v>
      </c>
      <c r="AK596" t="str">
        <f t="shared" si="179"/>
        <v>0, 1114</v>
      </c>
      <c r="AL596" s="60">
        <f t="shared" si="182"/>
        <v>0</v>
      </c>
      <c r="AM596" s="5">
        <f t="shared" si="180"/>
        <v>0</v>
      </c>
      <c r="AN596" s="56"/>
      <c r="AT596" s="56"/>
    </row>
    <row r="597" spans="3:46" x14ac:dyDescent="0.35">
      <c r="C597" s="3">
        <f t="shared" si="176"/>
        <v>0</v>
      </c>
      <c r="E597" s="56" t="e">
        <f t="shared" si="168"/>
        <v>#N/A</v>
      </c>
      <c r="F597" s="58" t="e">
        <f t="shared" si="169"/>
        <v>#N/A</v>
      </c>
      <c r="G597" s="58">
        <f t="shared" si="170"/>
        <v>0</v>
      </c>
      <c r="H597" s="58">
        <f t="shared" si="171"/>
        <v>0</v>
      </c>
      <c r="I597" s="61" t="e">
        <v>#N/A</v>
      </c>
      <c r="J597" s="58" t="str">
        <f t="shared" si="172"/>
        <v>0</v>
      </c>
      <c r="K597" s="58" t="str">
        <f t="shared" si="173"/>
        <v>0</v>
      </c>
      <c r="L597" s="58">
        <f t="shared" si="174"/>
        <v>0</v>
      </c>
      <c r="M597" s="58">
        <f t="shared" si="175"/>
        <v>0</v>
      </c>
      <c r="AF597" s="3">
        <f t="shared" si="177"/>
        <v>0</v>
      </c>
      <c r="AG597" s="5">
        <f t="shared" si="178"/>
        <v>0</v>
      </c>
      <c r="AH597" s="56">
        <f t="shared" si="181"/>
        <v>0</v>
      </c>
      <c r="AI597" s="84">
        <f t="shared" si="182"/>
        <v>0</v>
      </c>
      <c r="AJ597" s="84">
        <v>1115</v>
      </c>
      <c r="AK597" t="str">
        <f t="shared" si="179"/>
        <v>0, 1115</v>
      </c>
      <c r="AL597" s="60">
        <f t="shared" si="182"/>
        <v>0</v>
      </c>
      <c r="AM597" s="5">
        <f t="shared" si="180"/>
        <v>0</v>
      </c>
      <c r="AN597" s="56"/>
      <c r="AT597" s="56"/>
    </row>
    <row r="598" spans="3:46" x14ac:dyDescent="0.35">
      <c r="C598" s="3">
        <f t="shared" si="176"/>
        <v>0</v>
      </c>
      <c r="E598" s="56" t="e">
        <f t="shared" si="168"/>
        <v>#N/A</v>
      </c>
      <c r="F598" s="58" t="e">
        <f t="shared" si="169"/>
        <v>#N/A</v>
      </c>
      <c r="G598" s="58">
        <f t="shared" si="170"/>
        <v>0</v>
      </c>
      <c r="H598" s="58">
        <f t="shared" si="171"/>
        <v>0</v>
      </c>
      <c r="I598" s="61" t="e">
        <v>#N/A</v>
      </c>
      <c r="J598" s="58" t="str">
        <f t="shared" si="172"/>
        <v>0</v>
      </c>
      <c r="K598" s="58" t="str">
        <f t="shared" si="173"/>
        <v>0</v>
      </c>
      <c r="L598" s="58">
        <f t="shared" si="174"/>
        <v>0</v>
      </c>
      <c r="M598" s="58">
        <f t="shared" si="175"/>
        <v>0</v>
      </c>
      <c r="AF598" s="3">
        <f t="shared" si="177"/>
        <v>0</v>
      </c>
      <c r="AG598" s="5">
        <f t="shared" si="178"/>
        <v>0</v>
      </c>
      <c r="AH598" s="56">
        <f t="shared" si="181"/>
        <v>0</v>
      </c>
      <c r="AI598" s="84">
        <f t="shared" si="182"/>
        <v>0</v>
      </c>
      <c r="AJ598" s="84">
        <v>1116</v>
      </c>
      <c r="AK598" t="str">
        <f t="shared" si="179"/>
        <v>0, 1116</v>
      </c>
      <c r="AL598" s="60">
        <f t="shared" si="182"/>
        <v>0</v>
      </c>
      <c r="AM598" s="5">
        <f t="shared" si="180"/>
        <v>0</v>
      </c>
      <c r="AN598" s="56"/>
      <c r="AT598" s="56"/>
    </row>
    <row r="599" spans="3:46" x14ac:dyDescent="0.35">
      <c r="C599" s="3">
        <f t="shared" si="176"/>
        <v>0</v>
      </c>
      <c r="E599" s="56" t="e">
        <f t="shared" si="168"/>
        <v>#N/A</v>
      </c>
      <c r="F599" s="58" t="e">
        <f t="shared" si="169"/>
        <v>#N/A</v>
      </c>
      <c r="G599" s="58">
        <f t="shared" si="170"/>
        <v>0</v>
      </c>
      <c r="H599" s="58">
        <f t="shared" si="171"/>
        <v>0</v>
      </c>
      <c r="I599" s="61" t="e">
        <v>#N/A</v>
      </c>
      <c r="J599" s="58" t="str">
        <f t="shared" si="172"/>
        <v>0</v>
      </c>
      <c r="K599" s="58" t="str">
        <f t="shared" si="173"/>
        <v>0</v>
      </c>
      <c r="L599" s="58">
        <f t="shared" si="174"/>
        <v>0</v>
      </c>
      <c r="M599" s="58">
        <f t="shared" si="175"/>
        <v>0</v>
      </c>
      <c r="AF599" s="3">
        <f t="shared" si="177"/>
        <v>0</v>
      </c>
      <c r="AG599" s="5">
        <f t="shared" si="178"/>
        <v>0</v>
      </c>
      <c r="AH599" s="56">
        <f t="shared" si="181"/>
        <v>0</v>
      </c>
      <c r="AI599" s="84">
        <f t="shared" si="182"/>
        <v>0</v>
      </c>
      <c r="AJ599" s="84">
        <v>1117</v>
      </c>
      <c r="AK599" t="str">
        <f t="shared" si="179"/>
        <v>0, 1117</v>
      </c>
      <c r="AL599" s="60">
        <f t="shared" si="182"/>
        <v>0</v>
      </c>
      <c r="AM599" s="5">
        <f t="shared" si="180"/>
        <v>0</v>
      </c>
      <c r="AN599" s="56"/>
      <c r="AT599" s="56"/>
    </row>
    <row r="600" spans="3:46" x14ac:dyDescent="0.35">
      <c r="C600" s="3">
        <f t="shared" si="176"/>
        <v>0</v>
      </c>
      <c r="E600" s="56" t="e">
        <f t="shared" si="168"/>
        <v>#N/A</v>
      </c>
      <c r="F600" s="58" t="e">
        <f t="shared" si="169"/>
        <v>#N/A</v>
      </c>
      <c r="G600" s="58">
        <f t="shared" si="170"/>
        <v>0</v>
      </c>
      <c r="H600" s="58">
        <f t="shared" si="171"/>
        <v>0</v>
      </c>
      <c r="I600" s="61" t="e">
        <v>#N/A</v>
      </c>
      <c r="J600" s="58" t="str">
        <f t="shared" si="172"/>
        <v>0</v>
      </c>
      <c r="K600" s="58" t="str">
        <f t="shared" si="173"/>
        <v>0</v>
      </c>
      <c r="L600" s="58">
        <f t="shared" si="174"/>
        <v>0</v>
      </c>
      <c r="M600" s="58">
        <f t="shared" si="175"/>
        <v>0</v>
      </c>
      <c r="AF600" s="3">
        <f t="shared" si="177"/>
        <v>0</v>
      </c>
      <c r="AG600" s="5">
        <f t="shared" si="178"/>
        <v>0</v>
      </c>
      <c r="AH600" s="56">
        <f t="shared" si="181"/>
        <v>0</v>
      </c>
      <c r="AI600" s="84">
        <f t="shared" si="182"/>
        <v>0</v>
      </c>
      <c r="AJ600" s="84">
        <v>1118</v>
      </c>
      <c r="AK600" t="str">
        <f t="shared" si="179"/>
        <v>0, 1118</v>
      </c>
      <c r="AL600" s="60">
        <f t="shared" si="182"/>
        <v>0</v>
      </c>
      <c r="AM600" s="5">
        <f t="shared" si="180"/>
        <v>0</v>
      </c>
      <c r="AN600" s="56"/>
      <c r="AT600" s="56"/>
    </row>
    <row r="601" spans="3:46" x14ac:dyDescent="0.35">
      <c r="C601" s="3">
        <f t="shared" si="176"/>
        <v>0</v>
      </c>
      <c r="E601" s="56" t="e">
        <f t="shared" si="168"/>
        <v>#N/A</v>
      </c>
      <c r="F601" s="58" t="e">
        <f t="shared" si="169"/>
        <v>#N/A</v>
      </c>
      <c r="G601" s="58">
        <f t="shared" si="170"/>
        <v>0</v>
      </c>
      <c r="H601" s="58">
        <f t="shared" si="171"/>
        <v>0</v>
      </c>
      <c r="I601" s="61" t="e">
        <v>#N/A</v>
      </c>
      <c r="J601" s="58" t="str">
        <f t="shared" si="172"/>
        <v>0</v>
      </c>
      <c r="K601" s="58" t="str">
        <f t="shared" si="173"/>
        <v>0</v>
      </c>
      <c r="L601" s="58">
        <f t="shared" si="174"/>
        <v>0</v>
      </c>
      <c r="M601" s="58">
        <f t="shared" si="175"/>
        <v>0</v>
      </c>
      <c r="AF601" s="3">
        <f t="shared" si="177"/>
        <v>0</v>
      </c>
      <c r="AG601" s="5">
        <f t="shared" si="178"/>
        <v>0</v>
      </c>
      <c r="AH601" s="56">
        <f t="shared" si="181"/>
        <v>0</v>
      </c>
      <c r="AI601" s="84">
        <f t="shared" si="182"/>
        <v>0</v>
      </c>
      <c r="AJ601" s="84">
        <v>1119</v>
      </c>
      <c r="AK601" t="str">
        <f t="shared" si="179"/>
        <v>0, 1119</v>
      </c>
      <c r="AL601" s="60">
        <f t="shared" si="182"/>
        <v>0</v>
      </c>
      <c r="AM601" s="5">
        <f t="shared" si="180"/>
        <v>0</v>
      </c>
      <c r="AN601" s="56"/>
      <c r="AT601" s="56"/>
    </row>
    <row r="602" spans="3:46" x14ac:dyDescent="0.35">
      <c r="C602" s="3">
        <f t="shared" si="176"/>
        <v>0</v>
      </c>
      <c r="E602" s="56" t="e">
        <f t="shared" si="168"/>
        <v>#N/A</v>
      </c>
      <c r="F602" s="58" t="e">
        <f t="shared" si="169"/>
        <v>#N/A</v>
      </c>
      <c r="G602" s="58">
        <f t="shared" si="170"/>
        <v>0</v>
      </c>
      <c r="H602" s="58">
        <f t="shared" si="171"/>
        <v>0</v>
      </c>
      <c r="I602" s="61" t="e">
        <v>#N/A</v>
      </c>
      <c r="J602" s="58" t="str">
        <f t="shared" si="172"/>
        <v>0</v>
      </c>
      <c r="K602" s="58" t="str">
        <f t="shared" si="173"/>
        <v>0</v>
      </c>
      <c r="L602" s="58">
        <f t="shared" si="174"/>
        <v>0</v>
      </c>
      <c r="M602" s="58">
        <f t="shared" si="175"/>
        <v>0</v>
      </c>
      <c r="AF602" s="3">
        <f t="shared" si="177"/>
        <v>0</v>
      </c>
      <c r="AG602" s="5">
        <f t="shared" si="178"/>
        <v>0</v>
      </c>
      <c r="AH602" s="56">
        <f t="shared" si="181"/>
        <v>0</v>
      </c>
      <c r="AI602" s="84">
        <f t="shared" si="182"/>
        <v>0</v>
      </c>
      <c r="AJ602" s="84">
        <v>1120</v>
      </c>
      <c r="AK602" t="str">
        <f t="shared" si="179"/>
        <v>0, 1120</v>
      </c>
      <c r="AL602" s="60">
        <f t="shared" si="182"/>
        <v>0</v>
      </c>
      <c r="AM602" s="5">
        <f t="shared" si="180"/>
        <v>0</v>
      </c>
      <c r="AN602" s="56"/>
      <c r="AT602" s="56"/>
    </row>
    <row r="603" spans="3:46" x14ac:dyDescent="0.35">
      <c r="C603" s="3">
        <f t="shared" si="176"/>
        <v>0</v>
      </c>
      <c r="E603" s="56" t="e">
        <f t="shared" si="168"/>
        <v>#N/A</v>
      </c>
      <c r="F603" s="58" t="e">
        <f t="shared" si="169"/>
        <v>#N/A</v>
      </c>
      <c r="G603" s="58">
        <f t="shared" si="170"/>
        <v>0</v>
      </c>
      <c r="H603" s="58">
        <f t="shared" si="171"/>
        <v>0</v>
      </c>
      <c r="I603" s="61" t="e">
        <v>#N/A</v>
      </c>
      <c r="J603" s="58" t="str">
        <f t="shared" si="172"/>
        <v>0</v>
      </c>
      <c r="K603" s="58" t="str">
        <f t="shared" si="173"/>
        <v>0</v>
      </c>
      <c r="L603" s="58">
        <f t="shared" si="174"/>
        <v>0</v>
      </c>
      <c r="M603" s="58">
        <f t="shared" si="175"/>
        <v>0</v>
      </c>
      <c r="AF603" s="3">
        <f t="shared" si="177"/>
        <v>0</v>
      </c>
      <c r="AG603" s="5">
        <f t="shared" si="178"/>
        <v>0</v>
      </c>
      <c r="AH603" s="56">
        <f t="shared" si="181"/>
        <v>0</v>
      </c>
      <c r="AI603" s="84">
        <f t="shared" si="182"/>
        <v>0</v>
      </c>
      <c r="AJ603" s="84">
        <v>1121</v>
      </c>
      <c r="AK603" t="str">
        <f t="shared" si="179"/>
        <v>0, 1121</v>
      </c>
      <c r="AL603" s="60">
        <f t="shared" si="182"/>
        <v>0</v>
      </c>
      <c r="AM603" s="5">
        <f t="shared" si="180"/>
        <v>0</v>
      </c>
      <c r="AN603" s="56"/>
      <c r="AT603" s="56"/>
    </row>
    <row r="604" spans="3:46" x14ac:dyDescent="0.35">
      <c r="C604" s="3">
        <f t="shared" si="176"/>
        <v>0</v>
      </c>
      <c r="E604" s="56" t="e">
        <f t="shared" si="168"/>
        <v>#N/A</v>
      </c>
      <c r="F604" s="58" t="e">
        <f t="shared" si="169"/>
        <v>#N/A</v>
      </c>
      <c r="G604" s="58">
        <f t="shared" si="170"/>
        <v>0</v>
      </c>
      <c r="H604" s="58">
        <f t="shared" si="171"/>
        <v>0</v>
      </c>
      <c r="I604" s="61" t="e">
        <v>#N/A</v>
      </c>
      <c r="J604" s="58" t="str">
        <f t="shared" si="172"/>
        <v>0</v>
      </c>
      <c r="K604" s="58" t="str">
        <f t="shared" si="173"/>
        <v>0</v>
      </c>
      <c r="L604" s="58">
        <f t="shared" si="174"/>
        <v>0</v>
      </c>
      <c r="M604" s="58">
        <f t="shared" si="175"/>
        <v>0</v>
      </c>
      <c r="AF604" s="3">
        <f t="shared" si="177"/>
        <v>0</v>
      </c>
      <c r="AG604" s="5">
        <f t="shared" si="178"/>
        <v>0</v>
      </c>
      <c r="AH604" s="56">
        <f t="shared" si="181"/>
        <v>0</v>
      </c>
      <c r="AI604" s="84">
        <f t="shared" si="182"/>
        <v>0</v>
      </c>
      <c r="AJ604" s="84">
        <v>1122</v>
      </c>
      <c r="AK604" t="str">
        <f t="shared" si="179"/>
        <v>0, 1122</v>
      </c>
      <c r="AL604" s="60">
        <f t="shared" si="182"/>
        <v>0</v>
      </c>
      <c r="AM604" s="5">
        <f t="shared" si="180"/>
        <v>0</v>
      </c>
      <c r="AN604" s="56"/>
      <c r="AT604" s="56"/>
    </row>
    <row r="605" spans="3:46" x14ac:dyDescent="0.35">
      <c r="C605" s="3">
        <f t="shared" si="176"/>
        <v>0</v>
      </c>
      <c r="E605" s="56" t="e">
        <f t="shared" si="168"/>
        <v>#N/A</v>
      </c>
      <c r="F605" s="58" t="e">
        <f t="shared" si="169"/>
        <v>#N/A</v>
      </c>
      <c r="G605" s="58">
        <f t="shared" si="170"/>
        <v>0</v>
      </c>
      <c r="H605" s="58">
        <f t="shared" si="171"/>
        <v>0</v>
      </c>
      <c r="I605" s="61" t="e">
        <v>#N/A</v>
      </c>
      <c r="J605" s="58" t="str">
        <f t="shared" si="172"/>
        <v>0</v>
      </c>
      <c r="K605" s="58" t="str">
        <f t="shared" si="173"/>
        <v>0</v>
      </c>
      <c r="L605" s="58">
        <f t="shared" si="174"/>
        <v>0</v>
      </c>
      <c r="M605" s="58">
        <f t="shared" si="175"/>
        <v>0</v>
      </c>
      <c r="AF605" s="3">
        <f t="shared" si="177"/>
        <v>0</v>
      </c>
      <c r="AG605" s="5">
        <f t="shared" si="178"/>
        <v>0</v>
      </c>
      <c r="AH605" s="56">
        <f t="shared" si="181"/>
        <v>0</v>
      </c>
      <c r="AI605" s="84">
        <f t="shared" si="182"/>
        <v>0</v>
      </c>
      <c r="AJ605" s="84">
        <v>1123</v>
      </c>
      <c r="AK605" t="str">
        <f t="shared" si="179"/>
        <v>0, 1123</v>
      </c>
      <c r="AL605" s="60">
        <f t="shared" si="182"/>
        <v>0</v>
      </c>
      <c r="AM605" s="5">
        <f t="shared" si="180"/>
        <v>0</v>
      </c>
      <c r="AN605" s="56"/>
      <c r="AT605" s="56"/>
    </row>
    <row r="606" spans="3:46" x14ac:dyDescent="0.35">
      <c r="C606" s="3">
        <f t="shared" si="176"/>
        <v>0</v>
      </c>
      <c r="E606" s="56" t="e">
        <f t="shared" si="168"/>
        <v>#N/A</v>
      </c>
      <c r="F606" s="58" t="e">
        <f t="shared" si="169"/>
        <v>#N/A</v>
      </c>
      <c r="G606" s="58">
        <f t="shared" si="170"/>
        <v>0</v>
      </c>
      <c r="H606" s="58">
        <f t="shared" si="171"/>
        <v>0</v>
      </c>
      <c r="I606" s="61" t="e">
        <v>#N/A</v>
      </c>
      <c r="J606" s="58" t="str">
        <f t="shared" si="172"/>
        <v>0</v>
      </c>
      <c r="K606" s="58" t="str">
        <f t="shared" si="173"/>
        <v>0</v>
      </c>
      <c r="L606" s="58">
        <f t="shared" si="174"/>
        <v>0</v>
      </c>
      <c r="M606" s="58">
        <f t="shared" si="175"/>
        <v>0</v>
      </c>
      <c r="AF606" s="3">
        <f t="shared" si="177"/>
        <v>0</v>
      </c>
      <c r="AG606" s="5">
        <f t="shared" si="178"/>
        <v>0</v>
      </c>
      <c r="AH606" s="56">
        <f t="shared" si="181"/>
        <v>0</v>
      </c>
      <c r="AI606" s="84">
        <f t="shared" si="182"/>
        <v>0</v>
      </c>
      <c r="AJ606" s="84">
        <v>1124</v>
      </c>
      <c r="AK606" t="str">
        <f t="shared" si="179"/>
        <v>0, 1124</v>
      </c>
      <c r="AL606" s="60">
        <f t="shared" si="182"/>
        <v>0</v>
      </c>
      <c r="AM606" s="5">
        <f t="shared" si="180"/>
        <v>0</v>
      </c>
      <c r="AN606" s="56"/>
      <c r="AT606" s="56"/>
    </row>
    <row r="607" spans="3:46" x14ac:dyDescent="0.35">
      <c r="C607" s="3">
        <f t="shared" si="176"/>
        <v>0</v>
      </c>
      <c r="E607" s="56" t="e">
        <f t="shared" si="168"/>
        <v>#N/A</v>
      </c>
      <c r="F607" s="58" t="e">
        <f t="shared" si="169"/>
        <v>#N/A</v>
      </c>
      <c r="G607" s="58">
        <f t="shared" si="170"/>
        <v>0</v>
      </c>
      <c r="H607" s="58">
        <f t="shared" si="171"/>
        <v>0</v>
      </c>
      <c r="I607" s="61" t="e">
        <v>#N/A</v>
      </c>
      <c r="J607" s="58" t="str">
        <f t="shared" si="172"/>
        <v>0</v>
      </c>
      <c r="K607" s="58" t="str">
        <f t="shared" si="173"/>
        <v>0</v>
      </c>
      <c r="L607" s="58">
        <f t="shared" si="174"/>
        <v>0</v>
      </c>
      <c r="M607" s="58">
        <f t="shared" si="175"/>
        <v>0</v>
      </c>
      <c r="AF607" s="3">
        <f t="shared" si="177"/>
        <v>0</v>
      </c>
      <c r="AG607" s="5">
        <f t="shared" si="178"/>
        <v>0</v>
      </c>
      <c r="AH607" s="56">
        <f t="shared" si="181"/>
        <v>0</v>
      </c>
      <c r="AI607" s="84">
        <f t="shared" si="182"/>
        <v>0</v>
      </c>
      <c r="AJ607" s="84">
        <v>1125</v>
      </c>
      <c r="AK607" t="str">
        <f t="shared" si="179"/>
        <v>0, 1125</v>
      </c>
      <c r="AL607" s="60">
        <f t="shared" si="182"/>
        <v>0</v>
      </c>
      <c r="AM607" s="5">
        <f t="shared" si="180"/>
        <v>0</v>
      </c>
      <c r="AN607" s="56"/>
      <c r="AT607" s="56"/>
    </row>
    <row r="608" spans="3:46" x14ac:dyDescent="0.35">
      <c r="C608" s="3">
        <f t="shared" si="176"/>
        <v>0</v>
      </c>
      <c r="E608" s="56" t="e">
        <f t="shared" si="168"/>
        <v>#N/A</v>
      </c>
      <c r="F608" s="58" t="e">
        <f t="shared" si="169"/>
        <v>#N/A</v>
      </c>
      <c r="G608" s="58">
        <f t="shared" si="170"/>
        <v>0</v>
      </c>
      <c r="H608" s="58">
        <f t="shared" si="171"/>
        <v>0</v>
      </c>
      <c r="I608" s="61" t="e">
        <v>#N/A</v>
      </c>
      <c r="J608" s="58" t="str">
        <f t="shared" si="172"/>
        <v>0</v>
      </c>
      <c r="K608" s="58" t="str">
        <f t="shared" si="173"/>
        <v>0</v>
      </c>
      <c r="L608" s="58">
        <f t="shared" si="174"/>
        <v>0</v>
      </c>
      <c r="M608" s="58">
        <f t="shared" si="175"/>
        <v>0</v>
      </c>
      <c r="AF608" s="3">
        <f t="shared" si="177"/>
        <v>0</v>
      </c>
      <c r="AG608" s="5">
        <f t="shared" si="178"/>
        <v>0</v>
      </c>
      <c r="AH608" s="56">
        <f t="shared" si="181"/>
        <v>0</v>
      </c>
      <c r="AI608" s="84">
        <f t="shared" si="182"/>
        <v>0</v>
      </c>
      <c r="AJ608" s="84">
        <v>1126</v>
      </c>
      <c r="AK608" t="str">
        <f t="shared" si="179"/>
        <v>0, 1126</v>
      </c>
      <c r="AL608" s="60">
        <f t="shared" si="182"/>
        <v>0</v>
      </c>
      <c r="AM608" s="5">
        <f t="shared" si="180"/>
        <v>0</v>
      </c>
      <c r="AN608" s="56"/>
      <c r="AT608" s="56"/>
    </row>
    <row r="609" spans="3:46" x14ac:dyDescent="0.35">
      <c r="C609" s="3">
        <f t="shared" si="176"/>
        <v>0</v>
      </c>
      <c r="E609" s="56" t="e">
        <f t="shared" si="168"/>
        <v>#N/A</v>
      </c>
      <c r="F609" s="58" t="e">
        <f t="shared" si="169"/>
        <v>#N/A</v>
      </c>
      <c r="G609" s="58">
        <f t="shared" si="170"/>
        <v>0</v>
      </c>
      <c r="H609" s="58">
        <f t="shared" si="171"/>
        <v>0</v>
      </c>
      <c r="I609" s="61" t="e">
        <v>#N/A</v>
      </c>
      <c r="J609" s="58" t="str">
        <f t="shared" si="172"/>
        <v>0</v>
      </c>
      <c r="K609" s="58" t="str">
        <f t="shared" si="173"/>
        <v>0</v>
      </c>
      <c r="L609" s="58">
        <f t="shared" si="174"/>
        <v>0</v>
      </c>
      <c r="M609" s="58">
        <f t="shared" si="175"/>
        <v>0</v>
      </c>
      <c r="AF609" s="3">
        <f t="shared" si="177"/>
        <v>0</v>
      </c>
      <c r="AG609" s="5">
        <f t="shared" si="178"/>
        <v>0</v>
      </c>
      <c r="AH609" s="56">
        <f t="shared" si="181"/>
        <v>0</v>
      </c>
      <c r="AI609" s="84">
        <f t="shared" si="182"/>
        <v>0</v>
      </c>
      <c r="AJ609" s="84">
        <v>1127</v>
      </c>
      <c r="AK609" t="str">
        <f t="shared" si="179"/>
        <v>0, 1127</v>
      </c>
      <c r="AL609" s="60">
        <f t="shared" si="182"/>
        <v>0</v>
      </c>
      <c r="AM609" s="5">
        <f t="shared" si="180"/>
        <v>0</v>
      </c>
      <c r="AN609" s="56"/>
      <c r="AT609" s="56"/>
    </row>
    <row r="610" spans="3:46" x14ac:dyDescent="0.35">
      <c r="C610" s="3">
        <f t="shared" si="176"/>
        <v>0</v>
      </c>
      <c r="E610" s="56" t="e">
        <f t="shared" si="168"/>
        <v>#N/A</v>
      </c>
      <c r="F610" s="58" t="e">
        <f t="shared" si="169"/>
        <v>#N/A</v>
      </c>
      <c r="G610" s="58">
        <f t="shared" si="170"/>
        <v>0</v>
      </c>
      <c r="H610" s="58">
        <f t="shared" si="171"/>
        <v>0</v>
      </c>
      <c r="I610" s="61" t="e">
        <v>#N/A</v>
      </c>
      <c r="J610" s="58" t="str">
        <f t="shared" si="172"/>
        <v>0</v>
      </c>
      <c r="K610" s="58" t="str">
        <f t="shared" si="173"/>
        <v>0</v>
      </c>
      <c r="L610" s="58">
        <f t="shared" si="174"/>
        <v>0</v>
      </c>
      <c r="M610" s="58">
        <f t="shared" si="175"/>
        <v>0</v>
      </c>
      <c r="AF610" s="3">
        <f t="shared" si="177"/>
        <v>0</v>
      </c>
      <c r="AG610" s="5">
        <f t="shared" si="178"/>
        <v>0</v>
      </c>
      <c r="AH610" s="56">
        <f t="shared" si="181"/>
        <v>0</v>
      </c>
      <c r="AI610" s="84">
        <f t="shared" si="182"/>
        <v>0</v>
      </c>
      <c r="AJ610" s="84">
        <v>1128</v>
      </c>
      <c r="AK610" t="str">
        <f t="shared" si="179"/>
        <v>0, 1128</v>
      </c>
      <c r="AL610" s="60">
        <f t="shared" si="182"/>
        <v>0</v>
      </c>
      <c r="AM610" s="5">
        <f t="shared" si="180"/>
        <v>0</v>
      </c>
      <c r="AN610" s="56"/>
      <c r="AT610" s="56"/>
    </row>
    <row r="611" spans="3:46" x14ac:dyDescent="0.35">
      <c r="C611" s="3">
        <f t="shared" si="176"/>
        <v>0</v>
      </c>
      <c r="E611" s="56" t="e">
        <f t="shared" si="168"/>
        <v>#N/A</v>
      </c>
      <c r="F611" s="58" t="e">
        <f t="shared" si="169"/>
        <v>#N/A</v>
      </c>
      <c r="G611" s="58">
        <f t="shared" si="170"/>
        <v>0</v>
      </c>
      <c r="H611" s="58">
        <f t="shared" si="171"/>
        <v>0</v>
      </c>
      <c r="I611" s="61" t="e">
        <v>#N/A</v>
      </c>
      <c r="J611" s="58" t="str">
        <f t="shared" si="172"/>
        <v>0</v>
      </c>
      <c r="K611" s="58" t="str">
        <f t="shared" si="173"/>
        <v>0</v>
      </c>
      <c r="L611" s="58">
        <f t="shared" si="174"/>
        <v>0</v>
      </c>
      <c r="M611" s="58">
        <f t="shared" si="175"/>
        <v>0</v>
      </c>
      <c r="AF611" s="3">
        <f t="shared" si="177"/>
        <v>0</v>
      </c>
      <c r="AG611" s="5">
        <f t="shared" si="178"/>
        <v>0</v>
      </c>
      <c r="AH611" s="56">
        <f t="shared" si="181"/>
        <v>0</v>
      </c>
      <c r="AI611" s="84">
        <f t="shared" si="182"/>
        <v>0</v>
      </c>
      <c r="AJ611" s="84">
        <v>1129</v>
      </c>
      <c r="AK611" t="str">
        <f t="shared" si="179"/>
        <v>0, 1129</v>
      </c>
      <c r="AL611" s="60">
        <f t="shared" si="182"/>
        <v>0</v>
      </c>
      <c r="AM611" s="5">
        <f t="shared" si="180"/>
        <v>0</v>
      </c>
      <c r="AN611" s="56"/>
      <c r="AT611" s="56"/>
    </row>
    <row r="612" spans="3:46" x14ac:dyDescent="0.35">
      <c r="C612" s="3">
        <f t="shared" si="176"/>
        <v>0</v>
      </c>
      <c r="E612" s="56" t="e">
        <f t="shared" si="168"/>
        <v>#N/A</v>
      </c>
      <c r="F612" s="58" t="e">
        <f t="shared" si="169"/>
        <v>#N/A</v>
      </c>
      <c r="G612" s="58">
        <f t="shared" si="170"/>
        <v>0</v>
      </c>
      <c r="H612" s="58">
        <f t="shared" si="171"/>
        <v>0</v>
      </c>
      <c r="I612" s="61" t="e">
        <v>#N/A</v>
      </c>
      <c r="J612" s="58" t="str">
        <f t="shared" si="172"/>
        <v>0</v>
      </c>
      <c r="K612" s="58" t="str">
        <f t="shared" si="173"/>
        <v>0</v>
      </c>
      <c r="L612" s="58">
        <f t="shared" si="174"/>
        <v>0</v>
      </c>
      <c r="M612" s="58">
        <f t="shared" si="175"/>
        <v>0</v>
      </c>
      <c r="AF612" s="3">
        <f t="shared" si="177"/>
        <v>0</v>
      </c>
      <c r="AG612" s="5">
        <f t="shared" si="178"/>
        <v>0</v>
      </c>
      <c r="AH612" s="56">
        <f t="shared" si="181"/>
        <v>0</v>
      </c>
      <c r="AI612" s="84">
        <f t="shared" si="182"/>
        <v>0</v>
      </c>
      <c r="AJ612" s="84">
        <v>1130</v>
      </c>
      <c r="AK612" t="str">
        <f t="shared" si="179"/>
        <v>0, 1130</v>
      </c>
      <c r="AL612" s="60">
        <f t="shared" si="182"/>
        <v>0</v>
      </c>
      <c r="AM612" s="5">
        <f t="shared" si="180"/>
        <v>0</v>
      </c>
      <c r="AN612" s="56"/>
      <c r="AT612" s="56"/>
    </row>
    <row r="613" spans="3:46" x14ac:dyDescent="0.35">
      <c r="C613" s="3">
        <f t="shared" si="176"/>
        <v>0</v>
      </c>
      <c r="E613" s="56" t="e">
        <f t="shared" si="168"/>
        <v>#N/A</v>
      </c>
      <c r="F613" s="58" t="e">
        <f t="shared" si="169"/>
        <v>#N/A</v>
      </c>
      <c r="G613" s="58">
        <f t="shared" si="170"/>
        <v>0</v>
      </c>
      <c r="H613" s="58">
        <f t="shared" si="171"/>
        <v>0</v>
      </c>
      <c r="I613" s="61" t="e">
        <v>#N/A</v>
      </c>
      <c r="J613" s="58" t="str">
        <f t="shared" si="172"/>
        <v>0</v>
      </c>
      <c r="K613" s="58" t="str">
        <f t="shared" si="173"/>
        <v>0</v>
      </c>
      <c r="L613" s="58">
        <f t="shared" si="174"/>
        <v>0</v>
      </c>
      <c r="M613" s="58">
        <f t="shared" si="175"/>
        <v>0</v>
      </c>
      <c r="AF613" s="3">
        <f t="shared" si="177"/>
        <v>0</v>
      </c>
      <c r="AG613" s="5">
        <f t="shared" si="178"/>
        <v>0</v>
      </c>
      <c r="AH613" s="56">
        <f t="shared" si="181"/>
        <v>0</v>
      </c>
      <c r="AI613" s="84">
        <f t="shared" si="182"/>
        <v>0</v>
      </c>
      <c r="AJ613" s="84">
        <v>1131</v>
      </c>
      <c r="AK613" t="str">
        <f t="shared" si="179"/>
        <v>0, 1131</v>
      </c>
      <c r="AL613" s="60">
        <f t="shared" si="182"/>
        <v>0</v>
      </c>
      <c r="AM613" s="5">
        <f t="shared" si="180"/>
        <v>0</v>
      </c>
      <c r="AN613" s="56"/>
      <c r="AT613" s="56"/>
    </row>
    <row r="614" spans="3:46" x14ac:dyDescent="0.35">
      <c r="C614" s="3">
        <f t="shared" si="176"/>
        <v>0</v>
      </c>
      <c r="E614" s="56" t="e">
        <f t="shared" si="168"/>
        <v>#N/A</v>
      </c>
      <c r="F614" s="58" t="e">
        <f t="shared" si="169"/>
        <v>#N/A</v>
      </c>
      <c r="G614" s="58">
        <f t="shared" si="170"/>
        <v>0</v>
      </c>
      <c r="H614" s="58">
        <f t="shared" si="171"/>
        <v>0</v>
      </c>
      <c r="I614" s="61" t="e">
        <v>#N/A</v>
      </c>
      <c r="J614" s="58" t="str">
        <f t="shared" si="172"/>
        <v>0</v>
      </c>
      <c r="K614" s="58" t="str">
        <f t="shared" si="173"/>
        <v>0</v>
      </c>
      <c r="L614" s="58">
        <f t="shared" si="174"/>
        <v>0</v>
      </c>
      <c r="M614" s="58">
        <f t="shared" si="175"/>
        <v>0</v>
      </c>
      <c r="AF614" s="3">
        <f t="shared" si="177"/>
        <v>0</v>
      </c>
      <c r="AG614" s="5">
        <f t="shared" si="178"/>
        <v>0</v>
      </c>
      <c r="AH614" s="56">
        <f t="shared" si="181"/>
        <v>0</v>
      </c>
      <c r="AI614" s="84">
        <f t="shared" si="182"/>
        <v>0</v>
      </c>
      <c r="AJ614" s="84">
        <v>1132</v>
      </c>
      <c r="AK614" t="str">
        <f t="shared" si="179"/>
        <v>0, 1132</v>
      </c>
      <c r="AL614" s="60">
        <f t="shared" si="182"/>
        <v>0</v>
      </c>
      <c r="AM614" s="5">
        <f t="shared" si="180"/>
        <v>0</v>
      </c>
      <c r="AN614" s="56"/>
      <c r="AT614" s="56"/>
    </row>
    <row r="615" spans="3:46" x14ac:dyDescent="0.35">
      <c r="C615" s="3">
        <f t="shared" si="176"/>
        <v>0</v>
      </c>
      <c r="E615" s="56" t="e">
        <f t="shared" si="168"/>
        <v>#N/A</v>
      </c>
      <c r="F615" s="58" t="e">
        <f t="shared" si="169"/>
        <v>#N/A</v>
      </c>
      <c r="G615" s="58">
        <f t="shared" si="170"/>
        <v>0</v>
      </c>
      <c r="H615" s="58">
        <f t="shared" si="171"/>
        <v>0</v>
      </c>
      <c r="I615" s="61" t="e">
        <v>#N/A</v>
      </c>
      <c r="J615" s="58" t="str">
        <f t="shared" si="172"/>
        <v>0</v>
      </c>
      <c r="K615" s="58" t="str">
        <f t="shared" si="173"/>
        <v>0</v>
      </c>
      <c r="L615" s="58">
        <f t="shared" si="174"/>
        <v>0</v>
      </c>
      <c r="M615" s="58">
        <f t="shared" si="175"/>
        <v>0</v>
      </c>
      <c r="AF615" s="3">
        <f t="shared" si="177"/>
        <v>0</v>
      </c>
      <c r="AG615" s="5">
        <f t="shared" si="178"/>
        <v>0</v>
      </c>
      <c r="AH615" s="56">
        <f t="shared" si="181"/>
        <v>0</v>
      </c>
      <c r="AI615" s="84">
        <f t="shared" si="182"/>
        <v>0</v>
      </c>
      <c r="AJ615" s="84">
        <v>1133</v>
      </c>
      <c r="AK615" t="str">
        <f t="shared" si="179"/>
        <v>0, 1133</v>
      </c>
      <c r="AL615" s="60">
        <f t="shared" si="182"/>
        <v>0</v>
      </c>
      <c r="AM615" s="5">
        <f t="shared" si="180"/>
        <v>0</v>
      </c>
      <c r="AN615" s="56"/>
      <c r="AT615" s="56"/>
    </row>
    <row r="616" spans="3:46" x14ac:dyDescent="0.35">
      <c r="C616" s="3">
        <f t="shared" si="176"/>
        <v>0</v>
      </c>
      <c r="E616" s="56" t="e">
        <f t="shared" si="168"/>
        <v>#N/A</v>
      </c>
      <c r="F616" s="58" t="e">
        <f t="shared" si="169"/>
        <v>#N/A</v>
      </c>
      <c r="G616" s="58">
        <f t="shared" si="170"/>
        <v>0</v>
      </c>
      <c r="H616" s="58">
        <f t="shared" si="171"/>
        <v>0</v>
      </c>
      <c r="I616" s="61" t="e">
        <v>#N/A</v>
      </c>
      <c r="J616" s="58" t="str">
        <f t="shared" si="172"/>
        <v>0</v>
      </c>
      <c r="K616" s="58" t="str">
        <f t="shared" si="173"/>
        <v>0</v>
      </c>
      <c r="L616" s="58">
        <f t="shared" si="174"/>
        <v>0</v>
      </c>
      <c r="M616" s="58">
        <f t="shared" si="175"/>
        <v>0</v>
      </c>
      <c r="AF616" s="3">
        <f t="shared" si="177"/>
        <v>0</v>
      </c>
      <c r="AG616" s="5">
        <f t="shared" si="178"/>
        <v>0</v>
      </c>
      <c r="AH616" s="56">
        <f t="shared" si="181"/>
        <v>0</v>
      </c>
      <c r="AI616" s="84">
        <f t="shared" si="182"/>
        <v>0</v>
      </c>
      <c r="AJ616" s="84">
        <v>1134</v>
      </c>
      <c r="AK616" t="str">
        <f t="shared" si="179"/>
        <v>0, 1134</v>
      </c>
      <c r="AL616" s="60">
        <f t="shared" si="182"/>
        <v>0</v>
      </c>
      <c r="AM616" s="5">
        <f t="shared" si="180"/>
        <v>0</v>
      </c>
      <c r="AN616" s="56"/>
      <c r="AT616" s="56"/>
    </row>
    <row r="617" spans="3:46" x14ac:dyDescent="0.35">
      <c r="C617" s="3">
        <f t="shared" si="176"/>
        <v>0</v>
      </c>
      <c r="E617" s="56" t="e">
        <f t="shared" si="168"/>
        <v>#N/A</v>
      </c>
      <c r="F617" s="58" t="e">
        <f t="shared" si="169"/>
        <v>#N/A</v>
      </c>
      <c r="G617" s="58">
        <f t="shared" si="170"/>
        <v>0</v>
      </c>
      <c r="H617" s="58">
        <f t="shared" si="171"/>
        <v>0</v>
      </c>
      <c r="I617" s="61" t="e">
        <v>#N/A</v>
      </c>
      <c r="J617" s="58" t="str">
        <f t="shared" si="172"/>
        <v>0</v>
      </c>
      <c r="K617" s="58" t="str">
        <f t="shared" si="173"/>
        <v>0</v>
      </c>
      <c r="L617" s="58">
        <f t="shared" si="174"/>
        <v>0</v>
      </c>
      <c r="M617" s="58">
        <f t="shared" si="175"/>
        <v>0</v>
      </c>
      <c r="AF617" s="3">
        <f t="shared" si="177"/>
        <v>0</v>
      </c>
      <c r="AG617" s="5">
        <f t="shared" si="178"/>
        <v>0</v>
      </c>
      <c r="AH617" s="56">
        <f t="shared" si="181"/>
        <v>0</v>
      </c>
      <c r="AI617" s="84">
        <f t="shared" si="182"/>
        <v>0</v>
      </c>
      <c r="AJ617" s="84">
        <v>1135</v>
      </c>
      <c r="AK617" t="str">
        <f t="shared" si="179"/>
        <v>0, 1135</v>
      </c>
      <c r="AL617" s="60">
        <f t="shared" si="182"/>
        <v>0</v>
      </c>
      <c r="AM617" s="5">
        <f t="shared" si="180"/>
        <v>0</v>
      </c>
      <c r="AN617" s="56"/>
      <c r="AT617" s="56"/>
    </row>
    <row r="618" spans="3:46" x14ac:dyDescent="0.35">
      <c r="C618" s="3">
        <f t="shared" si="176"/>
        <v>0</v>
      </c>
      <c r="E618" s="56" t="e">
        <f t="shared" si="168"/>
        <v>#N/A</v>
      </c>
      <c r="F618" s="58" t="e">
        <f t="shared" si="169"/>
        <v>#N/A</v>
      </c>
      <c r="G618" s="58">
        <f t="shared" si="170"/>
        <v>0</v>
      </c>
      <c r="H618" s="58">
        <f t="shared" si="171"/>
        <v>0</v>
      </c>
      <c r="I618" s="61" t="e">
        <v>#N/A</v>
      </c>
      <c r="J618" s="58" t="str">
        <f t="shared" si="172"/>
        <v>0</v>
      </c>
      <c r="K618" s="58" t="str">
        <f t="shared" si="173"/>
        <v>0</v>
      </c>
      <c r="L618" s="58">
        <f t="shared" si="174"/>
        <v>0</v>
      </c>
      <c r="M618" s="58">
        <f t="shared" si="175"/>
        <v>0</v>
      </c>
      <c r="AF618" s="3">
        <f t="shared" si="177"/>
        <v>0</v>
      </c>
      <c r="AG618" s="5">
        <f t="shared" si="178"/>
        <v>0</v>
      </c>
      <c r="AH618" s="56">
        <f t="shared" si="181"/>
        <v>0</v>
      </c>
      <c r="AI618" s="84">
        <f t="shared" si="182"/>
        <v>0</v>
      </c>
      <c r="AJ618" s="84">
        <v>1136</v>
      </c>
      <c r="AK618" t="str">
        <f t="shared" si="179"/>
        <v>0, 1136</v>
      </c>
      <c r="AL618" s="60">
        <f t="shared" si="182"/>
        <v>0</v>
      </c>
      <c r="AM618" s="5">
        <f t="shared" si="180"/>
        <v>0</v>
      </c>
      <c r="AN618" s="56"/>
      <c r="AT618" s="56"/>
    </row>
    <row r="619" spans="3:46" x14ac:dyDescent="0.35">
      <c r="C619" s="3">
        <f t="shared" si="176"/>
        <v>0</v>
      </c>
      <c r="E619" s="56" t="e">
        <f t="shared" si="168"/>
        <v>#N/A</v>
      </c>
      <c r="F619" s="58" t="e">
        <f t="shared" si="169"/>
        <v>#N/A</v>
      </c>
      <c r="G619" s="58">
        <f t="shared" si="170"/>
        <v>0</v>
      </c>
      <c r="H619" s="58">
        <f t="shared" si="171"/>
        <v>0</v>
      </c>
      <c r="I619" s="61" t="e">
        <v>#N/A</v>
      </c>
      <c r="J619" s="58" t="str">
        <f t="shared" si="172"/>
        <v>0</v>
      </c>
      <c r="K619" s="58" t="str">
        <f t="shared" si="173"/>
        <v>0</v>
      </c>
      <c r="L619" s="58">
        <f t="shared" si="174"/>
        <v>0</v>
      </c>
      <c r="M619" s="58">
        <f t="shared" si="175"/>
        <v>0</v>
      </c>
      <c r="AF619" s="3">
        <f t="shared" si="177"/>
        <v>0</v>
      </c>
      <c r="AG619" s="5">
        <f t="shared" si="178"/>
        <v>0</v>
      </c>
      <c r="AH619" s="56">
        <f t="shared" si="181"/>
        <v>0</v>
      </c>
      <c r="AI619" s="84">
        <f t="shared" si="182"/>
        <v>0</v>
      </c>
      <c r="AJ619" s="84">
        <v>1137</v>
      </c>
      <c r="AK619" t="str">
        <f t="shared" si="179"/>
        <v>0, 1137</v>
      </c>
      <c r="AL619" s="60">
        <f t="shared" si="182"/>
        <v>0</v>
      </c>
      <c r="AM619" s="5">
        <f t="shared" si="180"/>
        <v>0</v>
      </c>
      <c r="AN619" s="56"/>
      <c r="AT619" s="56"/>
    </row>
    <row r="620" spans="3:46" x14ac:dyDescent="0.35">
      <c r="C620" s="3">
        <f t="shared" si="176"/>
        <v>0</v>
      </c>
      <c r="E620" s="56" t="e">
        <f t="shared" si="168"/>
        <v>#N/A</v>
      </c>
      <c r="F620" s="58" t="e">
        <f t="shared" si="169"/>
        <v>#N/A</v>
      </c>
      <c r="G620" s="58">
        <f t="shared" si="170"/>
        <v>0</v>
      </c>
      <c r="H620" s="58">
        <f t="shared" si="171"/>
        <v>0</v>
      </c>
      <c r="I620" s="61" t="e">
        <v>#N/A</v>
      </c>
      <c r="J620" s="58" t="str">
        <f t="shared" si="172"/>
        <v>0</v>
      </c>
      <c r="K620" s="58" t="str">
        <f t="shared" si="173"/>
        <v>0</v>
      </c>
      <c r="L620" s="58">
        <f t="shared" si="174"/>
        <v>0</v>
      </c>
      <c r="M620" s="58">
        <f t="shared" si="175"/>
        <v>0</v>
      </c>
      <c r="AF620" s="3">
        <f t="shared" si="177"/>
        <v>0</v>
      </c>
      <c r="AG620" s="5">
        <f t="shared" si="178"/>
        <v>0</v>
      </c>
      <c r="AH620" s="56">
        <f t="shared" si="181"/>
        <v>0</v>
      </c>
      <c r="AI620" s="84">
        <f t="shared" si="182"/>
        <v>0</v>
      </c>
      <c r="AJ620" s="84">
        <v>1138</v>
      </c>
      <c r="AK620" t="str">
        <f t="shared" si="179"/>
        <v>0, 1138</v>
      </c>
      <c r="AL620" s="60">
        <f t="shared" si="182"/>
        <v>0</v>
      </c>
      <c r="AM620" s="5">
        <f t="shared" si="180"/>
        <v>0</v>
      </c>
      <c r="AN620" s="56"/>
      <c r="AT620" s="56"/>
    </row>
    <row r="621" spans="3:46" x14ac:dyDescent="0.35">
      <c r="C621" s="3">
        <f t="shared" si="176"/>
        <v>0</v>
      </c>
      <c r="E621" s="56" t="e">
        <f t="shared" si="168"/>
        <v>#N/A</v>
      </c>
      <c r="F621" s="58" t="e">
        <f t="shared" si="169"/>
        <v>#N/A</v>
      </c>
      <c r="G621" s="58">
        <f t="shared" si="170"/>
        <v>0</v>
      </c>
      <c r="H621" s="58">
        <f t="shared" si="171"/>
        <v>0</v>
      </c>
      <c r="I621" s="61" t="e">
        <v>#N/A</v>
      </c>
      <c r="J621" s="58" t="str">
        <f t="shared" si="172"/>
        <v>0</v>
      </c>
      <c r="K621" s="58" t="str">
        <f t="shared" si="173"/>
        <v>0</v>
      </c>
      <c r="L621" s="58">
        <f t="shared" si="174"/>
        <v>0</v>
      </c>
      <c r="M621" s="58">
        <f t="shared" si="175"/>
        <v>0</v>
      </c>
      <c r="AF621" s="3">
        <f t="shared" si="177"/>
        <v>0</v>
      </c>
      <c r="AG621" s="5">
        <f t="shared" si="178"/>
        <v>0</v>
      </c>
      <c r="AH621" s="56">
        <f t="shared" si="181"/>
        <v>0</v>
      </c>
      <c r="AI621" s="84">
        <f t="shared" si="182"/>
        <v>0</v>
      </c>
      <c r="AJ621" s="84">
        <v>1139</v>
      </c>
      <c r="AK621" t="str">
        <f t="shared" si="179"/>
        <v>0, 1139</v>
      </c>
      <c r="AL621" s="60">
        <f t="shared" si="182"/>
        <v>0</v>
      </c>
      <c r="AM621" s="5">
        <f t="shared" si="180"/>
        <v>0</v>
      </c>
      <c r="AN621" s="56"/>
      <c r="AT621" s="56"/>
    </row>
    <row r="622" spans="3:46" x14ac:dyDescent="0.35">
      <c r="C622" s="3">
        <f t="shared" si="176"/>
        <v>0</v>
      </c>
      <c r="E622" s="56" t="e">
        <f t="shared" si="168"/>
        <v>#N/A</v>
      </c>
      <c r="F622" s="58" t="e">
        <f t="shared" si="169"/>
        <v>#N/A</v>
      </c>
      <c r="G622" s="58">
        <f t="shared" si="170"/>
        <v>0</v>
      </c>
      <c r="H622" s="58">
        <f t="shared" si="171"/>
        <v>0</v>
      </c>
      <c r="I622" s="61" t="e">
        <v>#N/A</v>
      </c>
      <c r="J622" s="58" t="str">
        <f t="shared" si="172"/>
        <v>0</v>
      </c>
      <c r="K622" s="58" t="str">
        <f t="shared" si="173"/>
        <v>0</v>
      </c>
      <c r="L622" s="58">
        <f t="shared" si="174"/>
        <v>0</v>
      </c>
      <c r="M622" s="58">
        <f t="shared" si="175"/>
        <v>0</v>
      </c>
      <c r="AF622" s="3">
        <f t="shared" si="177"/>
        <v>0</v>
      </c>
      <c r="AG622" s="5">
        <f t="shared" si="178"/>
        <v>0</v>
      </c>
      <c r="AH622" s="56">
        <f t="shared" si="181"/>
        <v>0</v>
      </c>
      <c r="AI622" s="84">
        <f t="shared" si="182"/>
        <v>0</v>
      </c>
      <c r="AJ622" s="84">
        <v>1140</v>
      </c>
      <c r="AK622" t="str">
        <f t="shared" si="179"/>
        <v>0, 1140</v>
      </c>
      <c r="AL622" s="60">
        <f t="shared" si="182"/>
        <v>0</v>
      </c>
      <c r="AM622" s="5">
        <f t="shared" si="180"/>
        <v>0</v>
      </c>
      <c r="AN622" s="56"/>
      <c r="AT622" s="56"/>
    </row>
    <row r="623" spans="3:46" x14ac:dyDescent="0.35">
      <c r="C623" s="3">
        <f t="shared" si="176"/>
        <v>0</v>
      </c>
      <c r="E623" s="56" t="e">
        <f t="shared" ref="E623:E686" si="183">IF(D623=MIN($D$2:$D$412),D623,NA())</f>
        <v>#N/A</v>
      </c>
      <c r="F623" s="58" t="e">
        <f t="shared" ref="F623:F686" si="184">IF(D623=MAX($D$2:$D$412),D623,NA())</f>
        <v>#N/A</v>
      </c>
      <c r="G623" s="58">
        <f t="shared" ref="G623:G686" si="185">IF(AND(D623&lt;=D620, D623&lt;=D621, D623&lt;=D622, D623&lt;=D624, D623&lt;=D625, D623&lt;=D626),D623,NA())</f>
        <v>0</v>
      </c>
      <c r="H623" s="58">
        <f t="shared" ref="H623:H686" si="186">IF(AND(D623&gt;=D620, D623&gt;=D621, D623&gt;=D622, D623&gt;=D624, D623&gt;=D625, D623&gt;=D626),D623,NA())</f>
        <v>0</v>
      </c>
      <c r="I623" s="61" t="e">
        <v>#N/A</v>
      </c>
      <c r="J623" s="58" t="str">
        <f t="shared" ref="J623:J686" si="187">IF(D623=MIN($D:$D),D623,"0")</f>
        <v>0</v>
      </c>
      <c r="K623" s="58" t="str">
        <f t="shared" ref="K623:K686" si="188">IF(D623=MAX($D:$D),D623,"0")</f>
        <v>0</v>
      </c>
      <c r="L623" s="58">
        <f t="shared" ref="L623:L686" si="189">IF(AND(D623&lt;=D620, D623&lt;=D621, D623&lt;=D622, D623&lt;=D624, D623&lt;=D625, D623&lt;=D626),D623,"0")</f>
        <v>0</v>
      </c>
      <c r="M623" s="58">
        <f t="shared" ref="M623:M686" si="190">IF(AND(D623&gt;=D620, D623&gt;=D621, D623&gt;=D622, D623&gt;=D624, D623&gt;=D625, D623&gt;=D626),D623,"0")</f>
        <v>0</v>
      </c>
      <c r="AF623" s="3">
        <f t="shared" si="177"/>
        <v>0</v>
      </c>
      <c r="AG623" s="5">
        <f t="shared" si="178"/>
        <v>0</v>
      </c>
      <c r="AH623" s="56">
        <f t="shared" si="181"/>
        <v>0</v>
      </c>
      <c r="AI623" s="84">
        <f t="shared" si="182"/>
        <v>0</v>
      </c>
      <c r="AJ623" s="84">
        <v>1141</v>
      </c>
      <c r="AK623" t="str">
        <f t="shared" si="179"/>
        <v>0, 1141</v>
      </c>
      <c r="AL623" s="60">
        <f t="shared" si="182"/>
        <v>0</v>
      </c>
      <c r="AM623" s="5">
        <f t="shared" si="180"/>
        <v>0</v>
      </c>
      <c r="AN623" s="56"/>
      <c r="AT623" s="56"/>
    </row>
    <row r="624" spans="3:46" x14ac:dyDescent="0.35">
      <c r="C624" s="3">
        <f t="shared" si="176"/>
        <v>0</v>
      </c>
      <c r="E624" s="56" t="e">
        <f t="shared" si="183"/>
        <v>#N/A</v>
      </c>
      <c r="F624" s="58" t="e">
        <f t="shared" si="184"/>
        <v>#N/A</v>
      </c>
      <c r="G624" s="58">
        <f t="shared" si="185"/>
        <v>0</v>
      </c>
      <c r="H624" s="58">
        <f t="shared" si="186"/>
        <v>0</v>
      </c>
      <c r="I624" s="61" t="e">
        <v>#N/A</v>
      </c>
      <c r="J624" s="58" t="str">
        <f t="shared" si="187"/>
        <v>0</v>
      </c>
      <c r="K624" s="58" t="str">
        <f t="shared" si="188"/>
        <v>0</v>
      </c>
      <c r="L624" s="58">
        <f t="shared" si="189"/>
        <v>0</v>
      </c>
      <c r="M624" s="58">
        <f t="shared" si="190"/>
        <v>0</v>
      </c>
      <c r="AF624" s="3">
        <f t="shared" si="177"/>
        <v>0</v>
      </c>
      <c r="AG624" s="5">
        <f t="shared" si="178"/>
        <v>0</v>
      </c>
      <c r="AH624" s="56">
        <f t="shared" si="181"/>
        <v>0</v>
      </c>
      <c r="AI624" s="84">
        <f t="shared" si="182"/>
        <v>0</v>
      </c>
      <c r="AJ624" s="84">
        <v>1142</v>
      </c>
      <c r="AK624" t="str">
        <f t="shared" si="179"/>
        <v>0, 1142</v>
      </c>
      <c r="AL624" s="60">
        <f t="shared" si="182"/>
        <v>0</v>
      </c>
      <c r="AM624" s="5">
        <f t="shared" si="180"/>
        <v>0</v>
      </c>
      <c r="AN624" s="56"/>
      <c r="AT624" s="56"/>
    </row>
    <row r="625" spans="3:46" x14ac:dyDescent="0.35">
      <c r="C625" s="3">
        <f t="shared" si="176"/>
        <v>0</v>
      </c>
      <c r="E625" s="56" t="e">
        <f t="shared" si="183"/>
        <v>#N/A</v>
      </c>
      <c r="F625" s="58" t="e">
        <f t="shared" si="184"/>
        <v>#N/A</v>
      </c>
      <c r="G625" s="58">
        <f t="shared" si="185"/>
        <v>0</v>
      </c>
      <c r="H625" s="58">
        <f t="shared" si="186"/>
        <v>0</v>
      </c>
      <c r="I625" s="61" t="e">
        <v>#N/A</v>
      </c>
      <c r="J625" s="58" t="str">
        <f t="shared" si="187"/>
        <v>0</v>
      </c>
      <c r="K625" s="58" t="str">
        <f t="shared" si="188"/>
        <v>0</v>
      </c>
      <c r="L625" s="58">
        <f t="shared" si="189"/>
        <v>0</v>
      </c>
      <c r="M625" s="58">
        <f t="shared" si="190"/>
        <v>0</v>
      </c>
      <c r="AF625" s="3">
        <f t="shared" si="177"/>
        <v>0</v>
      </c>
      <c r="AG625" s="5">
        <f t="shared" si="178"/>
        <v>0</v>
      </c>
      <c r="AH625" s="56">
        <f t="shared" si="181"/>
        <v>0</v>
      </c>
      <c r="AI625" s="84">
        <f t="shared" si="182"/>
        <v>0</v>
      </c>
      <c r="AJ625" s="84">
        <v>1143</v>
      </c>
      <c r="AK625" t="str">
        <f t="shared" si="179"/>
        <v>0, 1143</v>
      </c>
      <c r="AL625" s="60">
        <f t="shared" si="182"/>
        <v>0</v>
      </c>
      <c r="AM625" s="5">
        <f t="shared" si="180"/>
        <v>0</v>
      </c>
      <c r="AN625" s="56"/>
      <c r="AT625" s="56"/>
    </row>
    <row r="626" spans="3:46" x14ac:dyDescent="0.35">
      <c r="C626" s="3">
        <f t="shared" si="176"/>
        <v>0</v>
      </c>
      <c r="E626" s="56" t="e">
        <f t="shared" si="183"/>
        <v>#N/A</v>
      </c>
      <c r="F626" s="58" t="e">
        <f t="shared" si="184"/>
        <v>#N/A</v>
      </c>
      <c r="G626" s="58">
        <f t="shared" si="185"/>
        <v>0</v>
      </c>
      <c r="H626" s="58">
        <f t="shared" si="186"/>
        <v>0</v>
      </c>
      <c r="I626" s="61" t="e">
        <v>#N/A</v>
      </c>
      <c r="J626" s="58" t="str">
        <f t="shared" si="187"/>
        <v>0</v>
      </c>
      <c r="K626" s="58" t="str">
        <f t="shared" si="188"/>
        <v>0</v>
      </c>
      <c r="L626" s="58">
        <f t="shared" si="189"/>
        <v>0</v>
      </c>
      <c r="M626" s="58">
        <f t="shared" si="190"/>
        <v>0</v>
      </c>
      <c r="AF626" s="3">
        <f t="shared" si="177"/>
        <v>0</v>
      </c>
      <c r="AG626" s="5">
        <f t="shared" si="178"/>
        <v>0</v>
      </c>
      <c r="AH626" s="56">
        <f t="shared" si="181"/>
        <v>0</v>
      </c>
      <c r="AI626" s="84">
        <f t="shared" si="182"/>
        <v>0</v>
      </c>
      <c r="AJ626" s="84">
        <v>1144</v>
      </c>
      <c r="AK626" t="str">
        <f t="shared" si="179"/>
        <v>0, 1144</v>
      </c>
      <c r="AL626" s="60">
        <f t="shared" si="182"/>
        <v>0</v>
      </c>
      <c r="AM626" s="5">
        <f t="shared" si="180"/>
        <v>0</v>
      </c>
      <c r="AN626" s="56"/>
      <c r="AT626" s="56"/>
    </row>
    <row r="627" spans="3:46" x14ac:dyDescent="0.35">
      <c r="C627" s="3">
        <f t="shared" si="176"/>
        <v>0</v>
      </c>
      <c r="E627" s="56" t="e">
        <f t="shared" si="183"/>
        <v>#N/A</v>
      </c>
      <c r="F627" s="58" t="e">
        <f t="shared" si="184"/>
        <v>#N/A</v>
      </c>
      <c r="G627" s="58">
        <f t="shared" si="185"/>
        <v>0</v>
      </c>
      <c r="H627" s="58">
        <f t="shared" si="186"/>
        <v>0</v>
      </c>
      <c r="I627" s="61" t="e">
        <v>#N/A</v>
      </c>
      <c r="J627" s="58" t="str">
        <f t="shared" si="187"/>
        <v>0</v>
      </c>
      <c r="K627" s="58" t="str">
        <f t="shared" si="188"/>
        <v>0</v>
      </c>
      <c r="L627" s="58">
        <f t="shared" si="189"/>
        <v>0</v>
      </c>
      <c r="M627" s="58">
        <f t="shared" si="190"/>
        <v>0</v>
      </c>
      <c r="AF627" s="3">
        <f t="shared" si="177"/>
        <v>0</v>
      </c>
      <c r="AG627" s="5">
        <f t="shared" si="178"/>
        <v>0</v>
      </c>
      <c r="AH627" s="56">
        <f t="shared" si="181"/>
        <v>0</v>
      </c>
      <c r="AI627" s="84">
        <f t="shared" si="182"/>
        <v>0</v>
      </c>
      <c r="AJ627" s="84">
        <v>1145</v>
      </c>
      <c r="AK627" t="str">
        <f t="shared" si="179"/>
        <v>0, 1145</v>
      </c>
      <c r="AL627" s="60">
        <f t="shared" si="182"/>
        <v>0</v>
      </c>
      <c r="AM627" s="5">
        <f t="shared" si="180"/>
        <v>0</v>
      </c>
      <c r="AN627" s="56"/>
      <c r="AT627" s="56"/>
    </row>
    <row r="628" spans="3:46" x14ac:dyDescent="0.35">
      <c r="C628" s="3">
        <f t="shared" si="176"/>
        <v>0</v>
      </c>
      <c r="E628" s="56" t="e">
        <f t="shared" si="183"/>
        <v>#N/A</v>
      </c>
      <c r="F628" s="58" t="e">
        <f t="shared" si="184"/>
        <v>#N/A</v>
      </c>
      <c r="G628" s="58">
        <f t="shared" si="185"/>
        <v>0</v>
      </c>
      <c r="H628" s="58">
        <f t="shared" si="186"/>
        <v>0</v>
      </c>
      <c r="I628" s="61" t="e">
        <v>#N/A</v>
      </c>
      <c r="J628" s="58" t="str">
        <f t="shared" si="187"/>
        <v>0</v>
      </c>
      <c r="K628" s="58" t="str">
        <f t="shared" si="188"/>
        <v>0</v>
      </c>
      <c r="L628" s="58">
        <f t="shared" si="189"/>
        <v>0</v>
      </c>
      <c r="M628" s="58">
        <f t="shared" si="190"/>
        <v>0</v>
      </c>
      <c r="AF628" s="3">
        <f t="shared" si="177"/>
        <v>0</v>
      </c>
      <c r="AG628" s="5">
        <f t="shared" si="178"/>
        <v>0</v>
      </c>
      <c r="AH628" s="56">
        <f t="shared" si="181"/>
        <v>0</v>
      </c>
      <c r="AI628" s="84">
        <f t="shared" si="182"/>
        <v>0</v>
      </c>
      <c r="AJ628" s="84">
        <v>1146</v>
      </c>
      <c r="AK628" t="str">
        <f t="shared" si="179"/>
        <v>0, 1146</v>
      </c>
      <c r="AL628" s="60">
        <f t="shared" si="182"/>
        <v>0</v>
      </c>
      <c r="AM628" s="5">
        <f t="shared" si="180"/>
        <v>0</v>
      </c>
      <c r="AN628" s="56"/>
      <c r="AT628" s="56"/>
    </row>
    <row r="629" spans="3:46" x14ac:dyDescent="0.35">
      <c r="C629" s="3">
        <f t="shared" si="176"/>
        <v>0</v>
      </c>
      <c r="E629" s="56" t="e">
        <f t="shared" si="183"/>
        <v>#N/A</v>
      </c>
      <c r="F629" s="58" t="e">
        <f t="shared" si="184"/>
        <v>#N/A</v>
      </c>
      <c r="G629" s="58">
        <f t="shared" si="185"/>
        <v>0</v>
      </c>
      <c r="H629" s="58">
        <f t="shared" si="186"/>
        <v>0</v>
      </c>
      <c r="I629" s="61" t="e">
        <v>#N/A</v>
      </c>
      <c r="J629" s="58" t="str">
        <f t="shared" si="187"/>
        <v>0</v>
      </c>
      <c r="K629" s="58" t="str">
        <f t="shared" si="188"/>
        <v>0</v>
      </c>
      <c r="L629" s="58">
        <f t="shared" si="189"/>
        <v>0</v>
      </c>
      <c r="M629" s="58">
        <f t="shared" si="190"/>
        <v>0</v>
      </c>
      <c r="AF629" s="3">
        <f t="shared" si="177"/>
        <v>0</v>
      </c>
      <c r="AG629" s="5">
        <f t="shared" si="178"/>
        <v>0</v>
      </c>
      <c r="AH629" s="56">
        <f t="shared" si="181"/>
        <v>0</v>
      </c>
      <c r="AI629" s="84">
        <f t="shared" si="182"/>
        <v>0</v>
      </c>
      <c r="AJ629" s="84">
        <v>1147</v>
      </c>
      <c r="AK629" t="str">
        <f t="shared" si="179"/>
        <v>0, 1147</v>
      </c>
      <c r="AL629" s="60">
        <f t="shared" si="182"/>
        <v>0</v>
      </c>
      <c r="AM629" s="5">
        <f t="shared" si="180"/>
        <v>0</v>
      </c>
      <c r="AN629" s="56"/>
      <c r="AT629" s="56"/>
    </row>
    <row r="630" spans="3:46" x14ac:dyDescent="0.35">
      <c r="C630" s="3">
        <f t="shared" si="176"/>
        <v>0</v>
      </c>
      <c r="E630" s="56" t="e">
        <f t="shared" si="183"/>
        <v>#N/A</v>
      </c>
      <c r="F630" s="58" t="e">
        <f t="shared" si="184"/>
        <v>#N/A</v>
      </c>
      <c r="G630" s="58">
        <f t="shared" si="185"/>
        <v>0</v>
      </c>
      <c r="H630" s="58">
        <f t="shared" si="186"/>
        <v>0</v>
      </c>
      <c r="I630" s="61" t="e">
        <v>#N/A</v>
      </c>
      <c r="J630" s="58" t="str">
        <f t="shared" si="187"/>
        <v>0</v>
      </c>
      <c r="K630" s="58" t="str">
        <f t="shared" si="188"/>
        <v>0</v>
      </c>
      <c r="L630" s="58">
        <f t="shared" si="189"/>
        <v>0</v>
      </c>
      <c r="M630" s="58">
        <f t="shared" si="190"/>
        <v>0</v>
      </c>
      <c r="AF630" s="3">
        <f t="shared" si="177"/>
        <v>0</v>
      </c>
      <c r="AG630" s="5">
        <f t="shared" si="178"/>
        <v>0</v>
      </c>
      <c r="AH630" s="56">
        <f t="shared" si="181"/>
        <v>0</v>
      </c>
      <c r="AI630" s="84">
        <f t="shared" si="182"/>
        <v>0</v>
      </c>
      <c r="AJ630" s="84">
        <v>1148</v>
      </c>
      <c r="AK630" t="str">
        <f t="shared" si="179"/>
        <v>0, 1148</v>
      </c>
      <c r="AL630" s="60">
        <f t="shared" si="182"/>
        <v>0</v>
      </c>
      <c r="AM630" s="5">
        <f t="shared" si="180"/>
        <v>0</v>
      </c>
      <c r="AN630" s="56"/>
      <c r="AT630" s="56"/>
    </row>
    <row r="631" spans="3:46" x14ac:dyDescent="0.35">
      <c r="C631" s="3">
        <f t="shared" si="176"/>
        <v>0</v>
      </c>
      <c r="E631" s="56" t="e">
        <f t="shared" si="183"/>
        <v>#N/A</v>
      </c>
      <c r="F631" s="58" t="e">
        <f t="shared" si="184"/>
        <v>#N/A</v>
      </c>
      <c r="G631" s="58">
        <f t="shared" si="185"/>
        <v>0</v>
      </c>
      <c r="H631" s="58">
        <f t="shared" si="186"/>
        <v>0</v>
      </c>
      <c r="I631" s="61" t="e">
        <v>#N/A</v>
      </c>
      <c r="J631" s="58" t="str">
        <f t="shared" si="187"/>
        <v>0</v>
      </c>
      <c r="K631" s="58" t="str">
        <f t="shared" si="188"/>
        <v>0</v>
      </c>
      <c r="L631" s="58">
        <f t="shared" si="189"/>
        <v>0</v>
      </c>
      <c r="M631" s="58">
        <f t="shared" si="190"/>
        <v>0</v>
      </c>
      <c r="AF631" s="3">
        <f t="shared" si="177"/>
        <v>0</v>
      </c>
      <c r="AG631" s="5">
        <f t="shared" si="178"/>
        <v>0</v>
      </c>
      <c r="AH631" s="56">
        <f t="shared" si="181"/>
        <v>0</v>
      </c>
      <c r="AI631" s="84">
        <f t="shared" si="182"/>
        <v>0</v>
      </c>
      <c r="AJ631" s="84">
        <v>1149</v>
      </c>
      <c r="AK631" t="str">
        <f t="shared" si="179"/>
        <v>0, 1149</v>
      </c>
      <c r="AL631" s="60">
        <f t="shared" si="182"/>
        <v>0</v>
      </c>
      <c r="AM631" s="5">
        <f t="shared" si="180"/>
        <v>0</v>
      </c>
      <c r="AN631" s="56"/>
      <c r="AT631" s="56"/>
    </row>
    <row r="632" spans="3:46" x14ac:dyDescent="0.35">
      <c r="C632" s="3">
        <f t="shared" si="176"/>
        <v>0</v>
      </c>
      <c r="E632" s="56" t="e">
        <f t="shared" si="183"/>
        <v>#N/A</v>
      </c>
      <c r="F632" s="58" t="e">
        <f t="shared" si="184"/>
        <v>#N/A</v>
      </c>
      <c r="G632" s="58">
        <f t="shared" si="185"/>
        <v>0</v>
      </c>
      <c r="H632" s="58">
        <f t="shared" si="186"/>
        <v>0</v>
      </c>
      <c r="I632" s="61" t="e">
        <v>#N/A</v>
      </c>
      <c r="J632" s="58" t="str">
        <f t="shared" si="187"/>
        <v>0</v>
      </c>
      <c r="K632" s="58" t="str">
        <f t="shared" si="188"/>
        <v>0</v>
      </c>
      <c r="L632" s="58">
        <f t="shared" si="189"/>
        <v>0</v>
      </c>
      <c r="M632" s="58">
        <f t="shared" si="190"/>
        <v>0</v>
      </c>
      <c r="AF632" s="3">
        <f t="shared" si="177"/>
        <v>0</v>
      </c>
      <c r="AG632" s="5">
        <f t="shared" si="178"/>
        <v>0</v>
      </c>
      <c r="AH632" s="56">
        <f t="shared" si="181"/>
        <v>0</v>
      </c>
      <c r="AI632" s="84">
        <f t="shared" si="182"/>
        <v>0</v>
      </c>
      <c r="AJ632" s="84">
        <v>1150</v>
      </c>
      <c r="AK632" t="str">
        <f t="shared" si="179"/>
        <v>0, 1150</v>
      </c>
      <c r="AL632" s="60">
        <f t="shared" si="182"/>
        <v>0</v>
      </c>
      <c r="AM632" s="5">
        <f t="shared" si="180"/>
        <v>0</v>
      </c>
      <c r="AN632" s="56"/>
      <c r="AT632" s="56"/>
    </row>
    <row r="633" spans="3:46" x14ac:dyDescent="0.35">
      <c r="C633" s="3">
        <f t="shared" si="176"/>
        <v>0</v>
      </c>
      <c r="E633" s="56" t="e">
        <f t="shared" si="183"/>
        <v>#N/A</v>
      </c>
      <c r="F633" s="58" t="e">
        <f t="shared" si="184"/>
        <v>#N/A</v>
      </c>
      <c r="G633" s="58">
        <f t="shared" si="185"/>
        <v>0</v>
      </c>
      <c r="H633" s="58">
        <f t="shared" si="186"/>
        <v>0</v>
      </c>
      <c r="I633" s="61" t="e">
        <v>#N/A</v>
      </c>
      <c r="J633" s="58" t="str">
        <f t="shared" si="187"/>
        <v>0</v>
      </c>
      <c r="K633" s="58" t="str">
        <f t="shared" si="188"/>
        <v>0</v>
      </c>
      <c r="L633" s="58">
        <f t="shared" si="189"/>
        <v>0</v>
      </c>
      <c r="M633" s="58">
        <f t="shared" si="190"/>
        <v>0</v>
      </c>
      <c r="AF633" s="3">
        <f t="shared" si="177"/>
        <v>0</v>
      </c>
      <c r="AG633" s="5">
        <f t="shared" si="178"/>
        <v>0</v>
      </c>
      <c r="AH633" s="56">
        <f t="shared" si="181"/>
        <v>0</v>
      </c>
      <c r="AI633" s="84">
        <f t="shared" si="182"/>
        <v>0</v>
      </c>
      <c r="AJ633" s="84">
        <v>1151</v>
      </c>
      <c r="AK633" t="str">
        <f t="shared" si="179"/>
        <v>0, 1151</v>
      </c>
      <c r="AL633" s="60">
        <f t="shared" si="182"/>
        <v>0</v>
      </c>
      <c r="AM633" s="5">
        <f t="shared" si="180"/>
        <v>0</v>
      </c>
      <c r="AN633" s="56"/>
      <c r="AT633" s="56"/>
    </row>
    <row r="634" spans="3:46" x14ac:dyDescent="0.35">
      <c r="C634" s="3">
        <f t="shared" si="176"/>
        <v>0</v>
      </c>
      <c r="E634" s="56" t="e">
        <f t="shared" si="183"/>
        <v>#N/A</v>
      </c>
      <c r="F634" s="58" t="e">
        <f t="shared" si="184"/>
        <v>#N/A</v>
      </c>
      <c r="G634" s="58">
        <f t="shared" si="185"/>
        <v>0</v>
      </c>
      <c r="H634" s="58">
        <f t="shared" si="186"/>
        <v>0</v>
      </c>
      <c r="I634" s="61" t="e">
        <v>#N/A</v>
      </c>
      <c r="J634" s="58" t="str">
        <f t="shared" si="187"/>
        <v>0</v>
      </c>
      <c r="K634" s="58" t="str">
        <f t="shared" si="188"/>
        <v>0</v>
      </c>
      <c r="L634" s="58">
        <f t="shared" si="189"/>
        <v>0</v>
      </c>
      <c r="M634" s="58">
        <f t="shared" si="190"/>
        <v>0</v>
      </c>
      <c r="AF634" s="3">
        <f t="shared" si="177"/>
        <v>0</v>
      </c>
      <c r="AG634" s="5">
        <f t="shared" si="178"/>
        <v>0</v>
      </c>
      <c r="AH634" s="56">
        <f t="shared" si="181"/>
        <v>0</v>
      </c>
      <c r="AI634" s="84">
        <f t="shared" si="182"/>
        <v>0</v>
      </c>
      <c r="AJ634" s="84">
        <v>1152</v>
      </c>
      <c r="AK634" t="str">
        <f t="shared" si="179"/>
        <v>0, 1152</v>
      </c>
      <c r="AL634" s="60">
        <f t="shared" si="182"/>
        <v>0</v>
      </c>
      <c r="AM634" s="5">
        <f t="shared" si="180"/>
        <v>0</v>
      </c>
      <c r="AN634" s="56"/>
      <c r="AT634" s="56"/>
    </row>
    <row r="635" spans="3:46" x14ac:dyDescent="0.35">
      <c r="C635" s="3">
        <f t="shared" si="176"/>
        <v>0</v>
      </c>
      <c r="E635" s="56" t="e">
        <f t="shared" si="183"/>
        <v>#N/A</v>
      </c>
      <c r="F635" s="58" t="e">
        <f t="shared" si="184"/>
        <v>#N/A</v>
      </c>
      <c r="G635" s="58">
        <f t="shared" si="185"/>
        <v>0</v>
      </c>
      <c r="H635" s="58">
        <f t="shared" si="186"/>
        <v>0</v>
      </c>
      <c r="I635" s="61" t="e">
        <v>#N/A</v>
      </c>
      <c r="J635" s="58" t="str">
        <f t="shared" si="187"/>
        <v>0</v>
      </c>
      <c r="K635" s="58" t="str">
        <f t="shared" si="188"/>
        <v>0</v>
      </c>
      <c r="L635" s="58">
        <f t="shared" si="189"/>
        <v>0</v>
      </c>
      <c r="M635" s="58">
        <f t="shared" si="190"/>
        <v>0</v>
      </c>
      <c r="AF635" s="3">
        <f t="shared" si="177"/>
        <v>0</v>
      </c>
      <c r="AG635" s="5">
        <f t="shared" si="178"/>
        <v>0</v>
      </c>
      <c r="AH635" s="56">
        <f t="shared" si="181"/>
        <v>0</v>
      </c>
      <c r="AI635" s="84">
        <f t="shared" si="182"/>
        <v>0</v>
      </c>
      <c r="AJ635" s="84">
        <v>1153</v>
      </c>
      <c r="AK635" t="str">
        <f t="shared" si="179"/>
        <v>0, 1153</v>
      </c>
      <c r="AL635" s="60">
        <f t="shared" si="182"/>
        <v>0</v>
      </c>
      <c r="AM635" s="5">
        <f t="shared" si="180"/>
        <v>0</v>
      </c>
      <c r="AN635" s="56"/>
      <c r="AT635" s="56"/>
    </row>
    <row r="636" spans="3:46" x14ac:dyDescent="0.35">
      <c r="C636" s="3">
        <f t="shared" si="176"/>
        <v>0</v>
      </c>
      <c r="E636" s="56" t="e">
        <f t="shared" si="183"/>
        <v>#N/A</v>
      </c>
      <c r="F636" s="58" t="e">
        <f t="shared" si="184"/>
        <v>#N/A</v>
      </c>
      <c r="G636" s="58">
        <f t="shared" si="185"/>
        <v>0</v>
      </c>
      <c r="H636" s="58">
        <f t="shared" si="186"/>
        <v>0</v>
      </c>
      <c r="I636" s="61" t="e">
        <v>#N/A</v>
      </c>
      <c r="J636" s="58" t="str">
        <f t="shared" si="187"/>
        <v>0</v>
      </c>
      <c r="K636" s="58" t="str">
        <f t="shared" si="188"/>
        <v>0</v>
      </c>
      <c r="L636" s="58">
        <f t="shared" si="189"/>
        <v>0</v>
      </c>
      <c r="M636" s="58">
        <f t="shared" si="190"/>
        <v>0</v>
      </c>
      <c r="AF636" s="3">
        <f t="shared" si="177"/>
        <v>0</v>
      </c>
      <c r="AG636" s="5">
        <f t="shared" si="178"/>
        <v>0</v>
      </c>
      <c r="AH636" s="56">
        <f t="shared" si="181"/>
        <v>0</v>
      </c>
      <c r="AI636" s="84">
        <f t="shared" si="182"/>
        <v>0</v>
      </c>
      <c r="AJ636" s="84">
        <v>1154</v>
      </c>
      <c r="AK636" t="str">
        <f t="shared" si="179"/>
        <v>0, 1154</v>
      </c>
      <c r="AL636" s="60">
        <f t="shared" si="182"/>
        <v>0</v>
      </c>
      <c r="AM636" s="5">
        <f t="shared" si="180"/>
        <v>0</v>
      </c>
      <c r="AN636" s="56"/>
      <c r="AT636" s="56"/>
    </row>
    <row r="637" spans="3:46" x14ac:dyDescent="0.35">
      <c r="C637" s="3">
        <f t="shared" si="176"/>
        <v>0</v>
      </c>
      <c r="E637" s="56" t="e">
        <f t="shared" si="183"/>
        <v>#N/A</v>
      </c>
      <c r="F637" s="58" t="e">
        <f t="shared" si="184"/>
        <v>#N/A</v>
      </c>
      <c r="G637" s="58">
        <f t="shared" si="185"/>
        <v>0</v>
      </c>
      <c r="H637" s="58">
        <f t="shared" si="186"/>
        <v>0</v>
      </c>
      <c r="I637" s="61" t="e">
        <v>#N/A</v>
      </c>
      <c r="J637" s="58" t="str">
        <f t="shared" si="187"/>
        <v>0</v>
      </c>
      <c r="K637" s="58" t="str">
        <f t="shared" si="188"/>
        <v>0</v>
      </c>
      <c r="L637" s="58">
        <f t="shared" si="189"/>
        <v>0</v>
      </c>
      <c r="M637" s="58">
        <f t="shared" si="190"/>
        <v>0</v>
      </c>
      <c r="AF637" s="3">
        <f t="shared" si="177"/>
        <v>0</v>
      </c>
      <c r="AG637" s="5">
        <f t="shared" si="178"/>
        <v>0</v>
      </c>
      <c r="AH637" s="56">
        <f t="shared" si="181"/>
        <v>0</v>
      </c>
      <c r="AI637" s="84">
        <f t="shared" si="182"/>
        <v>0</v>
      </c>
      <c r="AJ637" s="84">
        <v>1155</v>
      </c>
      <c r="AK637" t="str">
        <f t="shared" si="179"/>
        <v>0, 1155</v>
      </c>
      <c r="AL637" s="60">
        <f t="shared" si="182"/>
        <v>0</v>
      </c>
      <c r="AM637" s="5">
        <f t="shared" si="180"/>
        <v>0</v>
      </c>
      <c r="AN637" s="56"/>
      <c r="AT637" s="56"/>
    </row>
    <row r="638" spans="3:46" x14ac:dyDescent="0.35">
      <c r="C638" s="3">
        <f t="shared" si="176"/>
        <v>0</v>
      </c>
      <c r="E638" s="56" t="e">
        <f t="shared" si="183"/>
        <v>#N/A</v>
      </c>
      <c r="F638" s="58" t="e">
        <f t="shared" si="184"/>
        <v>#N/A</v>
      </c>
      <c r="G638" s="58">
        <f t="shared" si="185"/>
        <v>0</v>
      </c>
      <c r="H638" s="58">
        <f t="shared" si="186"/>
        <v>0</v>
      </c>
      <c r="I638" s="61" t="e">
        <v>#N/A</v>
      </c>
      <c r="J638" s="58" t="str">
        <f t="shared" si="187"/>
        <v>0</v>
      </c>
      <c r="K638" s="58" t="str">
        <f t="shared" si="188"/>
        <v>0</v>
      </c>
      <c r="L638" s="58">
        <f t="shared" si="189"/>
        <v>0</v>
      </c>
      <c r="M638" s="58">
        <f t="shared" si="190"/>
        <v>0</v>
      </c>
      <c r="AF638" s="3">
        <f t="shared" si="177"/>
        <v>0</v>
      </c>
      <c r="AG638" s="5">
        <f t="shared" si="178"/>
        <v>0</v>
      </c>
      <c r="AH638" s="56">
        <f t="shared" si="181"/>
        <v>0</v>
      </c>
      <c r="AI638" s="84">
        <f t="shared" si="182"/>
        <v>0</v>
      </c>
      <c r="AJ638" s="84">
        <v>1156</v>
      </c>
      <c r="AK638" t="str">
        <f t="shared" si="179"/>
        <v>0, 1156</v>
      </c>
      <c r="AL638" s="60">
        <f t="shared" si="182"/>
        <v>0</v>
      </c>
      <c r="AM638" s="5">
        <f t="shared" si="180"/>
        <v>0</v>
      </c>
      <c r="AN638" s="56"/>
      <c r="AT638" s="56"/>
    </row>
    <row r="639" spans="3:46" x14ac:dyDescent="0.35">
      <c r="C639" s="3">
        <f t="shared" si="176"/>
        <v>0</v>
      </c>
      <c r="E639" s="56" t="e">
        <f t="shared" si="183"/>
        <v>#N/A</v>
      </c>
      <c r="F639" s="58" t="e">
        <f t="shared" si="184"/>
        <v>#N/A</v>
      </c>
      <c r="G639" s="58">
        <f t="shared" si="185"/>
        <v>0</v>
      </c>
      <c r="H639" s="58">
        <f t="shared" si="186"/>
        <v>0</v>
      </c>
      <c r="I639" s="61" t="e">
        <v>#N/A</v>
      </c>
      <c r="J639" s="58" t="str">
        <f t="shared" si="187"/>
        <v>0</v>
      </c>
      <c r="K639" s="58" t="str">
        <f t="shared" si="188"/>
        <v>0</v>
      </c>
      <c r="L639" s="58">
        <f t="shared" si="189"/>
        <v>0</v>
      </c>
      <c r="M639" s="58">
        <f t="shared" si="190"/>
        <v>0</v>
      </c>
      <c r="AF639" s="3">
        <f t="shared" si="177"/>
        <v>0</v>
      </c>
      <c r="AG639" s="5">
        <f t="shared" si="178"/>
        <v>0</v>
      </c>
      <c r="AH639" s="56">
        <f t="shared" si="181"/>
        <v>0</v>
      </c>
      <c r="AI639" s="84">
        <f t="shared" si="182"/>
        <v>0</v>
      </c>
      <c r="AJ639" s="84">
        <v>1157</v>
      </c>
      <c r="AK639" t="str">
        <f t="shared" si="179"/>
        <v>0, 1157</v>
      </c>
      <c r="AL639" s="60">
        <f t="shared" si="182"/>
        <v>0</v>
      </c>
      <c r="AM639" s="5">
        <f t="shared" si="180"/>
        <v>0</v>
      </c>
      <c r="AN639" s="56"/>
      <c r="AT639" s="56"/>
    </row>
    <row r="640" spans="3:46" x14ac:dyDescent="0.35">
      <c r="C640" s="3">
        <f t="shared" si="176"/>
        <v>0</v>
      </c>
      <c r="E640" s="56" t="e">
        <f t="shared" si="183"/>
        <v>#N/A</v>
      </c>
      <c r="F640" s="58" t="e">
        <f t="shared" si="184"/>
        <v>#N/A</v>
      </c>
      <c r="G640" s="58">
        <f t="shared" si="185"/>
        <v>0</v>
      </c>
      <c r="H640" s="58">
        <f t="shared" si="186"/>
        <v>0</v>
      </c>
      <c r="I640" s="61" t="e">
        <v>#N/A</v>
      </c>
      <c r="J640" s="58" t="str">
        <f t="shared" si="187"/>
        <v>0</v>
      </c>
      <c r="K640" s="58" t="str">
        <f t="shared" si="188"/>
        <v>0</v>
      </c>
      <c r="L640" s="58">
        <f t="shared" si="189"/>
        <v>0</v>
      </c>
      <c r="M640" s="58">
        <f t="shared" si="190"/>
        <v>0</v>
      </c>
      <c r="AF640" s="3">
        <f t="shared" si="177"/>
        <v>0</v>
      </c>
      <c r="AG640" s="5">
        <f t="shared" si="178"/>
        <v>0</v>
      </c>
      <c r="AH640" s="56">
        <f t="shared" si="181"/>
        <v>0</v>
      </c>
      <c r="AI640" s="84">
        <f t="shared" si="182"/>
        <v>0</v>
      </c>
      <c r="AJ640" s="84">
        <v>1158</v>
      </c>
      <c r="AK640" t="str">
        <f t="shared" si="179"/>
        <v>0, 1158</v>
      </c>
      <c r="AL640" s="60">
        <f t="shared" si="182"/>
        <v>0</v>
      </c>
      <c r="AM640" s="5">
        <f t="shared" si="180"/>
        <v>0</v>
      </c>
      <c r="AN640" s="56"/>
      <c r="AT640" s="56"/>
    </row>
    <row r="641" spans="3:46" x14ac:dyDescent="0.35">
      <c r="C641" s="3">
        <f t="shared" si="176"/>
        <v>0</v>
      </c>
      <c r="E641" s="56" t="e">
        <f t="shared" si="183"/>
        <v>#N/A</v>
      </c>
      <c r="F641" s="58" t="e">
        <f t="shared" si="184"/>
        <v>#N/A</v>
      </c>
      <c r="G641" s="58">
        <f t="shared" si="185"/>
        <v>0</v>
      </c>
      <c r="H641" s="58">
        <f t="shared" si="186"/>
        <v>0</v>
      </c>
      <c r="I641" s="61" t="e">
        <v>#N/A</v>
      </c>
      <c r="J641" s="58" t="str">
        <f t="shared" si="187"/>
        <v>0</v>
      </c>
      <c r="K641" s="58" t="str">
        <f t="shared" si="188"/>
        <v>0</v>
      </c>
      <c r="L641" s="58">
        <f t="shared" si="189"/>
        <v>0</v>
      </c>
      <c r="M641" s="58">
        <f t="shared" si="190"/>
        <v>0</v>
      </c>
      <c r="AF641" s="3">
        <f t="shared" si="177"/>
        <v>0</v>
      </c>
      <c r="AG641" s="5">
        <f t="shared" si="178"/>
        <v>0</v>
      </c>
      <c r="AH641" s="56">
        <f t="shared" si="181"/>
        <v>0</v>
      </c>
      <c r="AI641" s="84">
        <f t="shared" si="182"/>
        <v>0</v>
      </c>
      <c r="AJ641" s="84">
        <v>1159</v>
      </c>
      <c r="AK641" t="str">
        <f t="shared" si="179"/>
        <v>0, 1159</v>
      </c>
      <c r="AL641" s="60">
        <f t="shared" si="182"/>
        <v>0</v>
      </c>
      <c r="AM641" s="5">
        <f t="shared" si="180"/>
        <v>0</v>
      </c>
      <c r="AN641" s="56"/>
      <c r="AT641" s="56"/>
    </row>
    <row r="642" spans="3:46" x14ac:dyDescent="0.35">
      <c r="C642" s="3">
        <f t="shared" ref="C642:C705" si="191">A642/60000/1440</f>
        <v>0</v>
      </c>
      <c r="E642" s="56" t="e">
        <f t="shared" si="183"/>
        <v>#N/A</v>
      </c>
      <c r="F642" s="58" t="e">
        <f t="shared" si="184"/>
        <v>#N/A</v>
      </c>
      <c r="G642" s="58">
        <f t="shared" si="185"/>
        <v>0</v>
      </c>
      <c r="H642" s="58">
        <f t="shared" si="186"/>
        <v>0</v>
      </c>
      <c r="I642" s="61" t="e">
        <v>#N/A</v>
      </c>
      <c r="J642" s="58" t="str">
        <f t="shared" si="187"/>
        <v>0</v>
      </c>
      <c r="K642" s="58" t="str">
        <f t="shared" si="188"/>
        <v>0</v>
      </c>
      <c r="L642" s="58">
        <f t="shared" si="189"/>
        <v>0</v>
      </c>
      <c r="M642" s="58">
        <f t="shared" si="190"/>
        <v>0</v>
      </c>
      <c r="AF642" s="3">
        <f t="shared" ref="AF642:AF705" si="192">A642/60000/1440</f>
        <v>0</v>
      </c>
      <c r="AG642" s="5">
        <f t="shared" ref="AG642:AG705" si="193">A642</f>
        <v>0</v>
      </c>
      <c r="AH642" s="56">
        <f t="shared" si="181"/>
        <v>0</v>
      </c>
      <c r="AI642" s="84">
        <f t="shared" si="182"/>
        <v>0</v>
      </c>
      <c r="AJ642" s="84">
        <v>1160</v>
      </c>
      <c r="AK642" t="str">
        <f t="shared" si="179"/>
        <v>0, 1160</v>
      </c>
      <c r="AL642" s="60">
        <f t="shared" si="182"/>
        <v>0</v>
      </c>
      <c r="AM642" s="5">
        <f t="shared" si="180"/>
        <v>0</v>
      </c>
      <c r="AN642" s="56"/>
      <c r="AT642" s="56"/>
    </row>
    <row r="643" spans="3:46" x14ac:dyDescent="0.35">
      <c r="C643" s="3">
        <f t="shared" si="191"/>
        <v>0</v>
      </c>
      <c r="E643" s="56" t="e">
        <f t="shared" si="183"/>
        <v>#N/A</v>
      </c>
      <c r="F643" s="58" t="e">
        <f t="shared" si="184"/>
        <v>#N/A</v>
      </c>
      <c r="G643" s="58">
        <f t="shared" si="185"/>
        <v>0</v>
      </c>
      <c r="H643" s="58">
        <f t="shared" si="186"/>
        <v>0</v>
      </c>
      <c r="I643" s="61" t="e">
        <v>#N/A</v>
      </c>
      <c r="J643" s="58" t="str">
        <f t="shared" si="187"/>
        <v>0</v>
      </c>
      <c r="K643" s="58" t="str">
        <f t="shared" si="188"/>
        <v>0</v>
      </c>
      <c r="L643" s="58">
        <f t="shared" si="189"/>
        <v>0</v>
      </c>
      <c r="M643" s="58">
        <f t="shared" si="190"/>
        <v>0</v>
      </c>
      <c r="AF643" s="3">
        <f t="shared" si="192"/>
        <v>0</v>
      </c>
      <c r="AG643" s="5">
        <f t="shared" si="193"/>
        <v>0</v>
      </c>
      <c r="AH643" s="56">
        <f t="shared" si="181"/>
        <v>0</v>
      </c>
      <c r="AI643" s="84">
        <f t="shared" si="182"/>
        <v>0</v>
      </c>
      <c r="AJ643" s="84">
        <v>1161</v>
      </c>
      <c r="AK643" t="str">
        <f t="shared" ref="AK643:AK706" si="194">_xlfn.CONCAT(AI643,", ",AJ643)</f>
        <v>0, 1161</v>
      </c>
      <c r="AL643" s="60">
        <f t="shared" si="182"/>
        <v>0</v>
      </c>
      <c r="AM643" s="5">
        <f t="shared" ref="AM643:AM706" si="195">$AG643/1000</f>
        <v>0</v>
      </c>
      <c r="AN643" s="56"/>
      <c r="AT643" s="56"/>
    </row>
    <row r="644" spans="3:46" x14ac:dyDescent="0.35">
      <c r="C644" s="3">
        <f t="shared" si="191"/>
        <v>0</v>
      </c>
      <c r="E644" s="56" t="e">
        <f t="shared" si="183"/>
        <v>#N/A</v>
      </c>
      <c r="F644" s="58" t="e">
        <f t="shared" si="184"/>
        <v>#N/A</v>
      </c>
      <c r="G644" s="58">
        <f t="shared" si="185"/>
        <v>0</v>
      </c>
      <c r="H644" s="58">
        <f t="shared" si="186"/>
        <v>0</v>
      </c>
      <c r="I644" s="61" t="e">
        <v>#N/A</v>
      </c>
      <c r="J644" s="58" t="str">
        <f t="shared" si="187"/>
        <v>0</v>
      </c>
      <c r="K644" s="58" t="str">
        <f t="shared" si="188"/>
        <v>0</v>
      </c>
      <c r="L644" s="58">
        <f t="shared" si="189"/>
        <v>0</v>
      </c>
      <c r="M644" s="58">
        <f t="shared" si="190"/>
        <v>0</v>
      </c>
      <c r="AF644" s="3">
        <f t="shared" si="192"/>
        <v>0</v>
      </c>
      <c r="AG644" s="5">
        <f t="shared" si="193"/>
        <v>0</v>
      </c>
      <c r="AH644" s="56">
        <f t="shared" si="181"/>
        <v>0</v>
      </c>
      <c r="AI644" s="84">
        <f t="shared" si="182"/>
        <v>0</v>
      </c>
      <c r="AJ644" s="84">
        <v>1162</v>
      </c>
      <c r="AK644" t="str">
        <f t="shared" si="194"/>
        <v>0, 1162</v>
      </c>
      <c r="AL644" s="60">
        <f t="shared" si="182"/>
        <v>0</v>
      </c>
      <c r="AM644" s="5">
        <f t="shared" si="195"/>
        <v>0</v>
      </c>
      <c r="AN644" s="56"/>
      <c r="AT644" s="56"/>
    </row>
    <row r="645" spans="3:46" x14ac:dyDescent="0.35">
      <c r="C645" s="3">
        <f t="shared" si="191"/>
        <v>0</v>
      </c>
      <c r="E645" s="56" t="e">
        <f t="shared" si="183"/>
        <v>#N/A</v>
      </c>
      <c r="F645" s="58" t="e">
        <f t="shared" si="184"/>
        <v>#N/A</v>
      </c>
      <c r="G645" s="58">
        <f t="shared" si="185"/>
        <v>0</v>
      </c>
      <c r="H645" s="58">
        <f t="shared" si="186"/>
        <v>0</v>
      </c>
      <c r="I645" s="61" t="e">
        <v>#N/A</v>
      </c>
      <c r="J645" s="58" t="str">
        <f t="shared" si="187"/>
        <v>0</v>
      </c>
      <c r="K645" s="58" t="str">
        <f t="shared" si="188"/>
        <v>0</v>
      </c>
      <c r="L645" s="58">
        <f t="shared" si="189"/>
        <v>0</v>
      </c>
      <c r="M645" s="58">
        <f t="shared" si="190"/>
        <v>0</v>
      </c>
      <c r="AF645" s="3">
        <f t="shared" si="192"/>
        <v>0</v>
      </c>
      <c r="AG645" s="5">
        <f t="shared" si="193"/>
        <v>0</v>
      </c>
      <c r="AH645" s="56">
        <f t="shared" si="181"/>
        <v>0</v>
      </c>
      <c r="AI645" s="84">
        <f t="shared" si="182"/>
        <v>0</v>
      </c>
      <c r="AJ645" s="84">
        <v>1163</v>
      </c>
      <c r="AK645" t="str">
        <f t="shared" si="194"/>
        <v>0, 1163</v>
      </c>
      <c r="AL645" s="60">
        <f t="shared" si="182"/>
        <v>0</v>
      </c>
      <c r="AM645" s="5">
        <f t="shared" si="195"/>
        <v>0</v>
      </c>
      <c r="AN645" s="56"/>
      <c r="AT645" s="56"/>
    </row>
    <row r="646" spans="3:46" x14ac:dyDescent="0.35">
      <c r="C646" s="3">
        <f t="shared" si="191"/>
        <v>0</v>
      </c>
      <c r="E646" s="56" t="e">
        <f t="shared" si="183"/>
        <v>#N/A</v>
      </c>
      <c r="F646" s="58" t="e">
        <f t="shared" si="184"/>
        <v>#N/A</v>
      </c>
      <c r="G646" s="58">
        <f t="shared" si="185"/>
        <v>0</v>
      </c>
      <c r="H646" s="58">
        <f t="shared" si="186"/>
        <v>0</v>
      </c>
      <c r="I646" s="61" t="e">
        <v>#N/A</v>
      </c>
      <c r="J646" s="58" t="str">
        <f t="shared" si="187"/>
        <v>0</v>
      </c>
      <c r="K646" s="58" t="str">
        <f t="shared" si="188"/>
        <v>0</v>
      </c>
      <c r="L646" s="58">
        <f t="shared" si="189"/>
        <v>0</v>
      </c>
      <c r="M646" s="58">
        <f t="shared" si="190"/>
        <v>0</v>
      </c>
      <c r="AF646" s="3">
        <f t="shared" si="192"/>
        <v>0</v>
      </c>
      <c r="AG646" s="5">
        <f t="shared" si="193"/>
        <v>0</v>
      </c>
      <c r="AH646" s="56">
        <f t="shared" si="181"/>
        <v>0</v>
      </c>
      <c r="AI646" s="84">
        <f t="shared" si="182"/>
        <v>0</v>
      </c>
      <c r="AJ646" s="84">
        <v>1164</v>
      </c>
      <c r="AK646" t="str">
        <f t="shared" si="194"/>
        <v>0, 1164</v>
      </c>
      <c r="AL646" s="60">
        <f t="shared" si="182"/>
        <v>0</v>
      </c>
      <c r="AM646" s="5">
        <f t="shared" si="195"/>
        <v>0</v>
      </c>
      <c r="AN646" s="56"/>
      <c r="AT646" s="56"/>
    </row>
    <row r="647" spans="3:46" x14ac:dyDescent="0.35">
      <c r="C647" s="3">
        <f t="shared" si="191"/>
        <v>0</v>
      </c>
      <c r="E647" s="56" t="e">
        <f t="shared" si="183"/>
        <v>#N/A</v>
      </c>
      <c r="F647" s="58" t="e">
        <f t="shared" si="184"/>
        <v>#N/A</v>
      </c>
      <c r="G647" s="58">
        <f t="shared" si="185"/>
        <v>0</v>
      </c>
      <c r="H647" s="58">
        <f t="shared" si="186"/>
        <v>0</v>
      </c>
      <c r="I647" s="61" t="e">
        <v>#N/A</v>
      </c>
      <c r="J647" s="58" t="str">
        <f t="shared" si="187"/>
        <v>0</v>
      </c>
      <c r="K647" s="58" t="str">
        <f t="shared" si="188"/>
        <v>0</v>
      </c>
      <c r="L647" s="58">
        <f t="shared" si="189"/>
        <v>0</v>
      </c>
      <c r="M647" s="58">
        <f t="shared" si="190"/>
        <v>0</v>
      </c>
      <c r="AF647" s="3">
        <f t="shared" si="192"/>
        <v>0</v>
      </c>
      <c r="AG647" s="5">
        <f t="shared" si="193"/>
        <v>0</v>
      </c>
      <c r="AH647" s="56">
        <f t="shared" ref="AH647:AH710" si="196">B647*10</f>
        <v>0</v>
      </c>
      <c r="AI647" s="84">
        <f t="shared" si="182"/>
        <v>0</v>
      </c>
      <c r="AJ647" s="84">
        <v>1165</v>
      </c>
      <c r="AK647" t="str">
        <f t="shared" si="194"/>
        <v>0, 1165</v>
      </c>
      <c r="AL647" s="60">
        <f t="shared" si="182"/>
        <v>0</v>
      </c>
      <c r="AM647" s="5">
        <f t="shared" si="195"/>
        <v>0</v>
      </c>
      <c r="AN647" s="56"/>
      <c r="AT647" s="56"/>
    </row>
    <row r="648" spans="3:46" x14ac:dyDescent="0.35">
      <c r="C648" s="3">
        <f t="shared" si="191"/>
        <v>0</v>
      </c>
      <c r="E648" s="56" t="e">
        <f t="shared" si="183"/>
        <v>#N/A</v>
      </c>
      <c r="F648" s="58" t="e">
        <f t="shared" si="184"/>
        <v>#N/A</v>
      </c>
      <c r="G648" s="58">
        <f t="shared" si="185"/>
        <v>0</v>
      </c>
      <c r="H648" s="58">
        <f t="shared" si="186"/>
        <v>0</v>
      </c>
      <c r="I648" s="61" t="e">
        <v>#N/A</v>
      </c>
      <c r="J648" s="58" t="str">
        <f t="shared" si="187"/>
        <v>0</v>
      </c>
      <c r="K648" s="58" t="str">
        <f t="shared" si="188"/>
        <v>0</v>
      </c>
      <c r="L648" s="58">
        <f t="shared" si="189"/>
        <v>0</v>
      </c>
      <c r="M648" s="58">
        <v>0</v>
      </c>
      <c r="AF648" s="3">
        <f t="shared" si="192"/>
        <v>0</v>
      </c>
      <c r="AG648" s="5">
        <f t="shared" si="193"/>
        <v>0</v>
      </c>
      <c r="AH648" s="56">
        <f t="shared" si="196"/>
        <v>0</v>
      </c>
      <c r="AI648" s="84">
        <f t="shared" si="182"/>
        <v>0</v>
      </c>
      <c r="AJ648" s="84">
        <v>1166</v>
      </c>
      <c r="AK648" t="str">
        <f t="shared" si="194"/>
        <v>0, 1166</v>
      </c>
      <c r="AL648" s="60">
        <f t="shared" si="182"/>
        <v>0</v>
      </c>
      <c r="AM648" s="5">
        <f t="shared" si="195"/>
        <v>0</v>
      </c>
      <c r="AN648" s="56"/>
      <c r="AT648" s="56"/>
    </row>
    <row r="649" spans="3:46" x14ac:dyDescent="0.35">
      <c r="C649" s="3">
        <f t="shared" si="191"/>
        <v>0</v>
      </c>
      <c r="E649" s="56" t="e">
        <f t="shared" si="183"/>
        <v>#N/A</v>
      </c>
      <c r="F649" s="58" t="e">
        <f t="shared" si="184"/>
        <v>#N/A</v>
      </c>
      <c r="G649" s="58">
        <f t="shared" si="185"/>
        <v>0</v>
      </c>
      <c r="H649" s="58">
        <f t="shared" si="186"/>
        <v>0</v>
      </c>
      <c r="I649" s="61" t="e">
        <v>#N/A</v>
      </c>
      <c r="J649" s="58" t="str">
        <f t="shared" si="187"/>
        <v>0</v>
      </c>
      <c r="K649" s="58" t="str">
        <f t="shared" si="188"/>
        <v>0</v>
      </c>
      <c r="L649" s="58">
        <f t="shared" si="189"/>
        <v>0</v>
      </c>
      <c r="M649" s="58">
        <f t="shared" si="190"/>
        <v>0</v>
      </c>
      <c r="AF649" s="3">
        <f t="shared" si="192"/>
        <v>0</v>
      </c>
      <c r="AG649" s="5">
        <f t="shared" si="193"/>
        <v>0</v>
      </c>
      <c r="AH649" s="56">
        <f t="shared" si="196"/>
        <v>0</v>
      </c>
      <c r="AI649" s="84">
        <f t="shared" si="182"/>
        <v>0</v>
      </c>
      <c r="AJ649" s="84">
        <v>1167</v>
      </c>
      <c r="AK649" t="str">
        <f t="shared" si="194"/>
        <v>0, 1167</v>
      </c>
      <c r="AL649" s="60">
        <f t="shared" si="182"/>
        <v>0</v>
      </c>
      <c r="AM649" s="5">
        <f t="shared" si="195"/>
        <v>0</v>
      </c>
      <c r="AN649" s="56"/>
      <c r="AT649" s="56"/>
    </row>
    <row r="650" spans="3:46" x14ac:dyDescent="0.35">
      <c r="C650" s="3">
        <f t="shared" si="191"/>
        <v>0</v>
      </c>
      <c r="E650" s="56" t="e">
        <f t="shared" si="183"/>
        <v>#N/A</v>
      </c>
      <c r="F650" s="58" t="e">
        <f t="shared" si="184"/>
        <v>#N/A</v>
      </c>
      <c r="G650" s="58">
        <f t="shared" si="185"/>
        <v>0</v>
      </c>
      <c r="H650" s="58">
        <f t="shared" si="186"/>
        <v>0</v>
      </c>
      <c r="I650" s="61" t="e">
        <v>#N/A</v>
      </c>
      <c r="J650" s="58" t="str">
        <f t="shared" si="187"/>
        <v>0</v>
      </c>
      <c r="K650" s="58" t="str">
        <f t="shared" si="188"/>
        <v>0</v>
      </c>
      <c r="L650" s="58">
        <f t="shared" si="189"/>
        <v>0</v>
      </c>
      <c r="M650" s="58">
        <f t="shared" si="190"/>
        <v>0</v>
      </c>
      <c r="AF650" s="3">
        <f t="shared" si="192"/>
        <v>0</v>
      </c>
      <c r="AG650" s="5">
        <f t="shared" si="193"/>
        <v>0</v>
      </c>
      <c r="AH650" s="56">
        <f t="shared" si="196"/>
        <v>0</v>
      </c>
      <c r="AI650" s="84">
        <f t="shared" si="182"/>
        <v>0</v>
      </c>
      <c r="AJ650" s="84">
        <v>1168</v>
      </c>
      <c r="AK650" t="str">
        <f t="shared" si="194"/>
        <v>0, 1168</v>
      </c>
      <c r="AL650" s="60">
        <f t="shared" si="182"/>
        <v>0</v>
      </c>
      <c r="AM650" s="5">
        <f t="shared" si="195"/>
        <v>0</v>
      </c>
      <c r="AN650" s="56"/>
      <c r="AT650" s="56"/>
    </row>
    <row r="651" spans="3:46" x14ac:dyDescent="0.35">
      <c r="C651" s="3">
        <f t="shared" si="191"/>
        <v>0</v>
      </c>
      <c r="E651" s="56" t="e">
        <f t="shared" si="183"/>
        <v>#N/A</v>
      </c>
      <c r="F651" s="58" t="e">
        <f t="shared" si="184"/>
        <v>#N/A</v>
      </c>
      <c r="G651" s="58">
        <f t="shared" si="185"/>
        <v>0</v>
      </c>
      <c r="H651" s="58">
        <f t="shared" si="186"/>
        <v>0</v>
      </c>
      <c r="I651" s="61" t="e">
        <v>#N/A</v>
      </c>
      <c r="J651" s="58" t="str">
        <f t="shared" si="187"/>
        <v>0</v>
      </c>
      <c r="K651" s="58" t="str">
        <f t="shared" si="188"/>
        <v>0</v>
      </c>
      <c r="L651" s="58">
        <f t="shared" si="189"/>
        <v>0</v>
      </c>
      <c r="M651" s="58">
        <f t="shared" si="190"/>
        <v>0</v>
      </c>
      <c r="AF651" s="3">
        <f t="shared" si="192"/>
        <v>0</v>
      </c>
      <c r="AG651" s="5">
        <f t="shared" si="193"/>
        <v>0</v>
      </c>
      <c r="AH651" s="56">
        <f t="shared" si="196"/>
        <v>0</v>
      </c>
      <c r="AI651" s="84">
        <f t="shared" si="182"/>
        <v>0</v>
      </c>
      <c r="AJ651" s="84">
        <v>1169</v>
      </c>
      <c r="AK651" t="str">
        <f t="shared" si="194"/>
        <v>0, 1169</v>
      </c>
      <c r="AL651" s="60">
        <f t="shared" si="182"/>
        <v>0</v>
      </c>
      <c r="AM651" s="5">
        <f t="shared" si="195"/>
        <v>0</v>
      </c>
      <c r="AN651" s="56"/>
      <c r="AT651" s="56"/>
    </row>
    <row r="652" spans="3:46" x14ac:dyDescent="0.35">
      <c r="C652" s="3">
        <f t="shared" si="191"/>
        <v>0</v>
      </c>
      <c r="E652" s="56" t="e">
        <f t="shared" si="183"/>
        <v>#N/A</v>
      </c>
      <c r="F652" s="58" t="e">
        <f t="shared" si="184"/>
        <v>#N/A</v>
      </c>
      <c r="G652" s="58">
        <f t="shared" si="185"/>
        <v>0</v>
      </c>
      <c r="H652" s="58">
        <f t="shared" si="186"/>
        <v>0</v>
      </c>
      <c r="I652" s="61" t="e">
        <v>#N/A</v>
      </c>
      <c r="J652" s="58" t="str">
        <f t="shared" si="187"/>
        <v>0</v>
      </c>
      <c r="K652" s="58" t="str">
        <f t="shared" si="188"/>
        <v>0</v>
      </c>
      <c r="L652" s="58">
        <f t="shared" si="189"/>
        <v>0</v>
      </c>
      <c r="M652" s="58">
        <f t="shared" si="190"/>
        <v>0</v>
      </c>
      <c r="AF652" s="3">
        <f t="shared" si="192"/>
        <v>0</v>
      </c>
      <c r="AG652" s="5">
        <f t="shared" si="193"/>
        <v>0</v>
      </c>
      <c r="AH652" s="56">
        <f t="shared" si="196"/>
        <v>0</v>
      </c>
      <c r="AI652" s="84">
        <f t="shared" si="182"/>
        <v>0</v>
      </c>
      <c r="AJ652" s="84">
        <v>1170</v>
      </c>
      <c r="AK652" t="str">
        <f t="shared" si="194"/>
        <v>0, 1170</v>
      </c>
      <c r="AL652" s="60">
        <f t="shared" si="182"/>
        <v>0</v>
      </c>
      <c r="AM652" s="5">
        <f t="shared" si="195"/>
        <v>0</v>
      </c>
      <c r="AN652" s="56"/>
      <c r="AT652" s="56"/>
    </row>
    <row r="653" spans="3:46" x14ac:dyDescent="0.35">
      <c r="C653" s="3">
        <f t="shared" si="191"/>
        <v>0</v>
      </c>
      <c r="E653" s="56" t="e">
        <f t="shared" si="183"/>
        <v>#N/A</v>
      </c>
      <c r="F653" s="58" t="e">
        <f t="shared" si="184"/>
        <v>#N/A</v>
      </c>
      <c r="G653" s="58">
        <f t="shared" si="185"/>
        <v>0</v>
      </c>
      <c r="H653" s="58">
        <f t="shared" si="186"/>
        <v>0</v>
      </c>
      <c r="I653" s="61" t="e">
        <v>#N/A</v>
      </c>
      <c r="J653" s="58" t="str">
        <f t="shared" si="187"/>
        <v>0</v>
      </c>
      <c r="K653" s="58" t="str">
        <f t="shared" si="188"/>
        <v>0</v>
      </c>
      <c r="L653" s="58">
        <f t="shared" si="189"/>
        <v>0</v>
      </c>
      <c r="M653" s="58">
        <f t="shared" si="190"/>
        <v>0</v>
      </c>
      <c r="AF653" s="3">
        <f t="shared" si="192"/>
        <v>0</v>
      </c>
      <c r="AG653" s="5">
        <f t="shared" si="193"/>
        <v>0</v>
      </c>
      <c r="AH653" s="56">
        <f t="shared" si="196"/>
        <v>0</v>
      </c>
      <c r="AI653" s="84">
        <f t="shared" si="182"/>
        <v>0</v>
      </c>
      <c r="AJ653" s="84">
        <v>1171</v>
      </c>
      <c r="AK653" t="str">
        <f t="shared" si="194"/>
        <v>0, 1171</v>
      </c>
      <c r="AL653" s="60">
        <f t="shared" si="182"/>
        <v>0</v>
      </c>
      <c r="AM653" s="5">
        <f t="shared" si="195"/>
        <v>0</v>
      </c>
      <c r="AN653" s="56"/>
      <c r="AT653" s="56"/>
    </row>
    <row r="654" spans="3:46" x14ac:dyDescent="0.35">
      <c r="C654" s="3">
        <f t="shared" si="191"/>
        <v>0</v>
      </c>
      <c r="E654" s="56" t="e">
        <f t="shared" si="183"/>
        <v>#N/A</v>
      </c>
      <c r="F654" s="58" t="e">
        <f t="shared" si="184"/>
        <v>#N/A</v>
      </c>
      <c r="G654" s="58">
        <f t="shared" si="185"/>
        <v>0</v>
      </c>
      <c r="H654" s="58">
        <f t="shared" si="186"/>
        <v>0</v>
      </c>
      <c r="I654" s="61" t="e">
        <v>#N/A</v>
      </c>
      <c r="J654" s="58" t="str">
        <f t="shared" si="187"/>
        <v>0</v>
      </c>
      <c r="K654" s="58" t="str">
        <f t="shared" si="188"/>
        <v>0</v>
      </c>
      <c r="L654" s="58">
        <f t="shared" si="189"/>
        <v>0</v>
      </c>
      <c r="M654" s="58">
        <f t="shared" si="190"/>
        <v>0</v>
      </c>
      <c r="AF654" s="3">
        <f t="shared" si="192"/>
        <v>0</v>
      </c>
      <c r="AG654" s="5">
        <f t="shared" si="193"/>
        <v>0</v>
      </c>
      <c r="AH654" s="56">
        <f t="shared" si="196"/>
        <v>0</v>
      </c>
      <c r="AI654" s="84">
        <f t="shared" si="182"/>
        <v>0</v>
      </c>
      <c r="AJ654" s="84">
        <v>1172</v>
      </c>
      <c r="AK654" t="str">
        <f t="shared" si="194"/>
        <v>0, 1172</v>
      </c>
      <c r="AL654" s="60">
        <f t="shared" si="182"/>
        <v>0</v>
      </c>
      <c r="AM654" s="5">
        <f t="shared" si="195"/>
        <v>0</v>
      </c>
      <c r="AN654" s="56"/>
      <c r="AT654" s="56"/>
    </row>
    <row r="655" spans="3:46" x14ac:dyDescent="0.35">
      <c r="C655" s="3">
        <f t="shared" si="191"/>
        <v>0</v>
      </c>
      <c r="E655" s="56" t="e">
        <f t="shared" si="183"/>
        <v>#N/A</v>
      </c>
      <c r="F655" s="58" t="e">
        <f t="shared" si="184"/>
        <v>#N/A</v>
      </c>
      <c r="G655" s="58">
        <f t="shared" si="185"/>
        <v>0</v>
      </c>
      <c r="H655" s="58">
        <f t="shared" si="186"/>
        <v>0</v>
      </c>
      <c r="I655" s="61" t="e">
        <v>#N/A</v>
      </c>
      <c r="J655" s="58" t="str">
        <f t="shared" si="187"/>
        <v>0</v>
      </c>
      <c r="K655" s="58" t="str">
        <f t="shared" si="188"/>
        <v>0</v>
      </c>
      <c r="L655" s="58">
        <f t="shared" si="189"/>
        <v>0</v>
      </c>
      <c r="M655" s="58">
        <f t="shared" si="190"/>
        <v>0</v>
      </c>
      <c r="AF655" s="3">
        <f t="shared" si="192"/>
        <v>0</v>
      </c>
      <c r="AG655" s="5">
        <f t="shared" si="193"/>
        <v>0</v>
      </c>
      <c r="AH655" s="56">
        <f t="shared" si="196"/>
        <v>0</v>
      </c>
      <c r="AI655" s="84">
        <f t="shared" si="182"/>
        <v>0</v>
      </c>
      <c r="AJ655" s="84">
        <v>1173</v>
      </c>
      <c r="AK655" t="str">
        <f t="shared" si="194"/>
        <v>0, 1173</v>
      </c>
      <c r="AL655" s="60">
        <f t="shared" si="182"/>
        <v>0</v>
      </c>
      <c r="AM655" s="5">
        <f t="shared" si="195"/>
        <v>0</v>
      </c>
      <c r="AN655" s="56"/>
      <c r="AT655" s="56"/>
    </row>
    <row r="656" spans="3:46" x14ac:dyDescent="0.35">
      <c r="C656" s="3">
        <f t="shared" si="191"/>
        <v>0</v>
      </c>
      <c r="E656" s="56" t="e">
        <f t="shared" si="183"/>
        <v>#N/A</v>
      </c>
      <c r="F656" s="58" t="e">
        <f t="shared" si="184"/>
        <v>#N/A</v>
      </c>
      <c r="G656" s="58">
        <f t="shared" si="185"/>
        <v>0</v>
      </c>
      <c r="H656" s="58">
        <f t="shared" si="186"/>
        <v>0</v>
      </c>
      <c r="I656" s="61" t="e">
        <v>#N/A</v>
      </c>
      <c r="J656" s="58" t="str">
        <f t="shared" si="187"/>
        <v>0</v>
      </c>
      <c r="K656" s="58" t="str">
        <f t="shared" si="188"/>
        <v>0</v>
      </c>
      <c r="L656" s="58">
        <f t="shared" si="189"/>
        <v>0</v>
      </c>
      <c r="M656" s="58">
        <f t="shared" si="190"/>
        <v>0</v>
      </c>
      <c r="AF656" s="3">
        <f t="shared" si="192"/>
        <v>0</v>
      </c>
      <c r="AG656" s="5">
        <f t="shared" si="193"/>
        <v>0</v>
      </c>
      <c r="AH656" s="56">
        <f t="shared" si="196"/>
        <v>0</v>
      </c>
      <c r="AI656" s="84">
        <f t="shared" si="182"/>
        <v>0</v>
      </c>
      <c r="AJ656" s="84">
        <v>1174</v>
      </c>
      <c r="AK656" t="str">
        <f t="shared" si="194"/>
        <v>0, 1174</v>
      </c>
      <c r="AL656" s="60">
        <f t="shared" si="182"/>
        <v>0</v>
      </c>
      <c r="AM656" s="5">
        <f t="shared" si="195"/>
        <v>0</v>
      </c>
      <c r="AN656" s="56"/>
      <c r="AT656" s="56"/>
    </row>
    <row r="657" spans="3:46" x14ac:dyDescent="0.35">
      <c r="C657" s="3">
        <f t="shared" si="191"/>
        <v>0</v>
      </c>
      <c r="E657" s="56" t="e">
        <f t="shared" si="183"/>
        <v>#N/A</v>
      </c>
      <c r="F657" s="58" t="e">
        <f t="shared" si="184"/>
        <v>#N/A</v>
      </c>
      <c r="G657" s="58">
        <f t="shared" si="185"/>
        <v>0</v>
      </c>
      <c r="H657" s="58">
        <f t="shared" si="186"/>
        <v>0</v>
      </c>
      <c r="I657" s="61" t="e">
        <v>#N/A</v>
      </c>
      <c r="J657" s="58" t="str">
        <f t="shared" si="187"/>
        <v>0</v>
      </c>
      <c r="K657" s="58" t="str">
        <f t="shared" si="188"/>
        <v>0</v>
      </c>
      <c r="L657" s="58">
        <f t="shared" si="189"/>
        <v>0</v>
      </c>
      <c r="M657" s="58">
        <f t="shared" si="190"/>
        <v>0</v>
      </c>
      <c r="AF657" s="3">
        <f t="shared" si="192"/>
        <v>0</v>
      </c>
      <c r="AG657" s="5">
        <f t="shared" si="193"/>
        <v>0</v>
      </c>
      <c r="AH657" s="56">
        <f t="shared" si="196"/>
        <v>0</v>
      </c>
      <c r="AI657" s="84">
        <f t="shared" si="182"/>
        <v>0</v>
      </c>
      <c r="AJ657" s="84">
        <v>1175</v>
      </c>
      <c r="AK657" t="str">
        <f t="shared" si="194"/>
        <v>0, 1175</v>
      </c>
      <c r="AL657" s="60">
        <f t="shared" si="182"/>
        <v>0</v>
      </c>
      <c r="AM657" s="5">
        <f t="shared" si="195"/>
        <v>0</v>
      </c>
      <c r="AN657" s="56"/>
      <c r="AT657" s="56"/>
    </row>
    <row r="658" spans="3:46" x14ac:dyDescent="0.35">
      <c r="C658" s="3">
        <f t="shared" si="191"/>
        <v>0</v>
      </c>
      <c r="E658" s="56" t="e">
        <f t="shared" si="183"/>
        <v>#N/A</v>
      </c>
      <c r="F658" s="58" t="e">
        <f t="shared" si="184"/>
        <v>#N/A</v>
      </c>
      <c r="G658" s="58">
        <f t="shared" si="185"/>
        <v>0</v>
      </c>
      <c r="H658" s="58">
        <f t="shared" si="186"/>
        <v>0</v>
      </c>
      <c r="I658" s="61" t="e">
        <v>#N/A</v>
      </c>
      <c r="J658" s="58" t="str">
        <f t="shared" si="187"/>
        <v>0</v>
      </c>
      <c r="K658" s="58" t="str">
        <f t="shared" si="188"/>
        <v>0</v>
      </c>
      <c r="L658" s="58">
        <f t="shared" si="189"/>
        <v>0</v>
      </c>
      <c r="M658" s="58">
        <f t="shared" si="190"/>
        <v>0</v>
      </c>
      <c r="AF658" s="3">
        <f t="shared" si="192"/>
        <v>0</v>
      </c>
      <c r="AG658" s="5">
        <f t="shared" si="193"/>
        <v>0</v>
      </c>
      <c r="AH658" s="56">
        <f t="shared" si="196"/>
        <v>0</v>
      </c>
      <c r="AI658" s="84">
        <f t="shared" si="182"/>
        <v>0</v>
      </c>
      <c r="AJ658" s="84">
        <v>1176</v>
      </c>
      <c r="AK658" t="str">
        <f t="shared" si="194"/>
        <v>0, 1176</v>
      </c>
      <c r="AL658" s="60">
        <f t="shared" si="182"/>
        <v>0</v>
      </c>
      <c r="AM658" s="5">
        <f t="shared" si="195"/>
        <v>0</v>
      </c>
      <c r="AN658" s="56"/>
      <c r="AT658" s="56"/>
    </row>
    <row r="659" spans="3:46" x14ac:dyDescent="0.35">
      <c r="C659" s="3">
        <f t="shared" si="191"/>
        <v>0</v>
      </c>
      <c r="E659" s="56" t="e">
        <f t="shared" si="183"/>
        <v>#N/A</v>
      </c>
      <c r="F659" s="58" t="e">
        <f t="shared" si="184"/>
        <v>#N/A</v>
      </c>
      <c r="G659" s="58">
        <f t="shared" si="185"/>
        <v>0</v>
      </c>
      <c r="H659" s="58">
        <f t="shared" si="186"/>
        <v>0</v>
      </c>
      <c r="I659" s="61" t="e">
        <v>#N/A</v>
      </c>
      <c r="J659" s="58" t="str">
        <f t="shared" si="187"/>
        <v>0</v>
      </c>
      <c r="K659" s="58" t="str">
        <f t="shared" si="188"/>
        <v>0</v>
      </c>
      <c r="L659" s="58">
        <f t="shared" si="189"/>
        <v>0</v>
      </c>
      <c r="M659" s="58">
        <f t="shared" si="190"/>
        <v>0</v>
      </c>
      <c r="AF659" s="3">
        <f t="shared" si="192"/>
        <v>0</v>
      </c>
      <c r="AG659" s="5">
        <f t="shared" si="193"/>
        <v>0</v>
      </c>
      <c r="AH659" s="56">
        <f t="shared" si="196"/>
        <v>0</v>
      </c>
      <c r="AI659" s="84">
        <f t="shared" ref="AI659:AL722" si="197">$B659*10</f>
        <v>0</v>
      </c>
      <c r="AJ659" s="84">
        <v>1177</v>
      </c>
      <c r="AK659" t="str">
        <f t="shared" si="194"/>
        <v>0, 1177</v>
      </c>
      <c r="AL659" s="60">
        <f t="shared" si="197"/>
        <v>0</v>
      </c>
      <c r="AM659" s="5">
        <f t="shared" si="195"/>
        <v>0</v>
      </c>
      <c r="AN659" s="56"/>
      <c r="AT659" s="56"/>
    </row>
    <row r="660" spans="3:46" x14ac:dyDescent="0.35">
      <c r="C660" s="3">
        <f t="shared" si="191"/>
        <v>0</v>
      </c>
      <c r="E660" s="56" t="e">
        <f t="shared" si="183"/>
        <v>#N/A</v>
      </c>
      <c r="F660" s="58" t="e">
        <f t="shared" si="184"/>
        <v>#N/A</v>
      </c>
      <c r="G660" s="58">
        <f t="shared" si="185"/>
        <v>0</v>
      </c>
      <c r="H660" s="58">
        <f t="shared" si="186"/>
        <v>0</v>
      </c>
      <c r="I660" s="61" t="e">
        <v>#N/A</v>
      </c>
      <c r="J660" s="58" t="str">
        <f t="shared" si="187"/>
        <v>0</v>
      </c>
      <c r="K660" s="58" t="str">
        <f t="shared" si="188"/>
        <v>0</v>
      </c>
      <c r="L660" s="58">
        <f t="shared" si="189"/>
        <v>0</v>
      </c>
      <c r="M660" s="58">
        <f t="shared" si="190"/>
        <v>0</v>
      </c>
      <c r="AF660" s="3">
        <f t="shared" si="192"/>
        <v>0</v>
      </c>
      <c r="AG660" s="5">
        <f t="shared" si="193"/>
        <v>0</v>
      </c>
      <c r="AH660" s="56">
        <f t="shared" si="196"/>
        <v>0</v>
      </c>
      <c r="AI660" s="84">
        <f t="shared" si="197"/>
        <v>0</v>
      </c>
      <c r="AJ660" s="84">
        <v>1178</v>
      </c>
      <c r="AK660" t="str">
        <f t="shared" si="194"/>
        <v>0, 1178</v>
      </c>
      <c r="AL660" s="60">
        <f t="shared" si="197"/>
        <v>0</v>
      </c>
      <c r="AM660" s="5">
        <f t="shared" si="195"/>
        <v>0</v>
      </c>
      <c r="AN660" s="56"/>
      <c r="AT660" s="56"/>
    </row>
    <row r="661" spans="3:46" x14ac:dyDescent="0.35">
      <c r="C661" s="3">
        <f t="shared" si="191"/>
        <v>0</v>
      </c>
      <c r="E661" s="56" t="e">
        <f t="shared" si="183"/>
        <v>#N/A</v>
      </c>
      <c r="F661" s="58" t="e">
        <f t="shared" si="184"/>
        <v>#N/A</v>
      </c>
      <c r="G661" s="58">
        <f t="shared" si="185"/>
        <v>0</v>
      </c>
      <c r="H661" s="58">
        <f t="shared" si="186"/>
        <v>0</v>
      </c>
      <c r="I661" s="61" t="e">
        <v>#N/A</v>
      </c>
      <c r="J661" s="58" t="str">
        <f t="shared" si="187"/>
        <v>0</v>
      </c>
      <c r="K661" s="58" t="str">
        <f t="shared" si="188"/>
        <v>0</v>
      </c>
      <c r="L661" s="58">
        <f t="shared" si="189"/>
        <v>0</v>
      </c>
      <c r="M661" s="58">
        <f t="shared" si="190"/>
        <v>0</v>
      </c>
      <c r="AF661" s="3">
        <f t="shared" si="192"/>
        <v>0</v>
      </c>
      <c r="AG661" s="5">
        <f t="shared" si="193"/>
        <v>0</v>
      </c>
      <c r="AH661" s="56">
        <f t="shared" si="196"/>
        <v>0</v>
      </c>
      <c r="AI661" s="84">
        <f t="shared" si="197"/>
        <v>0</v>
      </c>
      <c r="AJ661" s="84">
        <v>1179</v>
      </c>
      <c r="AK661" t="str">
        <f t="shared" si="194"/>
        <v>0, 1179</v>
      </c>
      <c r="AL661" s="60">
        <f t="shared" si="197"/>
        <v>0</v>
      </c>
      <c r="AM661" s="5">
        <f t="shared" si="195"/>
        <v>0</v>
      </c>
      <c r="AN661" s="56"/>
      <c r="AT661" s="56"/>
    </row>
    <row r="662" spans="3:46" x14ac:dyDescent="0.35">
      <c r="C662" s="3">
        <f t="shared" si="191"/>
        <v>0</v>
      </c>
      <c r="E662" s="56" t="e">
        <f t="shared" si="183"/>
        <v>#N/A</v>
      </c>
      <c r="F662" s="58" t="e">
        <f t="shared" si="184"/>
        <v>#N/A</v>
      </c>
      <c r="G662" s="58">
        <f t="shared" si="185"/>
        <v>0</v>
      </c>
      <c r="H662" s="58">
        <f t="shared" si="186"/>
        <v>0</v>
      </c>
      <c r="I662" s="61" t="e">
        <v>#N/A</v>
      </c>
      <c r="J662" s="58" t="str">
        <f t="shared" si="187"/>
        <v>0</v>
      </c>
      <c r="K662" s="58" t="str">
        <f t="shared" si="188"/>
        <v>0</v>
      </c>
      <c r="L662" s="58">
        <f t="shared" si="189"/>
        <v>0</v>
      </c>
      <c r="M662" s="58">
        <f t="shared" si="190"/>
        <v>0</v>
      </c>
      <c r="AF662" s="3">
        <f t="shared" si="192"/>
        <v>0</v>
      </c>
      <c r="AG662" s="5">
        <f t="shared" si="193"/>
        <v>0</v>
      </c>
      <c r="AH662" s="56">
        <f t="shared" si="196"/>
        <v>0</v>
      </c>
      <c r="AI662" s="84">
        <f t="shared" si="197"/>
        <v>0</v>
      </c>
      <c r="AJ662" s="84">
        <v>1180</v>
      </c>
      <c r="AK662" t="str">
        <f t="shared" si="194"/>
        <v>0, 1180</v>
      </c>
      <c r="AL662" s="60">
        <f t="shared" si="197"/>
        <v>0</v>
      </c>
      <c r="AM662" s="5">
        <f t="shared" si="195"/>
        <v>0</v>
      </c>
      <c r="AN662" s="56"/>
      <c r="AT662" s="56"/>
    </row>
    <row r="663" spans="3:46" x14ac:dyDescent="0.35">
      <c r="C663" s="3">
        <f t="shared" si="191"/>
        <v>0</v>
      </c>
      <c r="E663" s="56" t="e">
        <f t="shared" si="183"/>
        <v>#N/A</v>
      </c>
      <c r="F663" s="58" t="e">
        <f t="shared" si="184"/>
        <v>#N/A</v>
      </c>
      <c r="G663" s="58">
        <f t="shared" si="185"/>
        <v>0</v>
      </c>
      <c r="H663" s="58">
        <f t="shared" si="186"/>
        <v>0</v>
      </c>
      <c r="I663" s="61" t="e">
        <v>#N/A</v>
      </c>
      <c r="J663" s="58" t="str">
        <f t="shared" si="187"/>
        <v>0</v>
      </c>
      <c r="K663" s="58" t="str">
        <f t="shared" si="188"/>
        <v>0</v>
      </c>
      <c r="L663" s="58">
        <f t="shared" si="189"/>
        <v>0</v>
      </c>
      <c r="M663" s="58">
        <f t="shared" si="190"/>
        <v>0</v>
      </c>
      <c r="AF663" s="3">
        <f t="shared" si="192"/>
        <v>0</v>
      </c>
      <c r="AG663" s="5">
        <f t="shared" si="193"/>
        <v>0</v>
      </c>
      <c r="AH663" s="56">
        <f t="shared" si="196"/>
        <v>0</v>
      </c>
      <c r="AI663" s="84">
        <f t="shared" si="197"/>
        <v>0</v>
      </c>
      <c r="AJ663" s="84">
        <v>1181</v>
      </c>
      <c r="AK663" t="str">
        <f t="shared" si="194"/>
        <v>0, 1181</v>
      </c>
      <c r="AL663" s="60">
        <f t="shared" si="197"/>
        <v>0</v>
      </c>
      <c r="AM663" s="5">
        <f t="shared" si="195"/>
        <v>0</v>
      </c>
      <c r="AN663" s="56"/>
      <c r="AT663" s="56"/>
    </row>
    <row r="664" spans="3:46" x14ac:dyDescent="0.35">
      <c r="C664" s="3">
        <f t="shared" si="191"/>
        <v>0</v>
      </c>
      <c r="E664" s="56" t="e">
        <f t="shared" si="183"/>
        <v>#N/A</v>
      </c>
      <c r="F664" s="58" t="e">
        <f t="shared" si="184"/>
        <v>#N/A</v>
      </c>
      <c r="G664" s="58">
        <f t="shared" si="185"/>
        <v>0</v>
      </c>
      <c r="H664" s="58">
        <f t="shared" si="186"/>
        <v>0</v>
      </c>
      <c r="I664" s="61" t="e">
        <v>#N/A</v>
      </c>
      <c r="J664" s="58" t="str">
        <f t="shared" si="187"/>
        <v>0</v>
      </c>
      <c r="K664" s="58" t="str">
        <f t="shared" si="188"/>
        <v>0</v>
      </c>
      <c r="L664" s="58">
        <f t="shared" si="189"/>
        <v>0</v>
      </c>
      <c r="M664" s="58">
        <f t="shared" si="190"/>
        <v>0</v>
      </c>
      <c r="AF664" s="3">
        <f t="shared" si="192"/>
        <v>0</v>
      </c>
      <c r="AG664" s="5">
        <f t="shared" si="193"/>
        <v>0</v>
      </c>
      <c r="AH664" s="56">
        <f t="shared" si="196"/>
        <v>0</v>
      </c>
      <c r="AI664" s="84">
        <f t="shared" si="197"/>
        <v>0</v>
      </c>
      <c r="AJ664" s="84">
        <v>1182</v>
      </c>
      <c r="AK664" t="str">
        <f t="shared" si="194"/>
        <v>0, 1182</v>
      </c>
      <c r="AL664" s="60">
        <f t="shared" si="197"/>
        <v>0</v>
      </c>
      <c r="AM664" s="5">
        <f t="shared" si="195"/>
        <v>0</v>
      </c>
      <c r="AN664" s="56"/>
      <c r="AT664" s="56"/>
    </row>
    <row r="665" spans="3:46" x14ac:dyDescent="0.35">
      <c r="C665" s="3">
        <f t="shared" si="191"/>
        <v>0</v>
      </c>
      <c r="E665" s="56" t="e">
        <f t="shared" si="183"/>
        <v>#N/A</v>
      </c>
      <c r="F665" s="58" t="e">
        <f t="shared" si="184"/>
        <v>#N/A</v>
      </c>
      <c r="G665" s="58">
        <f t="shared" si="185"/>
        <v>0</v>
      </c>
      <c r="H665" s="58">
        <f t="shared" si="186"/>
        <v>0</v>
      </c>
      <c r="I665" s="61" t="e">
        <v>#N/A</v>
      </c>
      <c r="J665" s="58" t="str">
        <f t="shared" si="187"/>
        <v>0</v>
      </c>
      <c r="K665" s="58" t="str">
        <f t="shared" si="188"/>
        <v>0</v>
      </c>
      <c r="L665" s="58">
        <f t="shared" si="189"/>
        <v>0</v>
      </c>
      <c r="M665" s="58">
        <f t="shared" si="190"/>
        <v>0</v>
      </c>
      <c r="AF665" s="3">
        <f t="shared" si="192"/>
        <v>0</v>
      </c>
      <c r="AG665" s="5">
        <f t="shared" si="193"/>
        <v>0</v>
      </c>
      <c r="AH665" s="56">
        <f t="shared" si="196"/>
        <v>0</v>
      </c>
      <c r="AI665" s="84">
        <f t="shared" si="197"/>
        <v>0</v>
      </c>
      <c r="AJ665" s="84">
        <v>1183</v>
      </c>
      <c r="AK665" t="str">
        <f t="shared" si="194"/>
        <v>0, 1183</v>
      </c>
      <c r="AL665" s="60">
        <f t="shared" si="197"/>
        <v>0</v>
      </c>
      <c r="AM665" s="5">
        <f t="shared" si="195"/>
        <v>0</v>
      </c>
      <c r="AN665" s="56"/>
      <c r="AT665" s="56"/>
    </row>
    <row r="666" spans="3:46" x14ac:dyDescent="0.35">
      <c r="C666" s="3">
        <f t="shared" si="191"/>
        <v>0</v>
      </c>
      <c r="E666" s="56" t="e">
        <f t="shared" si="183"/>
        <v>#N/A</v>
      </c>
      <c r="F666" s="58" t="e">
        <f t="shared" si="184"/>
        <v>#N/A</v>
      </c>
      <c r="G666" s="58">
        <f t="shared" si="185"/>
        <v>0</v>
      </c>
      <c r="H666" s="58">
        <f t="shared" si="186"/>
        <v>0</v>
      </c>
      <c r="I666" s="61" t="e">
        <v>#N/A</v>
      </c>
      <c r="J666" s="58" t="str">
        <f t="shared" si="187"/>
        <v>0</v>
      </c>
      <c r="K666" s="58" t="str">
        <f t="shared" si="188"/>
        <v>0</v>
      </c>
      <c r="L666" s="58">
        <f t="shared" si="189"/>
        <v>0</v>
      </c>
      <c r="M666" s="58">
        <f t="shared" si="190"/>
        <v>0</v>
      </c>
      <c r="AF666" s="3">
        <f t="shared" si="192"/>
        <v>0</v>
      </c>
      <c r="AG666" s="5">
        <f t="shared" si="193"/>
        <v>0</v>
      </c>
      <c r="AH666" s="56">
        <f t="shared" si="196"/>
        <v>0</v>
      </c>
      <c r="AI666" s="84">
        <f t="shared" si="197"/>
        <v>0</v>
      </c>
      <c r="AJ666" s="84">
        <v>1184</v>
      </c>
      <c r="AK666" t="str">
        <f t="shared" si="194"/>
        <v>0, 1184</v>
      </c>
      <c r="AL666" s="60">
        <f t="shared" si="197"/>
        <v>0</v>
      </c>
      <c r="AM666" s="5">
        <f t="shared" si="195"/>
        <v>0</v>
      </c>
      <c r="AN666" s="56"/>
      <c r="AT666" s="56"/>
    </row>
    <row r="667" spans="3:46" x14ac:dyDescent="0.35">
      <c r="C667" s="3">
        <f t="shared" si="191"/>
        <v>0</v>
      </c>
      <c r="E667" s="56" t="e">
        <f t="shared" si="183"/>
        <v>#N/A</v>
      </c>
      <c r="F667" s="58" t="e">
        <f t="shared" si="184"/>
        <v>#N/A</v>
      </c>
      <c r="G667" s="58">
        <f t="shared" si="185"/>
        <v>0</v>
      </c>
      <c r="H667" s="58">
        <f t="shared" si="186"/>
        <v>0</v>
      </c>
      <c r="I667" s="61" t="e">
        <v>#N/A</v>
      </c>
      <c r="J667" s="58" t="str">
        <f t="shared" si="187"/>
        <v>0</v>
      </c>
      <c r="K667" s="58" t="str">
        <f t="shared" si="188"/>
        <v>0</v>
      </c>
      <c r="L667" s="58">
        <f t="shared" si="189"/>
        <v>0</v>
      </c>
      <c r="M667" s="58">
        <f t="shared" si="190"/>
        <v>0</v>
      </c>
      <c r="AF667" s="3">
        <f t="shared" si="192"/>
        <v>0</v>
      </c>
      <c r="AG667" s="5">
        <f t="shared" si="193"/>
        <v>0</v>
      </c>
      <c r="AH667" s="56">
        <f t="shared" si="196"/>
        <v>0</v>
      </c>
      <c r="AI667" s="84">
        <f t="shared" si="197"/>
        <v>0</v>
      </c>
      <c r="AJ667" s="84">
        <v>1185</v>
      </c>
      <c r="AK667" t="str">
        <f t="shared" si="194"/>
        <v>0, 1185</v>
      </c>
      <c r="AL667" s="60">
        <f t="shared" si="197"/>
        <v>0</v>
      </c>
      <c r="AM667" s="5">
        <f t="shared" si="195"/>
        <v>0</v>
      </c>
      <c r="AN667" s="56"/>
      <c r="AT667" s="56"/>
    </row>
    <row r="668" spans="3:46" x14ac:dyDescent="0.35">
      <c r="C668" s="3">
        <f t="shared" si="191"/>
        <v>0</v>
      </c>
      <c r="E668" s="56" t="e">
        <f t="shared" si="183"/>
        <v>#N/A</v>
      </c>
      <c r="F668" s="58" t="e">
        <f t="shared" si="184"/>
        <v>#N/A</v>
      </c>
      <c r="G668" s="58">
        <f t="shared" si="185"/>
        <v>0</v>
      </c>
      <c r="H668" s="58">
        <f t="shared" si="186"/>
        <v>0</v>
      </c>
      <c r="I668" s="61" t="e">
        <v>#N/A</v>
      </c>
      <c r="J668" s="58" t="str">
        <f t="shared" si="187"/>
        <v>0</v>
      </c>
      <c r="K668" s="58" t="str">
        <f t="shared" si="188"/>
        <v>0</v>
      </c>
      <c r="L668" s="58">
        <f t="shared" si="189"/>
        <v>0</v>
      </c>
      <c r="M668" s="58">
        <f t="shared" si="190"/>
        <v>0</v>
      </c>
      <c r="AF668" s="3">
        <f t="shared" si="192"/>
        <v>0</v>
      </c>
      <c r="AG668" s="5">
        <f t="shared" si="193"/>
        <v>0</v>
      </c>
      <c r="AH668" s="56">
        <f t="shared" si="196"/>
        <v>0</v>
      </c>
      <c r="AI668" s="84">
        <f t="shared" si="197"/>
        <v>0</v>
      </c>
      <c r="AJ668" s="84">
        <v>1186</v>
      </c>
      <c r="AK668" t="str">
        <f t="shared" si="194"/>
        <v>0, 1186</v>
      </c>
      <c r="AL668" s="60">
        <f t="shared" si="197"/>
        <v>0</v>
      </c>
      <c r="AM668" s="5">
        <f t="shared" si="195"/>
        <v>0</v>
      </c>
      <c r="AN668" s="56"/>
      <c r="AT668" s="56"/>
    </row>
    <row r="669" spans="3:46" x14ac:dyDescent="0.35">
      <c r="C669" s="3">
        <f t="shared" si="191"/>
        <v>0</v>
      </c>
      <c r="E669" s="56" t="e">
        <f t="shared" si="183"/>
        <v>#N/A</v>
      </c>
      <c r="F669" s="58" t="e">
        <f t="shared" si="184"/>
        <v>#N/A</v>
      </c>
      <c r="G669" s="58">
        <f t="shared" si="185"/>
        <v>0</v>
      </c>
      <c r="H669" s="58">
        <f t="shared" si="186"/>
        <v>0</v>
      </c>
      <c r="I669" s="61" t="e">
        <v>#N/A</v>
      </c>
      <c r="J669" s="58" t="str">
        <f t="shared" si="187"/>
        <v>0</v>
      </c>
      <c r="K669" s="58" t="str">
        <f t="shared" si="188"/>
        <v>0</v>
      </c>
      <c r="L669" s="58">
        <f t="shared" si="189"/>
        <v>0</v>
      </c>
      <c r="M669" s="58">
        <f t="shared" si="190"/>
        <v>0</v>
      </c>
      <c r="AF669" s="3">
        <f t="shared" si="192"/>
        <v>0</v>
      </c>
      <c r="AG669" s="5">
        <f t="shared" si="193"/>
        <v>0</v>
      </c>
      <c r="AH669" s="56">
        <f t="shared" si="196"/>
        <v>0</v>
      </c>
      <c r="AI669" s="84">
        <f t="shared" si="197"/>
        <v>0</v>
      </c>
      <c r="AJ669" s="84">
        <v>1187</v>
      </c>
      <c r="AK669" t="str">
        <f t="shared" si="194"/>
        <v>0, 1187</v>
      </c>
      <c r="AL669" s="60">
        <f t="shared" si="197"/>
        <v>0</v>
      </c>
      <c r="AM669" s="5">
        <f t="shared" si="195"/>
        <v>0</v>
      </c>
      <c r="AN669" s="56"/>
      <c r="AT669" s="56"/>
    </row>
    <row r="670" spans="3:46" x14ac:dyDescent="0.35">
      <c r="C670" s="3">
        <f t="shared" si="191"/>
        <v>0</v>
      </c>
      <c r="E670" s="56" t="e">
        <f t="shared" si="183"/>
        <v>#N/A</v>
      </c>
      <c r="F670" s="58" t="e">
        <f t="shared" si="184"/>
        <v>#N/A</v>
      </c>
      <c r="G670" s="58">
        <f t="shared" si="185"/>
        <v>0</v>
      </c>
      <c r="H670" s="58">
        <f t="shared" si="186"/>
        <v>0</v>
      </c>
      <c r="I670" s="61" t="e">
        <v>#N/A</v>
      </c>
      <c r="J670" s="58" t="str">
        <f t="shared" si="187"/>
        <v>0</v>
      </c>
      <c r="K670" s="58" t="str">
        <f t="shared" si="188"/>
        <v>0</v>
      </c>
      <c r="L670" s="58">
        <f t="shared" si="189"/>
        <v>0</v>
      </c>
      <c r="M670" s="58">
        <f t="shared" si="190"/>
        <v>0</v>
      </c>
      <c r="AF670" s="3">
        <f t="shared" si="192"/>
        <v>0</v>
      </c>
      <c r="AG670" s="5">
        <f t="shared" si="193"/>
        <v>0</v>
      </c>
      <c r="AH670" s="56">
        <f t="shared" si="196"/>
        <v>0</v>
      </c>
      <c r="AI670" s="84">
        <f t="shared" si="197"/>
        <v>0</v>
      </c>
      <c r="AJ670" s="84">
        <v>1188</v>
      </c>
      <c r="AK670" t="str">
        <f t="shared" si="194"/>
        <v>0, 1188</v>
      </c>
      <c r="AL670" s="60">
        <f t="shared" si="197"/>
        <v>0</v>
      </c>
      <c r="AM670" s="5">
        <f t="shared" si="195"/>
        <v>0</v>
      </c>
      <c r="AN670" s="56"/>
      <c r="AT670" s="56"/>
    </row>
    <row r="671" spans="3:46" x14ac:dyDescent="0.35">
      <c r="C671" s="3">
        <f t="shared" si="191"/>
        <v>0</v>
      </c>
      <c r="E671" s="56" t="e">
        <f t="shared" si="183"/>
        <v>#N/A</v>
      </c>
      <c r="F671" s="58" t="e">
        <f t="shared" si="184"/>
        <v>#N/A</v>
      </c>
      <c r="G671" s="58">
        <f t="shared" si="185"/>
        <v>0</v>
      </c>
      <c r="H671" s="58">
        <f t="shared" si="186"/>
        <v>0</v>
      </c>
      <c r="I671" s="61" t="e">
        <v>#N/A</v>
      </c>
      <c r="J671" s="58" t="str">
        <f t="shared" si="187"/>
        <v>0</v>
      </c>
      <c r="K671" s="58" t="str">
        <f t="shared" si="188"/>
        <v>0</v>
      </c>
      <c r="L671" s="58">
        <v>0</v>
      </c>
      <c r="M671" s="58">
        <f t="shared" si="190"/>
        <v>0</v>
      </c>
      <c r="AF671" s="3">
        <f t="shared" si="192"/>
        <v>0</v>
      </c>
      <c r="AG671" s="5">
        <f t="shared" si="193"/>
        <v>0</v>
      </c>
      <c r="AH671" s="56">
        <f t="shared" si="196"/>
        <v>0</v>
      </c>
      <c r="AI671" s="84">
        <f t="shared" si="197"/>
        <v>0</v>
      </c>
      <c r="AJ671" s="84">
        <v>1189</v>
      </c>
      <c r="AK671" t="str">
        <f t="shared" si="194"/>
        <v>0, 1189</v>
      </c>
      <c r="AL671" s="60">
        <f t="shared" si="197"/>
        <v>0</v>
      </c>
      <c r="AM671" s="5">
        <f t="shared" si="195"/>
        <v>0</v>
      </c>
      <c r="AN671" s="56"/>
      <c r="AT671" s="56"/>
    </row>
    <row r="672" spans="3:46" x14ac:dyDescent="0.35">
      <c r="C672" s="3">
        <f t="shared" si="191"/>
        <v>0</v>
      </c>
      <c r="E672" s="56" t="e">
        <f t="shared" si="183"/>
        <v>#N/A</v>
      </c>
      <c r="F672" s="58" t="e">
        <f t="shared" si="184"/>
        <v>#N/A</v>
      </c>
      <c r="G672" s="58">
        <f t="shared" si="185"/>
        <v>0</v>
      </c>
      <c r="H672" s="58">
        <f t="shared" si="186"/>
        <v>0</v>
      </c>
      <c r="I672" s="61" t="e">
        <v>#N/A</v>
      </c>
      <c r="J672" s="58" t="str">
        <f t="shared" si="187"/>
        <v>0</v>
      </c>
      <c r="K672" s="58" t="str">
        <f t="shared" si="188"/>
        <v>0</v>
      </c>
      <c r="L672" s="58">
        <f t="shared" si="189"/>
        <v>0</v>
      </c>
      <c r="M672" s="58">
        <f t="shared" si="190"/>
        <v>0</v>
      </c>
      <c r="AF672" s="3">
        <f t="shared" si="192"/>
        <v>0</v>
      </c>
      <c r="AG672" s="5">
        <f t="shared" si="193"/>
        <v>0</v>
      </c>
      <c r="AH672" s="56">
        <f t="shared" si="196"/>
        <v>0</v>
      </c>
      <c r="AI672" s="84">
        <f t="shared" si="197"/>
        <v>0</v>
      </c>
      <c r="AJ672" s="84">
        <v>1190</v>
      </c>
      <c r="AK672" t="str">
        <f t="shared" si="194"/>
        <v>0, 1190</v>
      </c>
      <c r="AL672" s="60">
        <f t="shared" si="197"/>
        <v>0</v>
      </c>
      <c r="AM672" s="5">
        <f t="shared" si="195"/>
        <v>0</v>
      </c>
      <c r="AN672" s="56"/>
      <c r="AT672" s="56"/>
    </row>
    <row r="673" spans="3:46" x14ac:dyDescent="0.35">
      <c r="C673" s="3">
        <f t="shared" si="191"/>
        <v>0</v>
      </c>
      <c r="E673" s="56" t="e">
        <f t="shared" si="183"/>
        <v>#N/A</v>
      </c>
      <c r="F673" s="58" t="e">
        <f t="shared" si="184"/>
        <v>#N/A</v>
      </c>
      <c r="G673" s="58">
        <f t="shared" si="185"/>
        <v>0</v>
      </c>
      <c r="H673" s="58">
        <f t="shared" si="186"/>
        <v>0</v>
      </c>
      <c r="I673" s="61" t="e">
        <v>#N/A</v>
      </c>
      <c r="J673" s="58" t="str">
        <f t="shared" si="187"/>
        <v>0</v>
      </c>
      <c r="K673" s="58" t="str">
        <f t="shared" si="188"/>
        <v>0</v>
      </c>
      <c r="L673" s="58">
        <f t="shared" si="189"/>
        <v>0</v>
      </c>
      <c r="M673" s="58">
        <f t="shared" si="190"/>
        <v>0</v>
      </c>
      <c r="AF673" s="3">
        <f t="shared" si="192"/>
        <v>0</v>
      </c>
      <c r="AG673" s="5">
        <f t="shared" si="193"/>
        <v>0</v>
      </c>
      <c r="AH673" s="56">
        <f t="shared" si="196"/>
        <v>0</v>
      </c>
      <c r="AI673" s="84">
        <f t="shared" si="197"/>
        <v>0</v>
      </c>
      <c r="AJ673" s="84">
        <v>1191</v>
      </c>
      <c r="AK673" t="str">
        <f t="shared" si="194"/>
        <v>0, 1191</v>
      </c>
      <c r="AL673" s="60">
        <f t="shared" si="197"/>
        <v>0</v>
      </c>
      <c r="AM673" s="5">
        <f t="shared" si="195"/>
        <v>0</v>
      </c>
      <c r="AN673" s="56"/>
      <c r="AT673" s="56"/>
    </row>
    <row r="674" spans="3:46" x14ac:dyDescent="0.35">
      <c r="C674" s="3">
        <f t="shared" si="191"/>
        <v>0</v>
      </c>
      <c r="E674" s="56" t="e">
        <f t="shared" si="183"/>
        <v>#N/A</v>
      </c>
      <c r="F674" s="58" t="e">
        <f t="shared" si="184"/>
        <v>#N/A</v>
      </c>
      <c r="G674" s="58">
        <f t="shared" si="185"/>
        <v>0</v>
      </c>
      <c r="H674" s="58">
        <f t="shared" si="186"/>
        <v>0</v>
      </c>
      <c r="I674" s="61" t="e">
        <v>#N/A</v>
      </c>
      <c r="J674" s="58" t="str">
        <f t="shared" si="187"/>
        <v>0</v>
      </c>
      <c r="K674" s="58" t="str">
        <f t="shared" si="188"/>
        <v>0</v>
      </c>
      <c r="L674" s="58">
        <f t="shared" si="189"/>
        <v>0</v>
      </c>
      <c r="M674" s="58">
        <f t="shared" si="190"/>
        <v>0</v>
      </c>
      <c r="AF674" s="3">
        <f t="shared" si="192"/>
        <v>0</v>
      </c>
      <c r="AG674" s="5">
        <f t="shared" si="193"/>
        <v>0</v>
      </c>
      <c r="AH674" s="56">
        <f t="shared" si="196"/>
        <v>0</v>
      </c>
      <c r="AI674" s="84">
        <f t="shared" si="197"/>
        <v>0</v>
      </c>
      <c r="AJ674" s="84">
        <v>1192</v>
      </c>
      <c r="AK674" t="str">
        <f t="shared" si="194"/>
        <v>0, 1192</v>
      </c>
      <c r="AL674" s="60">
        <f t="shared" si="197"/>
        <v>0</v>
      </c>
      <c r="AM674" s="5">
        <f t="shared" si="195"/>
        <v>0</v>
      </c>
      <c r="AN674" s="56"/>
      <c r="AT674" s="56"/>
    </row>
    <row r="675" spans="3:46" x14ac:dyDescent="0.35">
      <c r="C675" s="3">
        <f t="shared" si="191"/>
        <v>0</v>
      </c>
      <c r="E675" s="56" t="e">
        <f t="shared" si="183"/>
        <v>#N/A</v>
      </c>
      <c r="F675" s="58" t="e">
        <f t="shared" si="184"/>
        <v>#N/A</v>
      </c>
      <c r="G675" s="58">
        <f t="shared" si="185"/>
        <v>0</v>
      </c>
      <c r="H675" s="58">
        <f t="shared" si="186"/>
        <v>0</v>
      </c>
      <c r="I675" s="61" t="e">
        <v>#N/A</v>
      </c>
      <c r="J675" s="58" t="str">
        <f t="shared" si="187"/>
        <v>0</v>
      </c>
      <c r="K675" s="58" t="str">
        <f t="shared" si="188"/>
        <v>0</v>
      </c>
      <c r="L675" s="58">
        <f t="shared" si="189"/>
        <v>0</v>
      </c>
      <c r="M675" s="58">
        <f t="shared" si="190"/>
        <v>0</v>
      </c>
      <c r="AF675" s="3">
        <f t="shared" si="192"/>
        <v>0</v>
      </c>
      <c r="AG675" s="5">
        <f t="shared" si="193"/>
        <v>0</v>
      </c>
      <c r="AH675" s="56">
        <f t="shared" si="196"/>
        <v>0</v>
      </c>
      <c r="AI675" s="84">
        <f t="shared" si="197"/>
        <v>0</v>
      </c>
      <c r="AJ675" s="84">
        <v>1193</v>
      </c>
      <c r="AK675" t="str">
        <f t="shared" si="194"/>
        <v>0, 1193</v>
      </c>
      <c r="AL675" s="60">
        <f t="shared" si="197"/>
        <v>0</v>
      </c>
      <c r="AM675" s="5">
        <f t="shared" si="195"/>
        <v>0</v>
      </c>
      <c r="AN675" s="56"/>
      <c r="AT675" s="56"/>
    </row>
    <row r="676" spans="3:46" x14ac:dyDescent="0.35">
      <c r="C676" s="3">
        <f t="shared" si="191"/>
        <v>0</v>
      </c>
      <c r="E676" s="56" t="e">
        <f t="shared" si="183"/>
        <v>#N/A</v>
      </c>
      <c r="F676" s="58" t="e">
        <f t="shared" si="184"/>
        <v>#N/A</v>
      </c>
      <c r="G676" s="58">
        <f t="shared" si="185"/>
        <v>0</v>
      </c>
      <c r="H676" s="58">
        <f t="shared" si="186"/>
        <v>0</v>
      </c>
      <c r="I676" s="61" t="e">
        <v>#N/A</v>
      </c>
      <c r="J676" s="58" t="str">
        <f t="shared" si="187"/>
        <v>0</v>
      </c>
      <c r="K676" s="58" t="str">
        <f t="shared" si="188"/>
        <v>0</v>
      </c>
      <c r="L676" s="58">
        <f t="shared" si="189"/>
        <v>0</v>
      </c>
      <c r="M676" s="58">
        <f t="shared" si="190"/>
        <v>0</v>
      </c>
      <c r="AF676" s="3">
        <f t="shared" si="192"/>
        <v>0</v>
      </c>
      <c r="AG676" s="5">
        <f t="shared" si="193"/>
        <v>0</v>
      </c>
      <c r="AH676" s="56">
        <f t="shared" si="196"/>
        <v>0</v>
      </c>
      <c r="AI676" s="84">
        <f t="shared" si="197"/>
        <v>0</v>
      </c>
      <c r="AJ676" s="84">
        <v>1194</v>
      </c>
      <c r="AK676" t="str">
        <f t="shared" si="194"/>
        <v>0, 1194</v>
      </c>
      <c r="AL676" s="60">
        <f t="shared" si="197"/>
        <v>0</v>
      </c>
      <c r="AM676" s="5">
        <f t="shared" si="195"/>
        <v>0</v>
      </c>
      <c r="AN676" s="56"/>
      <c r="AT676" s="56"/>
    </row>
    <row r="677" spans="3:46" x14ac:dyDescent="0.35">
      <c r="C677" s="3">
        <f t="shared" si="191"/>
        <v>0</v>
      </c>
      <c r="E677" s="56" t="e">
        <f t="shared" si="183"/>
        <v>#N/A</v>
      </c>
      <c r="F677" s="58" t="e">
        <f t="shared" si="184"/>
        <v>#N/A</v>
      </c>
      <c r="G677" s="58">
        <f t="shared" si="185"/>
        <v>0</v>
      </c>
      <c r="H677" s="58">
        <f t="shared" si="186"/>
        <v>0</v>
      </c>
      <c r="I677" s="61" t="e">
        <v>#N/A</v>
      </c>
      <c r="J677" s="58" t="str">
        <f t="shared" si="187"/>
        <v>0</v>
      </c>
      <c r="K677" s="58" t="str">
        <f t="shared" si="188"/>
        <v>0</v>
      </c>
      <c r="L677" s="58">
        <f t="shared" si="189"/>
        <v>0</v>
      </c>
      <c r="M677" s="58">
        <f t="shared" si="190"/>
        <v>0</v>
      </c>
      <c r="AF677" s="3">
        <f t="shared" si="192"/>
        <v>0</v>
      </c>
      <c r="AG677" s="5">
        <f t="shared" si="193"/>
        <v>0</v>
      </c>
      <c r="AH677" s="56">
        <f t="shared" si="196"/>
        <v>0</v>
      </c>
      <c r="AI677" s="84">
        <f t="shared" si="197"/>
        <v>0</v>
      </c>
      <c r="AJ677" s="84">
        <v>1195</v>
      </c>
      <c r="AK677" t="str">
        <f t="shared" si="194"/>
        <v>0, 1195</v>
      </c>
      <c r="AL677" s="60">
        <f t="shared" si="197"/>
        <v>0</v>
      </c>
      <c r="AM677" s="5">
        <f t="shared" si="195"/>
        <v>0</v>
      </c>
      <c r="AN677" s="56"/>
      <c r="AT677" s="56"/>
    </row>
    <row r="678" spans="3:46" x14ac:dyDescent="0.35">
      <c r="C678" s="3">
        <f t="shared" si="191"/>
        <v>0</v>
      </c>
      <c r="E678" s="56" t="e">
        <f t="shared" si="183"/>
        <v>#N/A</v>
      </c>
      <c r="F678" s="58" t="e">
        <f t="shared" si="184"/>
        <v>#N/A</v>
      </c>
      <c r="G678" s="58">
        <f t="shared" si="185"/>
        <v>0</v>
      </c>
      <c r="H678" s="58">
        <f t="shared" si="186"/>
        <v>0</v>
      </c>
      <c r="I678" s="61" t="e">
        <v>#N/A</v>
      </c>
      <c r="J678" s="58" t="str">
        <f t="shared" si="187"/>
        <v>0</v>
      </c>
      <c r="K678" s="58" t="str">
        <f t="shared" si="188"/>
        <v>0</v>
      </c>
      <c r="L678" s="58">
        <f t="shared" si="189"/>
        <v>0</v>
      </c>
      <c r="M678" s="58">
        <f t="shared" si="190"/>
        <v>0</v>
      </c>
      <c r="AF678" s="3">
        <f t="shared" si="192"/>
        <v>0</v>
      </c>
      <c r="AG678" s="5">
        <f t="shared" si="193"/>
        <v>0</v>
      </c>
      <c r="AH678" s="56">
        <f t="shared" si="196"/>
        <v>0</v>
      </c>
      <c r="AI678" s="84">
        <f t="shared" si="197"/>
        <v>0</v>
      </c>
      <c r="AJ678" s="84">
        <v>1196</v>
      </c>
      <c r="AK678" t="str">
        <f t="shared" si="194"/>
        <v>0, 1196</v>
      </c>
      <c r="AL678" s="60">
        <f t="shared" si="197"/>
        <v>0</v>
      </c>
      <c r="AM678" s="5">
        <f t="shared" si="195"/>
        <v>0</v>
      </c>
      <c r="AN678" s="56"/>
      <c r="AT678" s="56"/>
    </row>
    <row r="679" spans="3:46" x14ac:dyDescent="0.35">
      <c r="C679" s="3">
        <f t="shared" si="191"/>
        <v>0</v>
      </c>
      <c r="E679" s="56" t="e">
        <f t="shared" si="183"/>
        <v>#N/A</v>
      </c>
      <c r="F679" s="58" t="e">
        <f t="shared" si="184"/>
        <v>#N/A</v>
      </c>
      <c r="G679" s="58">
        <f t="shared" si="185"/>
        <v>0</v>
      </c>
      <c r="H679" s="58">
        <f t="shared" si="186"/>
        <v>0</v>
      </c>
      <c r="I679" s="61" t="e">
        <v>#N/A</v>
      </c>
      <c r="J679" s="58" t="str">
        <f t="shared" si="187"/>
        <v>0</v>
      </c>
      <c r="K679" s="58" t="str">
        <f t="shared" si="188"/>
        <v>0</v>
      </c>
      <c r="L679" s="58">
        <f t="shared" si="189"/>
        <v>0</v>
      </c>
      <c r="M679" s="58">
        <f t="shared" si="190"/>
        <v>0</v>
      </c>
      <c r="AF679" s="3">
        <f t="shared" si="192"/>
        <v>0</v>
      </c>
      <c r="AG679" s="5">
        <f t="shared" si="193"/>
        <v>0</v>
      </c>
      <c r="AH679" s="56">
        <f t="shared" si="196"/>
        <v>0</v>
      </c>
      <c r="AI679" s="84">
        <f t="shared" si="197"/>
        <v>0</v>
      </c>
      <c r="AJ679" s="84">
        <v>1197</v>
      </c>
      <c r="AK679" t="str">
        <f t="shared" si="194"/>
        <v>0, 1197</v>
      </c>
      <c r="AL679" s="60">
        <f t="shared" si="197"/>
        <v>0</v>
      </c>
      <c r="AM679" s="5">
        <f t="shared" si="195"/>
        <v>0</v>
      </c>
      <c r="AN679" s="56"/>
      <c r="AT679" s="56"/>
    </row>
    <row r="680" spans="3:46" x14ac:dyDescent="0.35">
      <c r="C680" s="3">
        <f t="shared" si="191"/>
        <v>0</v>
      </c>
      <c r="E680" s="56" t="e">
        <f t="shared" si="183"/>
        <v>#N/A</v>
      </c>
      <c r="F680" s="58" t="e">
        <f t="shared" si="184"/>
        <v>#N/A</v>
      </c>
      <c r="G680" s="58">
        <f t="shared" si="185"/>
        <v>0</v>
      </c>
      <c r="H680" s="58">
        <f t="shared" si="186"/>
        <v>0</v>
      </c>
      <c r="I680" s="61" t="e">
        <v>#N/A</v>
      </c>
      <c r="J680" s="58" t="str">
        <f t="shared" si="187"/>
        <v>0</v>
      </c>
      <c r="K680" s="58" t="str">
        <f t="shared" si="188"/>
        <v>0</v>
      </c>
      <c r="L680" s="58">
        <f t="shared" si="189"/>
        <v>0</v>
      </c>
      <c r="M680" s="58">
        <f t="shared" si="190"/>
        <v>0</v>
      </c>
      <c r="AF680" s="3">
        <f t="shared" si="192"/>
        <v>0</v>
      </c>
      <c r="AG680" s="5">
        <f t="shared" si="193"/>
        <v>0</v>
      </c>
      <c r="AH680" s="56">
        <f t="shared" si="196"/>
        <v>0</v>
      </c>
      <c r="AI680" s="84">
        <f t="shared" si="197"/>
        <v>0</v>
      </c>
      <c r="AJ680" s="84">
        <v>1198</v>
      </c>
      <c r="AK680" t="str">
        <f t="shared" si="194"/>
        <v>0, 1198</v>
      </c>
      <c r="AL680" s="60">
        <f t="shared" si="197"/>
        <v>0</v>
      </c>
      <c r="AM680" s="5">
        <f t="shared" si="195"/>
        <v>0</v>
      </c>
      <c r="AN680" s="56"/>
      <c r="AT680" s="56"/>
    </row>
    <row r="681" spans="3:46" x14ac:dyDescent="0.35">
      <c r="C681" s="3">
        <f t="shared" si="191"/>
        <v>0</v>
      </c>
      <c r="E681" s="56" t="e">
        <f t="shared" si="183"/>
        <v>#N/A</v>
      </c>
      <c r="F681" s="58" t="e">
        <f t="shared" si="184"/>
        <v>#N/A</v>
      </c>
      <c r="G681" s="58">
        <f t="shared" si="185"/>
        <v>0</v>
      </c>
      <c r="H681" s="58">
        <f t="shared" si="186"/>
        <v>0</v>
      </c>
      <c r="I681" s="61" t="e">
        <v>#N/A</v>
      </c>
      <c r="J681" s="58" t="str">
        <f t="shared" si="187"/>
        <v>0</v>
      </c>
      <c r="K681" s="58" t="str">
        <f t="shared" si="188"/>
        <v>0</v>
      </c>
      <c r="L681" s="58">
        <f t="shared" si="189"/>
        <v>0</v>
      </c>
      <c r="M681" s="58">
        <f t="shared" si="190"/>
        <v>0</v>
      </c>
      <c r="AF681" s="3">
        <f t="shared" si="192"/>
        <v>0</v>
      </c>
      <c r="AG681" s="5">
        <f t="shared" si="193"/>
        <v>0</v>
      </c>
      <c r="AH681" s="56">
        <f t="shared" si="196"/>
        <v>0</v>
      </c>
      <c r="AI681" s="84">
        <f t="shared" si="197"/>
        <v>0</v>
      </c>
      <c r="AJ681" s="84">
        <v>1199</v>
      </c>
      <c r="AK681" t="str">
        <f t="shared" si="194"/>
        <v>0, 1199</v>
      </c>
      <c r="AL681" s="60">
        <f t="shared" si="197"/>
        <v>0</v>
      </c>
      <c r="AM681" s="5">
        <f t="shared" si="195"/>
        <v>0</v>
      </c>
      <c r="AN681" s="56"/>
      <c r="AT681" s="56"/>
    </row>
    <row r="682" spans="3:46" x14ac:dyDescent="0.35">
      <c r="C682" s="3">
        <f t="shared" si="191"/>
        <v>0</v>
      </c>
      <c r="E682" s="56" t="e">
        <f t="shared" si="183"/>
        <v>#N/A</v>
      </c>
      <c r="F682" s="58" t="e">
        <f t="shared" si="184"/>
        <v>#N/A</v>
      </c>
      <c r="G682" s="58">
        <f t="shared" si="185"/>
        <v>0</v>
      </c>
      <c r="H682" s="58">
        <f t="shared" si="186"/>
        <v>0</v>
      </c>
      <c r="I682" s="61" t="e">
        <v>#N/A</v>
      </c>
      <c r="J682" s="58" t="str">
        <f t="shared" si="187"/>
        <v>0</v>
      </c>
      <c r="K682" s="58" t="str">
        <f t="shared" si="188"/>
        <v>0</v>
      </c>
      <c r="L682" s="58">
        <f t="shared" si="189"/>
        <v>0</v>
      </c>
      <c r="M682" s="58">
        <f t="shared" si="190"/>
        <v>0</v>
      </c>
      <c r="AF682" s="3">
        <f t="shared" si="192"/>
        <v>0</v>
      </c>
      <c r="AG682" s="5">
        <f t="shared" si="193"/>
        <v>0</v>
      </c>
      <c r="AH682" s="56">
        <f t="shared" si="196"/>
        <v>0</v>
      </c>
      <c r="AI682" s="84">
        <f t="shared" si="197"/>
        <v>0</v>
      </c>
      <c r="AJ682" s="84">
        <v>1200</v>
      </c>
      <c r="AK682" t="str">
        <f t="shared" si="194"/>
        <v>0, 1200</v>
      </c>
      <c r="AL682" s="60">
        <f t="shared" si="197"/>
        <v>0</v>
      </c>
      <c r="AM682" s="5">
        <f t="shared" si="195"/>
        <v>0</v>
      </c>
      <c r="AN682" s="56"/>
      <c r="AT682" s="56"/>
    </row>
    <row r="683" spans="3:46" x14ac:dyDescent="0.35">
      <c r="C683" s="3">
        <f t="shared" si="191"/>
        <v>0</v>
      </c>
      <c r="E683" s="56" t="e">
        <f t="shared" si="183"/>
        <v>#N/A</v>
      </c>
      <c r="F683" s="58" t="e">
        <f t="shared" si="184"/>
        <v>#N/A</v>
      </c>
      <c r="G683" s="58">
        <f t="shared" si="185"/>
        <v>0</v>
      </c>
      <c r="H683" s="58">
        <f t="shared" si="186"/>
        <v>0</v>
      </c>
      <c r="I683" s="61" t="e">
        <v>#N/A</v>
      </c>
      <c r="J683" s="58" t="str">
        <f t="shared" si="187"/>
        <v>0</v>
      </c>
      <c r="K683" s="58" t="str">
        <f t="shared" si="188"/>
        <v>0</v>
      </c>
      <c r="L683" s="58">
        <f t="shared" si="189"/>
        <v>0</v>
      </c>
      <c r="M683" s="58">
        <f t="shared" si="190"/>
        <v>0</v>
      </c>
      <c r="AF683" s="3">
        <f t="shared" si="192"/>
        <v>0</v>
      </c>
      <c r="AG683" s="5">
        <f t="shared" si="193"/>
        <v>0</v>
      </c>
      <c r="AH683" s="56">
        <f t="shared" si="196"/>
        <v>0</v>
      </c>
      <c r="AI683" s="84">
        <f t="shared" si="197"/>
        <v>0</v>
      </c>
      <c r="AJ683" s="84">
        <v>1201</v>
      </c>
      <c r="AK683" t="str">
        <f t="shared" si="194"/>
        <v>0, 1201</v>
      </c>
      <c r="AL683" s="60">
        <f t="shared" si="197"/>
        <v>0</v>
      </c>
      <c r="AM683" s="5">
        <f t="shared" si="195"/>
        <v>0</v>
      </c>
      <c r="AN683" s="56"/>
      <c r="AT683" s="56"/>
    </row>
    <row r="684" spans="3:46" x14ac:dyDescent="0.35">
      <c r="C684" s="3">
        <f t="shared" si="191"/>
        <v>0</v>
      </c>
      <c r="E684" s="56" t="e">
        <f t="shared" si="183"/>
        <v>#N/A</v>
      </c>
      <c r="F684" s="58" t="e">
        <f t="shared" si="184"/>
        <v>#N/A</v>
      </c>
      <c r="G684" s="58">
        <f t="shared" si="185"/>
        <v>0</v>
      </c>
      <c r="H684" s="58">
        <f t="shared" si="186"/>
        <v>0</v>
      </c>
      <c r="I684" s="61" t="e">
        <v>#N/A</v>
      </c>
      <c r="J684" s="58" t="str">
        <f t="shared" si="187"/>
        <v>0</v>
      </c>
      <c r="K684" s="58" t="str">
        <f t="shared" si="188"/>
        <v>0</v>
      </c>
      <c r="L684" s="58">
        <f t="shared" si="189"/>
        <v>0</v>
      </c>
      <c r="M684" s="58">
        <f t="shared" si="190"/>
        <v>0</v>
      </c>
      <c r="AF684" s="3">
        <f t="shared" si="192"/>
        <v>0</v>
      </c>
      <c r="AG684" s="5">
        <f t="shared" si="193"/>
        <v>0</v>
      </c>
      <c r="AH684" s="56">
        <f t="shared" si="196"/>
        <v>0</v>
      </c>
      <c r="AI684" s="84">
        <f t="shared" si="197"/>
        <v>0</v>
      </c>
      <c r="AJ684" s="84">
        <v>1202</v>
      </c>
      <c r="AK684" t="str">
        <f t="shared" si="194"/>
        <v>0, 1202</v>
      </c>
      <c r="AL684" s="60">
        <f t="shared" si="197"/>
        <v>0</v>
      </c>
      <c r="AM684" s="5">
        <f t="shared" si="195"/>
        <v>0</v>
      </c>
      <c r="AN684" s="56"/>
      <c r="AT684" s="56"/>
    </row>
    <row r="685" spans="3:46" x14ac:dyDescent="0.35">
      <c r="C685" s="3">
        <f t="shared" si="191"/>
        <v>0</v>
      </c>
      <c r="E685" s="56" t="e">
        <f t="shared" si="183"/>
        <v>#N/A</v>
      </c>
      <c r="F685" s="58" t="e">
        <f t="shared" si="184"/>
        <v>#N/A</v>
      </c>
      <c r="G685" s="58">
        <f t="shared" si="185"/>
        <v>0</v>
      </c>
      <c r="H685" s="58">
        <f t="shared" si="186"/>
        <v>0</v>
      </c>
      <c r="I685" s="61" t="e">
        <v>#N/A</v>
      </c>
      <c r="J685" s="58" t="str">
        <f t="shared" si="187"/>
        <v>0</v>
      </c>
      <c r="K685" s="58" t="str">
        <f t="shared" si="188"/>
        <v>0</v>
      </c>
      <c r="L685" s="58">
        <f t="shared" si="189"/>
        <v>0</v>
      </c>
      <c r="M685" s="58">
        <f t="shared" si="190"/>
        <v>0</v>
      </c>
      <c r="AF685" s="3">
        <f t="shared" si="192"/>
        <v>0</v>
      </c>
      <c r="AG685" s="5">
        <f t="shared" si="193"/>
        <v>0</v>
      </c>
      <c r="AH685" s="56">
        <f t="shared" si="196"/>
        <v>0</v>
      </c>
      <c r="AI685" s="84">
        <f t="shared" si="197"/>
        <v>0</v>
      </c>
      <c r="AJ685" s="84">
        <v>1203</v>
      </c>
      <c r="AK685" t="str">
        <f t="shared" si="194"/>
        <v>0, 1203</v>
      </c>
      <c r="AL685" s="60">
        <f t="shared" si="197"/>
        <v>0</v>
      </c>
      <c r="AM685" s="5">
        <f t="shared" si="195"/>
        <v>0</v>
      </c>
      <c r="AN685" s="56"/>
      <c r="AT685" s="56"/>
    </row>
    <row r="686" spans="3:46" x14ac:dyDescent="0.35">
      <c r="C686" s="3">
        <f t="shared" si="191"/>
        <v>0</v>
      </c>
      <c r="E686" s="56" t="e">
        <f t="shared" si="183"/>
        <v>#N/A</v>
      </c>
      <c r="F686" s="58" t="e">
        <f t="shared" si="184"/>
        <v>#N/A</v>
      </c>
      <c r="G686" s="58">
        <f t="shared" si="185"/>
        <v>0</v>
      </c>
      <c r="H686" s="58">
        <f t="shared" si="186"/>
        <v>0</v>
      </c>
      <c r="I686" s="61" t="e">
        <v>#N/A</v>
      </c>
      <c r="J686" s="58" t="str">
        <f t="shared" si="187"/>
        <v>0</v>
      </c>
      <c r="K686" s="58" t="str">
        <f t="shared" si="188"/>
        <v>0</v>
      </c>
      <c r="L686" s="58">
        <f t="shared" si="189"/>
        <v>0</v>
      </c>
      <c r="M686" s="58">
        <f t="shared" si="190"/>
        <v>0</v>
      </c>
      <c r="AF686" s="3">
        <f t="shared" si="192"/>
        <v>0</v>
      </c>
      <c r="AG686" s="5">
        <f t="shared" si="193"/>
        <v>0</v>
      </c>
      <c r="AH686" s="56">
        <f t="shared" si="196"/>
        <v>0</v>
      </c>
      <c r="AI686" s="84">
        <f t="shared" si="197"/>
        <v>0</v>
      </c>
      <c r="AJ686" s="84">
        <v>1204</v>
      </c>
      <c r="AK686" t="str">
        <f t="shared" si="194"/>
        <v>0, 1204</v>
      </c>
      <c r="AL686" s="60">
        <f t="shared" si="197"/>
        <v>0</v>
      </c>
      <c r="AM686" s="5">
        <f t="shared" si="195"/>
        <v>0</v>
      </c>
      <c r="AN686" s="56"/>
      <c r="AT686" s="56"/>
    </row>
    <row r="687" spans="3:46" x14ac:dyDescent="0.35">
      <c r="C687" s="3">
        <f t="shared" si="191"/>
        <v>0</v>
      </c>
      <c r="E687" s="56" t="e">
        <f t="shared" ref="E687:E750" si="198">IF(D687=MIN($D$2:$D$412),D687,NA())</f>
        <v>#N/A</v>
      </c>
      <c r="F687" s="58" t="e">
        <f t="shared" ref="F687:F750" si="199">IF(D687=MAX($D$2:$D$412),D687,NA())</f>
        <v>#N/A</v>
      </c>
      <c r="G687" s="58">
        <f t="shared" ref="G687:G750" si="200">IF(AND(D687&lt;=D684, D687&lt;=D685, D687&lt;=D686, D687&lt;=D688, D687&lt;=D689, D687&lt;=D690),D687,NA())</f>
        <v>0</v>
      </c>
      <c r="H687" s="58">
        <f t="shared" ref="H687:H750" si="201">IF(AND(D687&gt;=D684, D687&gt;=D685, D687&gt;=D686, D687&gt;=D688, D687&gt;=D689, D687&gt;=D690),D687,NA())</f>
        <v>0</v>
      </c>
      <c r="I687" s="61" t="e">
        <v>#N/A</v>
      </c>
      <c r="J687" s="58" t="str">
        <f t="shared" ref="J687:J750" si="202">IF(D687=MIN($D:$D),D687,"0")</f>
        <v>0</v>
      </c>
      <c r="K687" s="58" t="str">
        <f t="shared" ref="K687:K750" si="203">IF(D687=MAX($D:$D),D687,"0")</f>
        <v>0</v>
      </c>
      <c r="L687" s="58">
        <f t="shared" ref="L687:L750" si="204">IF(AND(D687&lt;=D684, D687&lt;=D685, D687&lt;=D686, D687&lt;=D688, D687&lt;=D689, D687&lt;=D690),D687,"0")</f>
        <v>0</v>
      </c>
      <c r="M687" s="58">
        <f t="shared" ref="M687:M750" si="205">IF(AND(D687&gt;=D684, D687&gt;=D685, D687&gt;=D686, D687&gt;=D688, D687&gt;=D689, D687&gt;=D690),D687,"0")</f>
        <v>0</v>
      </c>
      <c r="AF687" s="3">
        <f t="shared" si="192"/>
        <v>0</v>
      </c>
      <c r="AG687" s="5">
        <f t="shared" si="193"/>
        <v>0</v>
      </c>
      <c r="AH687" s="56">
        <f t="shared" si="196"/>
        <v>0</v>
      </c>
      <c r="AI687" s="84">
        <f t="shared" si="197"/>
        <v>0</v>
      </c>
      <c r="AJ687" s="84">
        <v>1205</v>
      </c>
      <c r="AK687" t="str">
        <f t="shared" si="194"/>
        <v>0, 1205</v>
      </c>
      <c r="AL687" s="60">
        <f t="shared" si="197"/>
        <v>0</v>
      </c>
      <c r="AM687" s="5">
        <f t="shared" si="195"/>
        <v>0</v>
      </c>
      <c r="AN687" s="56"/>
      <c r="AT687" s="56"/>
    </row>
    <row r="688" spans="3:46" x14ac:dyDescent="0.35">
      <c r="C688" s="3">
        <f t="shared" si="191"/>
        <v>0</v>
      </c>
      <c r="E688" s="56" t="e">
        <f t="shared" si="198"/>
        <v>#N/A</v>
      </c>
      <c r="F688" s="58" t="e">
        <f t="shared" si="199"/>
        <v>#N/A</v>
      </c>
      <c r="G688" s="58">
        <f t="shared" si="200"/>
        <v>0</v>
      </c>
      <c r="H688" s="58">
        <f t="shared" si="201"/>
        <v>0</v>
      </c>
      <c r="I688" s="61" t="e">
        <v>#N/A</v>
      </c>
      <c r="J688" s="58" t="str">
        <f t="shared" si="202"/>
        <v>0</v>
      </c>
      <c r="K688" s="58" t="str">
        <f t="shared" si="203"/>
        <v>0</v>
      </c>
      <c r="L688" s="58">
        <f t="shared" si="204"/>
        <v>0</v>
      </c>
      <c r="M688" s="58">
        <f t="shared" si="205"/>
        <v>0</v>
      </c>
      <c r="AF688" s="3">
        <f t="shared" si="192"/>
        <v>0</v>
      </c>
      <c r="AG688" s="5">
        <f t="shared" si="193"/>
        <v>0</v>
      </c>
      <c r="AH688" s="56">
        <f t="shared" si="196"/>
        <v>0</v>
      </c>
      <c r="AI688" s="84">
        <f t="shared" si="197"/>
        <v>0</v>
      </c>
      <c r="AJ688" s="84">
        <v>1206</v>
      </c>
      <c r="AK688" t="str">
        <f t="shared" si="194"/>
        <v>0, 1206</v>
      </c>
      <c r="AL688" s="60">
        <f t="shared" si="197"/>
        <v>0</v>
      </c>
      <c r="AM688" s="5">
        <f t="shared" si="195"/>
        <v>0</v>
      </c>
      <c r="AN688" s="56"/>
      <c r="AT688" s="56"/>
    </row>
    <row r="689" spans="3:46" x14ac:dyDescent="0.35">
      <c r="C689" s="3">
        <f t="shared" si="191"/>
        <v>0</v>
      </c>
      <c r="E689" s="56" t="e">
        <f t="shared" si="198"/>
        <v>#N/A</v>
      </c>
      <c r="F689" s="58" t="e">
        <f t="shared" si="199"/>
        <v>#N/A</v>
      </c>
      <c r="G689" s="58">
        <f t="shared" si="200"/>
        <v>0</v>
      </c>
      <c r="H689" s="58">
        <f t="shared" si="201"/>
        <v>0</v>
      </c>
      <c r="I689" s="61" t="e">
        <v>#N/A</v>
      </c>
      <c r="J689" s="58" t="str">
        <f t="shared" si="202"/>
        <v>0</v>
      </c>
      <c r="K689" s="58" t="str">
        <f t="shared" si="203"/>
        <v>0</v>
      </c>
      <c r="L689" s="58">
        <f t="shared" si="204"/>
        <v>0</v>
      </c>
      <c r="M689" s="58">
        <f t="shared" si="205"/>
        <v>0</v>
      </c>
      <c r="AF689" s="3">
        <f t="shared" si="192"/>
        <v>0</v>
      </c>
      <c r="AG689" s="5">
        <f t="shared" si="193"/>
        <v>0</v>
      </c>
      <c r="AH689" s="56">
        <f t="shared" si="196"/>
        <v>0</v>
      </c>
      <c r="AI689" s="84">
        <f t="shared" si="197"/>
        <v>0</v>
      </c>
      <c r="AJ689" s="84">
        <v>1207</v>
      </c>
      <c r="AK689" t="str">
        <f t="shared" si="194"/>
        <v>0, 1207</v>
      </c>
      <c r="AL689" s="60">
        <f t="shared" si="197"/>
        <v>0</v>
      </c>
      <c r="AM689" s="5">
        <f t="shared" si="195"/>
        <v>0</v>
      </c>
      <c r="AN689" s="56"/>
      <c r="AT689" s="56"/>
    </row>
    <row r="690" spans="3:46" x14ac:dyDescent="0.35">
      <c r="C690" s="3">
        <f t="shared" si="191"/>
        <v>0</v>
      </c>
      <c r="E690" s="56" t="e">
        <f t="shared" si="198"/>
        <v>#N/A</v>
      </c>
      <c r="F690" s="58" t="e">
        <f t="shared" si="199"/>
        <v>#N/A</v>
      </c>
      <c r="G690" s="58">
        <f t="shared" si="200"/>
        <v>0</v>
      </c>
      <c r="H690" s="58">
        <f t="shared" si="201"/>
        <v>0</v>
      </c>
      <c r="I690" s="61" t="e">
        <v>#N/A</v>
      </c>
      <c r="J690" s="58" t="str">
        <f t="shared" si="202"/>
        <v>0</v>
      </c>
      <c r="K690" s="58" t="str">
        <f t="shared" si="203"/>
        <v>0</v>
      </c>
      <c r="L690" s="58">
        <f t="shared" si="204"/>
        <v>0</v>
      </c>
      <c r="M690" s="58">
        <f t="shared" si="205"/>
        <v>0</v>
      </c>
      <c r="AF690" s="3">
        <f t="shared" si="192"/>
        <v>0</v>
      </c>
      <c r="AG690" s="5">
        <f t="shared" si="193"/>
        <v>0</v>
      </c>
      <c r="AH690" s="56">
        <f t="shared" si="196"/>
        <v>0</v>
      </c>
      <c r="AI690" s="84">
        <f t="shared" si="197"/>
        <v>0</v>
      </c>
      <c r="AJ690" s="84">
        <v>1208</v>
      </c>
      <c r="AK690" t="str">
        <f t="shared" si="194"/>
        <v>0, 1208</v>
      </c>
      <c r="AL690" s="60">
        <f t="shared" si="197"/>
        <v>0</v>
      </c>
      <c r="AM690" s="5">
        <f t="shared" si="195"/>
        <v>0</v>
      </c>
      <c r="AN690" s="56"/>
      <c r="AT690" s="56"/>
    </row>
    <row r="691" spans="3:46" x14ac:dyDescent="0.35">
      <c r="C691" s="3">
        <f t="shared" si="191"/>
        <v>0</v>
      </c>
      <c r="E691" s="56" t="e">
        <f t="shared" si="198"/>
        <v>#N/A</v>
      </c>
      <c r="F691" s="58" t="e">
        <f t="shared" si="199"/>
        <v>#N/A</v>
      </c>
      <c r="G691" s="58">
        <f t="shared" si="200"/>
        <v>0</v>
      </c>
      <c r="H691" s="58">
        <f t="shared" si="201"/>
        <v>0</v>
      </c>
      <c r="I691" s="61" t="e">
        <v>#N/A</v>
      </c>
      <c r="J691" s="58" t="str">
        <f t="shared" si="202"/>
        <v>0</v>
      </c>
      <c r="K691" s="58" t="str">
        <f t="shared" si="203"/>
        <v>0</v>
      </c>
      <c r="L691" s="58">
        <f t="shared" si="204"/>
        <v>0</v>
      </c>
      <c r="M691" s="58">
        <f t="shared" si="205"/>
        <v>0</v>
      </c>
      <c r="AF691" s="3">
        <f t="shared" si="192"/>
        <v>0</v>
      </c>
      <c r="AG691" s="5">
        <f t="shared" si="193"/>
        <v>0</v>
      </c>
      <c r="AH691" s="56">
        <f t="shared" si="196"/>
        <v>0</v>
      </c>
      <c r="AI691" s="84">
        <f t="shared" si="197"/>
        <v>0</v>
      </c>
      <c r="AJ691" s="84">
        <v>1209</v>
      </c>
      <c r="AK691" t="str">
        <f t="shared" si="194"/>
        <v>0, 1209</v>
      </c>
      <c r="AL691" s="60">
        <f t="shared" si="197"/>
        <v>0</v>
      </c>
      <c r="AM691" s="5">
        <f t="shared" si="195"/>
        <v>0</v>
      </c>
      <c r="AN691" s="56"/>
      <c r="AT691" s="56"/>
    </row>
    <row r="692" spans="3:46" x14ac:dyDescent="0.35">
      <c r="C692" s="3">
        <f t="shared" si="191"/>
        <v>0</v>
      </c>
      <c r="E692" s="56" t="e">
        <f t="shared" si="198"/>
        <v>#N/A</v>
      </c>
      <c r="F692" s="58" t="e">
        <f t="shared" si="199"/>
        <v>#N/A</v>
      </c>
      <c r="G692" s="58">
        <f t="shared" si="200"/>
        <v>0</v>
      </c>
      <c r="H692" s="58">
        <f t="shared" si="201"/>
        <v>0</v>
      </c>
      <c r="I692" s="61" t="e">
        <v>#N/A</v>
      </c>
      <c r="J692" s="58" t="str">
        <f t="shared" si="202"/>
        <v>0</v>
      </c>
      <c r="K692" s="58" t="str">
        <f t="shared" si="203"/>
        <v>0</v>
      </c>
      <c r="L692" s="58">
        <f t="shared" si="204"/>
        <v>0</v>
      </c>
      <c r="M692" s="58">
        <f t="shared" si="205"/>
        <v>0</v>
      </c>
      <c r="AF692" s="3">
        <f t="shared" si="192"/>
        <v>0</v>
      </c>
      <c r="AG692" s="5">
        <f t="shared" si="193"/>
        <v>0</v>
      </c>
      <c r="AH692" s="56">
        <f t="shared" si="196"/>
        <v>0</v>
      </c>
      <c r="AI692" s="84">
        <f t="shared" si="197"/>
        <v>0</v>
      </c>
      <c r="AJ692" s="84">
        <v>1210</v>
      </c>
      <c r="AK692" t="str">
        <f t="shared" si="194"/>
        <v>0, 1210</v>
      </c>
      <c r="AL692" s="60">
        <f t="shared" si="197"/>
        <v>0</v>
      </c>
      <c r="AM692" s="5">
        <f t="shared" si="195"/>
        <v>0</v>
      </c>
      <c r="AN692" s="56"/>
      <c r="AT692" s="56"/>
    </row>
    <row r="693" spans="3:46" x14ac:dyDescent="0.35">
      <c r="C693" s="3">
        <f t="shared" si="191"/>
        <v>0</v>
      </c>
      <c r="E693" s="56" t="e">
        <f t="shared" si="198"/>
        <v>#N/A</v>
      </c>
      <c r="F693" s="58" t="e">
        <f t="shared" si="199"/>
        <v>#N/A</v>
      </c>
      <c r="G693" s="58">
        <f t="shared" si="200"/>
        <v>0</v>
      </c>
      <c r="H693" s="58">
        <f t="shared" si="201"/>
        <v>0</v>
      </c>
      <c r="I693" s="61" t="e">
        <v>#N/A</v>
      </c>
      <c r="J693" s="58" t="str">
        <f t="shared" si="202"/>
        <v>0</v>
      </c>
      <c r="K693" s="58" t="str">
        <f t="shared" si="203"/>
        <v>0</v>
      </c>
      <c r="L693" s="58">
        <f t="shared" si="204"/>
        <v>0</v>
      </c>
      <c r="M693" s="58">
        <f t="shared" si="205"/>
        <v>0</v>
      </c>
      <c r="AF693" s="3">
        <f t="shared" si="192"/>
        <v>0</v>
      </c>
      <c r="AG693" s="5">
        <f t="shared" si="193"/>
        <v>0</v>
      </c>
      <c r="AH693" s="56">
        <f t="shared" si="196"/>
        <v>0</v>
      </c>
      <c r="AI693" s="84">
        <f t="shared" si="197"/>
        <v>0</v>
      </c>
      <c r="AJ693" s="84">
        <v>1211</v>
      </c>
      <c r="AK693" t="str">
        <f t="shared" si="194"/>
        <v>0, 1211</v>
      </c>
      <c r="AL693" s="60">
        <f t="shared" si="197"/>
        <v>0</v>
      </c>
      <c r="AM693" s="5">
        <f t="shared" si="195"/>
        <v>0</v>
      </c>
      <c r="AN693" s="56"/>
      <c r="AT693" s="56"/>
    </row>
    <row r="694" spans="3:46" x14ac:dyDescent="0.35">
      <c r="C694" s="3">
        <f t="shared" si="191"/>
        <v>0</v>
      </c>
      <c r="E694" s="56" t="e">
        <f t="shared" si="198"/>
        <v>#N/A</v>
      </c>
      <c r="F694" s="58" t="e">
        <f t="shared" si="199"/>
        <v>#N/A</v>
      </c>
      <c r="G694" s="58">
        <f t="shared" si="200"/>
        <v>0</v>
      </c>
      <c r="H694" s="58">
        <f t="shared" si="201"/>
        <v>0</v>
      </c>
      <c r="I694" s="61" t="e">
        <v>#N/A</v>
      </c>
      <c r="J694" s="58" t="str">
        <f t="shared" si="202"/>
        <v>0</v>
      </c>
      <c r="K694" s="58" t="str">
        <f t="shared" si="203"/>
        <v>0</v>
      </c>
      <c r="L694" s="58">
        <f t="shared" si="204"/>
        <v>0</v>
      </c>
      <c r="M694" s="58">
        <f t="shared" si="205"/>
        <v>0</v>
      </c>
      <c r="AF694" s="3">
        <f t="shared" si="192"/>
        <v>0</v>
      </c>
      <c r="AG694" s="5">
        <f t="shared" si="193"/>
        <v>0</v>
      </c>
      <c r="AH694" s="56">
        <f t="shared" si="196"/>
        <v>0</v>
      </c>
      <c r="AI694" s="84">
        <f t="shared" si="197"/>
        <v>0</v>
      </c>
      <c r="AJ694" s="84">
        <v>1212</v>
      </c>
      <c r="AK694" t="str">
        <f t="shared" si="194"/>
        <v>0, 1212</v>
      </c>
      <c r="AL694" s="60">
        <f t="shared" si="197"/>
        <v>0</v>
      </c>
      <c r="AM694" s="5">
        <f t="shared" si="195"/>
        <v>0</v>
      </c>
      <c r="AN694" s="56"/>
      <c r="AT694" s="56"/>
    </row>
    <row r="695" spans="3:46" x14ac:dyDescent="0.35">
      <c r="C695" s="3">
        <f t="shared" si="191"/>
        <v>0</v>
      </c>
      <c r="E695" s="56" t="e">
        <f t="shared" si="198"/>
        <v>#N/A</v>
      </c>
      <c r="F695" s="58" t="e">
        <f t="shared" si="199"/>
        <v>#N/A</v>
      </c>
      <c r="G695" s="58">
        <f t="shared" si="200"/>
        <v>0</v>
      </c>
      <c r="H695" s="58">
        <f t="shared" si="201"/>
        <v>0</v>
      </c>
      <c r="I695" s="61" t="e">
        <v>#N/A</v>
      </c>
      <c r="J695" s="58" t="str">
        <f t="shared" si="202"/>
        <v>0</v>
      </c>
      <c r="K695" s="58" t="str">
        <f t="shared" si="203"/>
        <v>0</v>
      </c>
      <c r="L695" s="58">
        <f t="shared" si="204"/>
        <v>0</v>
      </c>
      <c r="M695" s="58">
        <f t="shared" si="205"/>
        <v>0</v>
      </c>
      <c r="AF695" s="3">
        <f t="shared" si="192"/>
        <v>0</v>
      </c>
      <c r="AG695" s="5">
        <f t="shared" si="193"/>
        <v>0</v>
      </c>
      <c r="AH695" s="56">
        <f t="shared" si="196"/>
        <v>0</v>
      </c>
      <c r="AI695" s="84">
        <f t="shared" si="197"/>
        <v>0</v>
      </c>
      <c r="AJ695" s="84">
        <v>1213</v>
      </c>
      <c r="AK695" t="str">
        <f t="shared" si="194"/>
        <v>0, 1213</v>
      </c>
      <c r="AL695" s="60">
        <f t="shared" si="197"/>
        <v>0</v>
      </c>
      <c r="AM695" s="5">
        <f t="shared" si="195"/>
        <v>0</v>
      </c>
      <c r="AN695" s="56"/>
      <c r="AT695" s="56"/>
    </row>
    <row r="696" spans="3:46" x14ac:dyDescent="0.35">
      <c r="C696" s="3">
        <f t="shared" si="191"/>
        <v>0</v>
      </c>
      <c r="E696" s="56" t="e">
        <f t="shared" si="198"/>
        <v>#N/A</v>
      </c>
      <c r="F696" s="58" t="e">
        <f t="shared" si="199"/>
        <v>#N/A</v>
      </c>
      <c r="G696" s="58">
        <f t="shared" si="200"/>
        <v>0</v>
      </c>
      <c r="H696" s="58">
        <f t="shared" si="201"/>
        <v>0</v>
      </c>
      <c r="I696" s="61" t="e">
        <v>#N/A</v>
      </c>
      <c r="J696" s="58" t="str">
        <f t="shared" si="202"/>
        <v>0</v>
      </c>
      <c r="K696" s="58" t="str">
        <f t="shared" si="203"/>
        <v>0</v>
      </c>
      <c r="L696" s="58">
        <f t="shared" si="204"/>
        <v>0</v>
      </c>
      <c r="M696" s="58">
        <f t="shared" si="205"/>
        <v>0</v>
      </c>
      <c r="AF696" s="3">
        <f t="shared" si="192"/>
        <v>0</v>
      </c>
      <c r="AG696" s="5">
        <f t="shared" si="193"/>
        <v>0</v>
      </c>
      <c r="AH696" s="56">
        <f t="shared" si="196"/>
        <v>0</v>
      </c>
      <c r="AI696" s="84">
        <f t="shared" si="197"/>
        <v>0</v>
      </c>
      <c r="AJ696" s="84">
        <v>1214</v>
      </c>
      <c r="AK696" t="str">
        <f t="shared" si="194"/>
        <v>0, 1214</v>
      </c>
      <c r="AL696" s="60">
        <f t="shared" si="197"/>
        <v>0</v>
      </c>
      <c r="AM696" s="5">
        <f t="shared" si="195"/>
        <v>0</v>
      </c>
      <c r="AN696" s="56"/>
      <c r="AT696" s="56"/>
    </row>
    <row r="697" spans="3:46" x14ac:dyDescent="0.35">
      <c r="C697" s="3">
        <f t="shared" si="191"/>
        <v>0</v>
      </c>
      <c r="E697" s="56" t="e">
        <f t="shared" si="198"/>
        <v>#N/A</v>
      </c>
      <c r="F697" s="58" t="e">
        <f t="shared" si="199"/>
        <v>#N/A</v>
      </c>
      <c r="G697" s="58">
        <f t="shared" si="200"/>
        <v>0</v>
      </c>
      <c r="H697" s="58">
        <f t="shared" si="201"/>
        <v>0</v>
      </c>
      <c r="I697" s="61" t="e">
        <v>#N/A</v>
      </c>
      <c r="J697" s="58" t="str">
        <f t="shared" si="202"/>
        <v>0</v>
      </c>
      <c r="K697" s="58" t="str">
        <f t="shared" si="203"/>
        <v>0</v>
      </c>
      <c r="L697" s="58">
        <f t="shared" si="204"/>
        <v>0</v>
      </c>
      <c r="M697" s="58">
        <f t="shared" si="205"/>
        <v>0</v>
      </c>
      <c r="AF697" s="3">
        <f t="shared" si="192"/>
        <v>0</v>
      </c>
      <c r="AG697" s="5">
        <f t="shared" si="193"/>
        <v>0</v>
      </c>
      <c r="AH697" s="56">
        <f t="shared" si="196"/>
        <v>0</v>
      </c>
      <c r="AI697" s="84">
        <f t="shared" si="197"/>
        <v>0</v>
      </c>
      <c r="AJ697" s="84">
        <v>1215</v>
      </c>
      <c r="AK697" t="str">
        <f t="shared" si="194"/>
        <v>0, 1215</v>
      </c>
      <c r="AL697" s="60">
        <f t="shared" si="197"/>
        <v>0</v>
      </c>
      <c r="AM697" s="5">
        <f t="shared" si="195"/>
        <v>0</v>
      </c>
      <c r="AN697" s="56"/>
      <c r="AT697" s="56"/>
    </row>
    <row r="698" spans="3:46" x14ac:dyDescent="0.35">
      <c r="C698" s="3">
        <f t="shared" si="191"/>
        <v>0</v>
      </c>
      <c r="E698" s="56" t="e">
        <f t="shared" si="198"/>
        <v>#N/A</v>
      </c>
      <c r="F698" s="58" t="e">
        <f t="shared" si="199"/>
        <v>#N/A</v>
      </c>
      <c r="G698" s="58">
        <f t="shared" si="200"/>
        <v>0</v>
      </c>
      <c r="H698" s="58">
        <f t="shared" si="201"/>
        <v>0</v>
      </c>
      <c r="I698" s="61" t="e">
        <v>#N/A</v>
      </c>
      <c r="J698" s="58" t="str">
        <f t="shared" si="202"/>
        <v>0</v>
      </c>
      <c r="K698" s="58" t="str">
        <f t="shared" si="203"/>
        <v>0</v>
      </c>
      <c r="L698" s="58">
        <f t="shared" si="204"/>
        <v>0</v>
      </c>
      <c r="M698" s="58">
        <f t="shared" si="205"/>
        <v>0</v>
      </c>
      <c r="AF698" s="3">
        <f t="shared" si="192"/>
        <v>0</v>
      </c>
      <c r="AG698" s="5">
        <f t="shared" si="193"/>
        <v>0</v>
      </c>
      <c r="AH698" s="56">
        <f t="shared" si="196"/>
        <v>0</v>
      </c>
      <c r="AI698" s="84">
        <f t="shared" si="197"/>
        <v>0</v>
      </c>
      <c r="AJ698" s="84">
        <v>1216</v>
      </c>
      <c r="AK698" t="str">
        <f t="shared" si="194"/>
        <v>0, 1216</v>
      </c>
      <c r="AL698" s="60">
        <f t="shared" si="197"/>
        <v>0</v>
      </c>
      <c r="AM698" s="5">
        <f t="shared" si="195"/>
        <v>0</v>
      </c>
      <c r="AN698" s="56"/>
      <c r="AT698" s="56"/>
    </row>
    <row r="699" spans="3:46" x14ac:dyDescent="0.35">
      <c r="C699" s="3">
        <f t="shared" si="191"/>
        <v>0</v>
      </c>
      <c r="E699" s="56" t="e">
        <f t="shared" si="198"/>
        <v>#N/A</v>
      </c>
      <c r="F699" s="58" t="e">
        <f t="shared" si="199"/>
        <v>#N/A</v>
      </c>
      <c r="G699" s="58">
        <f t="shared" si="200"/>
        <v>0</v>
      </c>
      <c r="H699" s="58">
        <f t="shared" si="201"/>
        <v>0</v>
      </c>
      <c r="I699" s="61" t="e">
        <v>#N/A</v>
      </c>
      <c r="J699" s="58" t="str">
        <f t="shared" si="202"/>
        <v>0</v>
      </c>
      <c r="K699" s="58" t="str">
        <f t="shared" si="203"/>
        <v>0</v>
      </c>
      <c r="L699" s="58">
        <f t="shared" si="204"/>
        <v>0</v>
      </c>
      <c r="M699" s="58">
        <f t="shared" si="205"/>
        <v>0</v>
      </c>
      <c r="AF699" s="3">
        <f t="shared" si="192"/>
        <v>0</v>
      </c>
      <c r="AG699" s="5">
        <f t="shared" si="193"/>
        <v>0</v>
      </c>
      <c r="AH699" s="56">
        <f t="shared" si="196"/>
        <v>0</v>
      </c>
      <c r="AI699" s="84">
        <f t="shared" si="197"/>
        <v>0</v>
      </c>
      <c r="AJ699" s="84">
        <v>1217</v>
      </c>
      <c r="AK699" t="str">
        <f t="shared" si="194"/>
        <v>0, 1217</v>
      </c>
      <c r="AL699" s="60">
        <f t="shared" si="197"/>
        <v>0</v>
      </c>
      <c r="AM699" s="5">
        <f t="shared" si="195"/>
        <v>0</v>
      </c>
      <c r="AN699" s="56"/>
      <c r="AT699" s="56"/>
    </row>
    <row r="700" spans="3:46" x14ac:dyDescent="0.35">
      <c r="C700" s="3">
        <f t="shared" si="191"/>
        <v>0</v>
      </c>
      <c r="E700" s="56" t="e">
        <f t="shared" si="198"/>
        <v>#N/A</v>
      </c>
      <c r="F700" s="58" t="e">
        <f t="shared" si="199"/>
        <v>#N/A</v>
      </c>
      <c r="G700" s="58">
        <f t="shared" si="200"/>
        <v>0</v>
      </c>
      <c r="H700" s="58">
        <f t="shared" si="201"/>
        <v>0</v>
      </c>
      <c r="I700" s="61" t="e">
        <v>#N/A</v>
      </c>
      <c r="J700" s="58" t="str">
        <f t="shared" si="202"/>
        <v>0</v>
      </c>
      <c r="K700" s="58" t="str">
        <f t="shared" si="203"/>
        <v>0</v>
      </c>
      <c r="L700" s="58">
        <f t="shared" si="204"/>
        <v>0</v>
      </c>
      <c r="M700" s="58">
        <f t="shared" si="205"/>
        <v>0</v>
      </c>
      <c r="AF700" s="3">
        <f t="shared" si="192"/>
        <v>0</v>
      </c>
      <c r="AG700" s="5">
        <f t="shared" si="193"/>
        <v>0</v>
      </c>
      <c r="AH700" s="56">
        <f t="shared" si="196"/>
        <v>0</v>
      </c>
      <c r="AI700" s="84">
        <f t="shared" si="197"/>
        <v>0</v>
      </c>
      <c r="AJ700" s="84">
        <v>1218</v>
      </c>
      <c r="AK700" t="str">
        <f t="shared" si="194"/>
        <v>0, 1218</v>
      </c>
      <c r="AL700" s="60">
        <f t="shared" si="197"/>
        <v>0</v>
      </c>
      <c r="AM700" s="5">
        <f t="shared" si="195"/>
        <v>0</v>
      </c>
      <c r="AN700" s="56"/>
      <c r="AT700" s="56"/>
    </row>
    <row r="701" spans="3:46" x14ac:dyDescent="0.35">
      <c r="C701" s="3">
        <f t="shared" si="191"/>
        <v>0</v>
      </c>
      <c r="E701" s="56" t="e">
        <f t="shared" si="198"/>
        <v>#N/A</v>
      </c>
      <c r="F701" s="58" t="e">
        <f t="shared" si="199"/>
        <v>#N/A</v>
      </c>
      <c r="G701" s="58">
        <f t="shared" si="200"/>
        <v>0</v>
      </c>
      <c r="H701" s="58">
        <f t="shared" si="201"/>
        <v>0</v>
      </c>
      <c r="I701" s="61" t="e">
        <v>#N/A</v>
      </c>
      <c r="J701" s="58" t="str">
        <f t="shared" si="202"/>
        <v>0</v>
      </c>
      <c r="K701" s="58" t="str">
        <f t="shared" si="203"/>
        <v>0</v>
      </c>
      <c r="L701" s="58">
        <f t="shared" si="204"/>
        <v>0</v>
      </c>
      <c r="M701" s="58">
        <f t="shared" si="205"/>
        <v>0</v>
      </c>
      <c r="AF701" s="3">
        <f t="shared" si="192"/>
        <v>0</v>
      </c>
      <c r="AG701" s="5">
        <f t="shared" si="193"/>
        <v>0</v>
      </c>
      <c r="AH701" s="56">
        <f t="shared" si="196"/>
        <v>0</v>
      </c>
      <c r="AI701" s="84">
        <f t="shared" si="197"/>
        <v>0</v>
      </c>
      <c r="AJ701" s="84">
        <v>1219</v>
      </c>
      <c r="AK701" t="str">
        <f t="shared" si="194"/>
        <v>0, 1219</v>
      </c>
      <c r="AL701" s="60">
        <f t="shared" si="197"/>
        <v>0</v>
      </c>
      <c r="AM701" s="5">
        <f t="shared" si="195"/>
        <v>0</v>
      </c>
      <c r="AN701" s="56"/>
      <c r="AT701" s="56"/>
    </row>
    <row r="702" spans="3:46" x14ac:dyDescent="0.35">
      <c r="C702" s="3">
        <f t="shared" si="191"/>
        <v>0</v>
      </c>
      <c r="E702" s="56" t="e">
        <f t="shared" si="198"/>
        <v>#N/A</v>
      </c>
      <c r="F702" s="58" t="e">
        <f t="shared" si="199"/>
        <v>#N/A</v>
      </c>
      <c r="G702" s="58">
        <f t="shared" si="200"/>
        <v>0</v>
      </c>
      <c r="H702" s="58">
        <f t="shared" si="201"/>
        <v>0</v>
      </c>
      <c r="I702" s="61" t="e">
        <v>#N/A</v>
      </c>
      <c r="J702" s="58" t="str">
        <f t="shared" si="202"/>
        <v>0</v>
      </c>
      <c r="K702" s="58" t="str">
        <f t="shared" si="203"/>
        <v>0</v>
      </c>
      <c r="L702" s="58">
        <f t="shared" si="204"/>
        <v>0</v>
      </c>
      <c r="M702" s="58">
        <f t="shared" si="205"/>
        <v>0</v>
      </c>
      <c r="AF702" s="3">
        <f t="shared" si="192"/>
        <v>0</v>
      </c>
      <c r="AG702" s="5">
        <f t="shared" si="193"/>
        <v>0</v>
      </c>
      <c r="AH702" s="56">
        <f t="shared" si="196"/>
        <v>0</v>
      </c>
      <c r="AI702" s="84">
        <f t="shared" si="197"/>
        <v>0</v>
      </c>
      <c r="AJ702" s="84">
        <v>1220</v>
      </c>
      <c r="AK702" t="str">
        <f t="shared" si="194"/>
        <v>0, 1220</v>
      </c>
      <c r="AL702" s="60">
        <f t="shared" si="197"/>
        <v>0</v>
      </c>
      <c r="AM702" s="5">
        <f t="shared" si="195"/>
        <v>0</v>
      </c>
      <c r="AN702" s="56"/>
      <c r="AT702" s="56"/>
    </row>
    <row r="703" spans="3:46" x14ac:dyDescent="0.35">
      <c r="C703" s="3">
        <f t="shared" si="191"/>
        <v>0</v>
      </c>
      <c r="E703" s="56" t="e">
        <f t="shared" si="198"/>
        <v>#N/A</v>
      </c>
      <c r="F703" s="58" t="e">
        <f t="shared" si="199"/>
        <v>#N/A</v>
      </c>
      <c r="G703" s="58">
        <f t="shared" si="200"/>
        <v>0</v>
      </c>
      <c r="H703" s="58">
        <f t="shared" si="201"/>
        <v>0</v>
      </c>
      <c r="I703" s="61" t="e">
        <v>#N/A</v>
      </c>
      <c r="J703" s="58" t="str">
        <f t="shared" si="202"/>
        <v>0</v>
      </c>
      <c r="K703" s="58" t="str">
        <f t="shared" si="203"/>
        <v>0</v>
      </c>
      <c r="L703" s="58">
        <f t="shared" si="204"/>
        <v>0</v>
      </c>
      <c r="M703" s="58">
        <f t="shared" si="205"/>
        <v>0</v>
      </c>
      <c r="AF703" s="3">
        <f t="shared" si="192"/>
        <v>0</v>
      </c>
      <c r="AG703" s="5">
        <f t="shared" si="193"/>
        <v>0</v>
      </c>
      <c r="AH703" s="56">
        <f t="shared" si="196"/>
        <v>0</v>
      </c>
      <c r="AI703" s="84">
        <f t="shared" si="197"/>
        <v>0</v>
      </c>
      <c r="AJ703" s="84">
        <v>1221</v>
      </c>
      <c r="AK703" t="str">
        <f t="shared" si="194"/>
        <v>0, 1221</v>
      </c>
      <c r="AL703" s="60">
        <f t="shared" si="197"/>
        <v>0</v>
      </c>
      <c r="AM703" s="5">
        <f t="shared" si="195"/>
        <v>0</v>
      </c>
      <c r="AN703" s="56"/>
      <c r="AT703" s="56"/>
    </row>
    <row r="704" spans="3:46" x14ac:dyDescent="0.35">
      <c r="C704" s="3">
        <f t="shared" si="191"/>
        <v>0</v>
      </c>
      <c r="E704" s="56" t="e">
        <f t="shared" si="198"/>
        <v>#N/A</v>
      </c>
      <c r="F704" s="58" t="e">
        <f t="shared" si="199"/>
        <v>#N/A</v>
      </c>
      <c r="G704" s="58">
        <f t="shared" si="200"/>
        <v>0</v>
      </c>
      <c r="H704" s="58">
        <f t="shared" si="201"/>
        <v>0</v>
      </c>
      <c r="I704" s="61" t="e">
        <v>#N/A</v>
      </c>
      <c r="J704" s="58" t="str">
        <f t="shared" si="202"/>
        <v>0</v>
      </c>
      <c r="K704" s="58" t="str">
        <f t="shared" si="203"/>
        <v>0</v>
      </c>
      <c r="L704" s="58">
        <f t="shared" si="204"/>
        <v>0</v>
      </c>
      <c r="M704" s="58">
        <f t="shared" si="205"/>
        <v>0</v>
      </c>
      <c r="AF704" s="3">
        <f t="shared" si="192"/>
        <v>0</v>
      </c>
      <c r="AG704" s="5">
        <f t="shared" si="193"/>
        <v>0</v>
      </c>
      <c r="AH704" s="56">
        <f t="shared" si="196"/>
        <v>0</v>
      </c>
      <c r="AI704" s="84">
        <f t="shared" si="197"/>
        <v>0</v>
      </c>
      <c r="AJ704" s="84">
        <v>1222</v>
      </c>
      <c r="AK704" t="str">
        <f t="shared" si="194"/>
        <v>0, 1222</v>
      </c>
      <c r="AL704" s="60">
        <f t="shared" si="197"/>
        <v>0</v>
      </c>
      <c r="AM704" s="5">
        <f t="shared" si="195"/>
        <v>0</v>
      </c>
      <c r="AN704" s="56"/>
      <c r="AT704" s="56"/>
    </row>
    <row r="705" spans="3:46" x14ac:dyDescent="0.35">
      <c r="C705" s="3">
        <f t="shared" si="191"/>
        <v>0</v>
      </c>
      <c r="E705" s="56" t="e">
        <f t="shared" si="198"/>
        <v>#N/A</v>
      </c>
      <c r="F705" s="58" t="e">
        <f t="shared" si="199"/>
        <v>#N/A</v>
      </c>
      <c r="G705" s="58">
        <f t="shared" si="200"/>
        <v>0</v>
      </c>
      <c r="H705" s="58">
        <f t="shared" si="201"/>
        <v>0</v>
      </c>
      <c r="I705" s="61" t="e">
        <v>#N/A</v>
      </c>
      <c r="J705" s="58" t="str">
        <f t="shared" si="202"/>
        <v>0</v>
      </c>
      <c r="K705" s="58" t="str">
        <f t="shared" si="203"/>
        <v>0</v>
      </c>
      <c r="L705" s="58">
        <f t="shared" si="204"/>
        <v>0</v>
      </c>
      <c r="M705" s="58">
        <f t="shared" si="205"/>
        <v>0</v>
      </c>
      <c r="AF705" s="3">
        <f t="shared" si="192"/>
        <v>0</v>
      </c>
      <c r="AG705" s="5">
        <f t="shared" si="193"/>
        <v>0</v>
      </c>
      <c r="AH705" s="56">
        <f t="shared" si="196"/>
        <v>0</v>
      </c>
      <c r="AI705" s="84">
        <f t="shared" si="197"/>
        <v>0</v>
      </c>
      <c r="AJ705" s="84">
        <v>1223</v>
      </c>
      <c r="AK705" t="str">
        <f t="shared" si="194"/>
        <v>0, 1223</v>
      </c>
      <c r="AL705" s="60">
        <f t="shared" si="197"/>
        <v>0</v>
      </c>
      <c r="AM705" s="5">
        <f t="shared" si="195"/>
        <v>0</v>
      </c>
      <c r="AN705" s="56"/>
      <c r="AT705" s="56"/>
    </row>
    <row r="706" spans="3:46" x14ac:dyDescent="0.35">
      <c r="C706" s="3">
        <f t="shared" ref="C706:C769" si="206">A706/60000/1440</f>
        <v>0</v>
      </c>
      <c r="E706" s="56" t="e">
        <f t="shared" si="198"/>
        <v>#N/A</v>
      </c>
      <c r="F706" s="58" t="e">
        <f t="shared" si="199"/>
        <v>#N/A</v>
      </c>
      <c r="G706" s="58">
        <f t="shared" si="200"/>
        <v>0</v>
      </c>
      <c r="H706" s="58">
        <f t="shared" si="201"/>
        <v>0</v>
      </c>
      <c r="I706" s="61" t="e">
        <v>#N/A</v>
      </c>
      <c r="J706" s="58" t="str">
        <f t="shared" si="202"/>
        <v>0</v>
      </c>
      <c r="K706" s="58" t="str">
        <f t="shared" si="203"/>
        <v>0</v>
      </c>
      <c r="L706" s="58">
        <f t="shared" si="204"/>
        <v>0</v>
      </c>
      <c r="M706" s="58">
        <f t="shared" si="205"/>
        <v>0</v>
      </c>
      <c r="AF706" s="3">
        <f t="shared" ref="AF706:AF769" si="207">A706/60000/1440</f>
        <v>0</v>
      </c>
      <c r="AG706" s="5">
        <f t="shared" ref="AG706:AG770" si="208">A706</f>
        <v>0</v>
      </c>
      <c r="AH706" s="56">
        <f t="shared" si="196"/>
        <v>0</v>
      </c>
      <c r="AI706" s="84">
        <f t="shared" si="197"/>
        <v>0</v>
      </c>
      <c r="AJ706" s="84">
        <v>1224</v>
      </c>
      <c r="AK706" t="str">
        <f t="shared" si="194"/>
        <v>0, 1224</v>
      </c>
      <c r="AL706" s="60">
        <f t="shared" si="197"/>
        <v>0</v>
      </c>
      <c r="AM706" s="5">
        <f t="shared" si="195"/>
        <v>0</v>
      </c>
      <c r="AN706" s="56"/>
      <c r="AT706" s="56"/>
    </row>
    <row r="707" spans="3:46" x14ac:dyDescent="0.35">
      <c r="C707" s="3">
        <f t="shared" si="206"/>
        <v>0</v>
      </c>
      <c r="E707" s="56" t="e">
        <f t="shared" si="198"/>
        <v>#N/A</v>
      </c>
      <c r="F707" s="58" t="e">
        <f t="shared" si="199"/>
        <v>#N/A</v>
      </c>
      <c r="G707" s="58">
        <f t="shared" si="200"/>
        <v>0</v>
      </c>
      <c r="H707" s="58">
        <f t="shared" si="201"/>
        <v>0</v>
      </c>
      <c r="I707" s="61" t="e">
        <v>#N/A</v>
      </c>
      <c r="J707" s="58" t="str">
        <f t="shared" si="202"/>
        <v>0</v>
      </c>
      <c r="K707" s="58" t="str">
        <f t="shared" si="203"/>
        <v>0</v>
      </c>
      <c r="L707" s="58">
        <f t="shared" si="204"/>
        <v>0</v>
      </c>
      <c r="M707" s="58">
        <f t="shared" si="205"/>
        <v>0</v>
      </c>
      <c r="AF707" s="3">
        <f t="shared" si="207"/>
        <v>0</v>
      </c>
      <c r="AG707" s="5">
        <f t="shared" si="208"/>
        <v>0</v>
      </c>
      <c r="AH707" s="56">
        <f t="shared" si="196"/>
        <v>0</v>
      </c>
      <c r="AI707" s="84">
        <f t="shared" si="197"/>
        <v>0</v>
      </c>
      <c r="AJ707" s="84">
        <v>1225</v>
      </c>
      <c r="AK707" t="str">
        <f t="shared" ref="AK707:AK770" si="209">_xlfn.CONCAT(AI707,", ",AJ707)</f>
        <v>0, 1225</v>
      </c>
      <c r="AL707" s="60">
        <f t="shared" si="197"/>
        <v>0</v>
      </c>
      <c r="AM707" s="5">
        <f t="shared" ref="AM707:AM770" si="210">$AG707/1000</f>
        <v>0</v>
      </c>
      <c r="AN707" s="56"/>
      <c r="AT707" s="56"/>
    </row>
    <row r="708" spans="3:46" x14ac:dyDescent="0.35">
      <c r="C708" s="3">
        <f t="shared" si="206"/>
        <v>0</v>
      </c>
      <c r="E708" s="56" t="e">
        <f t="shared" si="198"/>
        <v>#N/A</v>
      </c>
      <c r="F708" s="58" t="e">
        <f t="shared" si="199"/>
        <v>#N/A</v>
      </c>
      <c r="G708" s="58">
        <f t="shared" si="200"/>
        <v>0</v>
      </c>
      <c r="H708" s="58">
        <f t="shared" si="201"/>
        <v>0</v>
      </c>
      <c r="I708" s="61" t="e">
        <v>#N/A</v>
      </c>
      <c r="J708" s="58" t="str">
        <f t="shared" si="202"/>
        <v>0</v>
      </c>
      <c r="K708" s="58" t="str">
        <f t="shared" si="203"/>
        <v>0</v>
      </c>
      <c r="L708" s="58">
        <f t="shared" si="204"/>
        <v>0</v>
      </c>
      <c r="M708" s="58">
        <v>0</v>
      </c>
      <c r="AF708" s="3">
        <f t="shared" si="207"/>
        <v>0</v>
      </c>
      <c r="AG708" s="5">
        <f t="shared" si="208"/>
        <v>0</v>
      </c>
      <c r="AH708" s="56">
        <f t="shared" si="196"/>
        <v>0</v>
      </c>
      <c r="AI708" s="84">
        <f t="shared" si="197"/>
        <v>0</v>
      </c>
      <c r="AJ708" s="84">
        <v>1226</v>
      </c>
      <c r="AK708" t="str">
        <f t="shared" si="209"/>
        <v>0, 1226</v>
      </c>
      <c r="AL708" s="60">
        <f t="shared" si="197"/>
        <v>0</v>
      </c>
      <c r="AM708" s="5">
        <f t="shared" si="210"/>
        <v>0</v>
      </c>
      <c r="AN708" s="56"/>
      <c r="AT708" s="56"/>
    </row>
    <row r="709" spans="3:46" x14ac:dyDescent="0.35">
      <c r="C709" s="3">
        <f t="shared" si="206"/>
        <v>0</v>
      </c>
      <c r="E709" s="56" t="e">
        <f t="shared" si="198"/>
        <v>#N/A</v>
      </c>
      <c r="F709" s="58" t="e">
        <f t="shared" si="199"/>
        <v>#N/A</v>
      </c>
      <c r="G709" s="58">
        <f t="shared" si="200"/>
        <v>0</v>
      </c>
      <c r="H709" s="58">
        <f t="shared" si="201"/>
        <v>0</v>
      </c>
      <c r="I709" s="61" t="e">
        <v>#N/A</v>
      </c>
      <c r="J709" s="58" t="str">
        <f t="shared" si="202"/>
        <v>0</v>
      </c>
      <c r="K709" s="58" t="str">
        <f t="shared" si="203"/>
        <v>0</v>
      </c>
      <c r="L709" s="58">
        <f t="shared" si="204"/>
        <v>0</v>
      </c>
      <c r="M709" s="58">
        <f t="shared" si="205"/>
        <v>0</v>
      </c>
      <c r="AF709" s="3">
        <f t="shared" si="207"/>
        <v>0</v>
      </c>
      <c r="AG709" s="5">
        <f t="shared" si="208"/>
        <v>0</v>
      </c>
      <c r="AH709" s="56">
        <f t="shared" si="196"/>
        <v>0</v>
      </c>
      <c r="AI709" s="84">
        <f t="shared" si="197"/>
        <v>0</v>
      </c>
      <c r="AJ709" s="84">
        <v>1227</v>
      </c>
      <c r="AK709" t="str">
        <f t="shared" si="209"/>
        <v>0, 1227</v>
      </c>
      <c r="AL709" s="60">
        <f t="shared" si="197"/>
        <v>0</v>
      </c>
      <c r="AM709" s="5">
        <f t="shared" si="210"/>
        <v>0</v>
      </c>
      <c r="AN709" s="56"/>
      <c r="AT709" s="56"/>
    </row>
    <row r="710" spans="3:46" x14ac:dyDescent="0.35">
      <c r="C710" s="3">
        <f t="shared" si="206"/>
        <v>0</v>
      </c>
      <c r="E710" s="56" t="e">
        <f t="shared" si="198"/>
        <v>#N/A</v>
      </c>
      <c r="F710" s="58" t="e">
        <f t="shared" si="199"/>
        <v>#N/A</v>
      </c>
      <c r="G710" s="58">
        <f t="shared" si="200"/>
        <v>0</v>
      </c>
      <c r="H710" s="58">
        <f t="shared" si="201"/>
        <v>0</v>
      </c>
      <c r="I710" s="61" t="e">
        <v>#N/A</v>
      </c>
      <c r="J710" s="58" t="str">
        <f t="shared" si="202"/>
        <v>0</v>
      </c>
      <c r="K710" s="58" t="str">
        <f t="shared" si="203"/>
        <v>0</v>
      </c>
      <c r="L710" s="58">
        <f t="shared" si="204"/>
        <v>0</v>
      </c>
      <c r="M710" s="58">
        <f t="shared" si="205"/>
        <v>0</v>
      </c>
      <c r="AF710" s="3">
        <f t="shared" si="207"/>
        <v>0</v>
      </c>
      <c r="AG710" s="5">
        <f t="shared" si="208"/>
        <v>0</v>
      </c>
      <c r="AH710" s="56">
        <f t="shared" si="196"/>
        <v>0</v>
      </c>
      <c r="AI710" s="84">
        <f t="shared" si="197"/>
        <v>0</v>
      </c>
      <c r="AJ710" s="84">
        <v>1228</v>
      </c>
      <c r="AK710" t="str">
        <f t="shared" si="209"/>
        <v>0, 1228</v>
      </c>
      <c r="AL710" s="60">
        <f t="shared" si="197"/>
        <v>0</v>
      </c>
      <c r="AM710" s="5">
        <f t="shared" si="210"/>
        <v>0</v>
      </c>
      <c r="AN710" s="56"/>
      <c r="AT710" s="56"/>
    </row>
    <row r="711" spans="3:46" x14ac:dyDescent="0.35">
      <c r="C711" s="3">
        <f t="shared" si="206"/>
        <v>0</v>
      </c>
      <c r="E711" s="56" t="e">
        <f t="shared" si="198"/>
        <v>#N/A</v>
      </c>
      <c r="F711" s="58" t="e">
        <f t="shared" si="199"/>
        <v>#N/A</v>
      </c>
      <c r="G711" s="58">
        <f t="shared" si="200"/>
        <v>0</v>
      </c>
      <c r="H711" s="58">
        <f t="shared" si="201"/>
        <v>0</v>
      </c>
      <c r="I711" s="61" t="e">
        <v>#N/A</v>
      </c>
      <c r="J711" s="58" t="str">
        <f t="shared" si="202"/>
        <v>0</v>
      </c>
      <c r="K711" s="58" t="str">
        <f t="shared" si="203"/>
        <v>0</v>
      </c>
      <c r="L711" s="58">
        <f t="shared" si="204"/>
        <v>0</v>
      </c>
      <c r="M711" s="58">
        <f t="shared" si="205"/>
        <v>0</v>
      </c>
      <c r="AF711" s="3">
        <f t="shared" si="207"/>
        <v>0</v>
      </c>
      <c r="AG711" s="5">
        <f t="shared" si="208"/>
        <v>0</v>
      </c>
      <c r="AH711" s="56">
        <f t="shared" ref="AH711:AH774" si="211">B711*10</f>
        <v>0</v>
      </c>
      <c r="AI711" s="84">
        <f t="shared" si="197"/>
        <v>0</v>
      </c>
      <c r="AJ711" s="84">
        <v>1229</v>
      </c>
      <c r="AK711" t="str">
        <f t="shared" si="209"/>
        <v>0, 1229</v>
      </c>
      <c r="AL711" s="60">
        <f t="shared" si="197"/>
        <v>0</v>
      </c>
      <c r="AM711" s="5">
        <f t="shared" si="210"/>
        <v>0</v>
      </c>
      <c r="AN711" s="56"/>
      <c r="AT711" s="56"/>
    </row>
    <row r="712" spans="3:46" x14ac:dyDescent="0.35">
      <c r="C712" s="3">
        <f t="shared" si="206"/>
        <v>0</v>
      </c>
      <c r="E712" s="56" t="e">
        <f t="shared" si="198"/>
        <v>#N/A</v>
      </c>
      <c r="F712" s="58" t="e">
        <f t="shared" si="199"/>
        <v>#N/A</v>
      </c>
      <c r="G712" s="58">
        <f t="shared" si="200"/>
        <v>0</v>
      </c>
      <c r="H712" s="58">
        <f t="shared" si="201"/>
        <v>0</v>
      </c>
      <c r="I712" s="61" t="e">
        <v>#N/A</v>
      </c>
      <c r="J712" s="58" t="str">
        <f t="shared" si="202"/>
        <v>0</v>
      </c>
      <c r="K712" s="58" t="str">
        <f t="shared" si="203"/>
        <v>0</v>
      </c>
      <c r="L712" s="58">
        <f t="shared" si="204"/>
        <v>0</v>
      </c>
      <c r="M712" s="58">
        <f t="shared" si="205"/>
        <v>0</v>
      </c>
      <c r="AF712" s="3">
        <f t="shared" si="207"/>
        <v>0</v>
      </c>
      <c r="AG712" s="5">
        <f t="shared" si="208"/>
        <v>0</v>
      </c>
      <c r="AH712" s="56">
        <f t="shared" si="211"/>
        <v>0</v>
      </c>
      <c r="AI712" s="84">
        <f t="shared" si="197"/>
        <v>0</v>
      </c>
      <c r="AJ712" s="84">
        <v>1230</v>
      </c>
      <c r="AK712" t="str">
        <f t="shared" si="209"/>
        <v>0, 1230</v>
      </c>
      <c r="AL712" s="60">
        <f t="shared" si="197"/>
        <v>0</v>
      </c>
      <c r="AM712" s="5">
        <f t="shared" si="210"/>
        <v>0</v>
      </c>
      <c r="AN712" s="56"/>
      <c r="AT712" s="56"/>
    </row>
    <row r="713" spans="3:46" x14ac:dyDescent="0.35">
      <c r="C713" s="3">
        <f t="shared" si="206"/>
        <v>0</v>
      </c>
      <c r="E713" s="56" t="e">
        <f t="shared" si="198"/>
        <v>#N/A</v>
      </c>
      <c r="F713" s="58" t="e">
        <f t="shared" si="199"/>
        <v>#N/A</v>
      </c>
      <c r="G713" s="58">
        <f t="shared" si="200"/>
        <v>0</v>
      </c>
      <c r="H713" s="58">
        <f t="shared" si="201"/>
        <v>0</v>
      </c>
      <c r="I713" s="61" t="e">
        <v>#N/A</v>
      </c>
      <c r="J713" s="58" t="str">
        <f t="shared" si="202"/>
        <v>0</v>
      </c>
      <c r="K713" s="58" t="str">
        <f t="shared" si="203"/>
        <v>0</v>
      </c>
      <c r="L713" s="58">
        <f t="shared" si="204"/>
        <v>0</v>
      </c>
      <c r="M713" s="58">
        <v>0</v>
      </c>
      <c r="AF713" s="3">
        <f t="shared" si="207"/>
        <v>0</v>
      </c>
      <c r="AG713" s="5">
        <f t="shared" si="208"/>
        <v>0</v>
      </c>
      <c r="AH713" s="56">
        <f t="shared" si="211"/>
        <v>0</v>
      </c>
      <c r="AI713" s="84">
        <f t="shared" si="197"/>
        <v>0</v>
      </c>
      <c r="AJ713" s="84">
        <v>1231</v>
      </c>
      <c r="AK713" t="str">
        <f t="shared" si="209"/>
        <v>0, 1231</v>
      </c>
      <c r="AL713" s="60">
        <f t="shared" si="197"/>
        <v>0</v>
      </c>
      <c r="AM713" s="5">
        <f t="shared" si="210"/>
        <v>0</v>
      </c>
      <c r="AN713" s="56"/>
      <c r="AT713" s="56"/>
    </row>
    <row r="714" spans="3:46" x14ac:dyDescent="0.35">
      <c r="C714" s="3">
        <f t="shared" si="206"/>
        <v>0</v>
      </c>
      <c r="E714" s="56" t="e">
        <f t="shared" si="198"/>
        <v>#N/A</v>
      </c>
      <c r="F714" s="58" t="e">
        <f t="shared" si="199"/>
        <v>#N/A</v>
      </c>
      <c r="G714" s="58">
        <f t="shared" si="200"/>
        <v>0</v>
      </c>
      <c r="H714" s="58">
        <f t="shared" si="201"/>
        <v>0</v>
      </c>
      <c r="I714" s="61" t="e">
        <v>#N/A</v>
      </c>
      <c r="J714" s="58" t="str">
        <f t="shared" si="202"/>
        <v>0</v>
      </c>
      <c r="K714" s="58" t="str">
        <f t="shared" si="203"/>
        <v>0</v>
      </c>
      <c r="L714" s="58">
        <f t="shared" si="204"/>
        <v>0</v>
      </c>
      <c r="M714" s="58">
        <f t="shared" si="205"/>
        <v>0</v>
      </c>
      <c r="AF714" s="3">
        <f t="shared" si="207"/>
        <v>0</v>
      </c>
      <c r="AG714" s="5">
        <f t="shared" si="208"/>
        <v>0</v>
      </c>
      <c r="AH714" s="56">
        <f t="shared" si="211"/>
        <v>0</v>
      </c>
      <c r="AI714" s="84">
        <f t="shared" si="197"/>
        <v>0</v>
      </c>
      <c r="AJ714" s="84">
        <v>1232</v>
      </c>
      <c r="AK714" t="str">
        <f t="shared" si="209"/>
        <v>0, 1232</v>
      </c>
      <c r="AL714" s="60">
        <f t="shared" si="197"/>
        <v>0</v>
      </c>
      <c r="AM714" s="5">
        <f t="shared" si="210"/>
        <v>0</v>
      </c>
      <c r="AN714" s="56"/>
      <c r="AT714" s="56"/>
    </row>
    <row r="715" spans="3:46" x14ac:dyDescent="0.35">
      <c r="C715" s="3">
        <f t="shared" si="206"/>
        <v>0</v>
      </c>
      <c r="E715" s="56" t="e">
        <f t="shared" si="198"/>
        <v>#N/A</v>
      </c>
      <c r="F715" s="58" t="e">
        <f t="shared" si="199"/>
        <v>#N/A</v>
      </c>
      <c r="G715" s="58">
        <f t="shared" si="200"/>
        <v>0</v>
      </c>
      <c r="H715" s="58">
        <f t="shared" si="201"/>
        <v>0</v>
      </c>
      <c r="I715" s="61" t="e">
        <v>#N/A</v>
      </c>
      <c r="J715" s="58" t="str">
        <f t="shared" si="202"/>
        <v>0</v>
      </c>
      <c r="K715" s="58" t="str">
        <f t="shared" si="203"/>
        <v>0</v>
      </c>
      <c r="L715" s="58">
        <f t="shared" si="204"/>
        <v>0</v>
      </c>
      <c r="M715" s="58">
        <f t="shared" si="205"/>
        <v>0</v>
      </c>
      <c r="AF715" s="3">
        <f t="shared" si="207"/>
        <v>0</v>
      </c>
      <c r="AG715" s="5">
        <f t="shared" si="208"/>
        <v>0</v>
      </c>
      <c r="AH715" s="56">
        <f t="shared" si="211"/>
        <v>0</v>
      </c>
      <c r="AI715" s="84">
        <f t="shared" si="197"/>
        <v>0</v>
      </c>
      <c r="AJ715" s="84">
        <v>1233</v>
      </c>
      <c r="AK715" t="str">
        <f t="shared" si="209"/>
        <v>0, 1233</v>
      </c>
      <c r="AL715" s="60">
        <f t="shared" si="197"/>
        <v>0</v>
      </c>
      <c r="AM715" s="5">
        <f t="shared" si="210"/>
        <v>0</v>
      </c>
      <c r="AN715" s="56"/>
      <c r="AT715" s="56"/>
    </row>
    <row r="716" spans="3:46" x14ac:dyDescent="0.35">
      <c r="C716" s="3">
        <f t="shared" si="206"/>
        <v>0</v>
      </c>
      <c r="E716" s="56" t="e">
        <f t="shared" si="198"/>
        <v>#N/A</v>
      </c>
      <c r="F716" s="58" t="e">
        <f t="shared" si="199"/>
        <v>#N/A</v>
      </c>
      <c r="G716" s="58">
        <f t="shared" si="200"/>
        <v>0</v>
      </c>
      <c r="H716" s="58">
        <f t="shared" si="201"/>
        <v>0</v>
      </c>
      <c r="I716" s="61" t="e">
        <v>#N/A</v>
      </c>
      <c r="J716" s="58" t="str">
        <f t="shared" si="202"/>
        <v>0</v>
      </c>
      <c r="K716" s="58" t="str">
        <f t="shared" si="203"/>
        <v>0</v>
      </c>
      <c r="L716" s="58">
        <f t="shared" si="204"/>
        <v>0</v>
      </c>
      <c r="M716" s="58">
        <f t="shared" si="205"/>
        <v>0</v>
      </c>
      <c r="AF716" s="3">
        <f t="shared" si="207"/>
        <v>0</v>
      </c>
      <c r="AG716" s="5">
        <f t="shared" si="208"/>
        <v>0</v>
      </c>
      <c r="AH716" s="56">
        <f t="shared" si="211"/>
        <v>0</v>
      </c>
      <c r="AI716" s="84">
        <f t="shared" si="197"/>
        <v>0</v>
      </c>
      <c r="AJ716" s="84">
        <v>1234</v>
      </c>
      <c r="AK716" t="str">
        <f t="shared" si="209"/>
        <v>0, 1234</v>
      </c>
      <c r="AL716" s="60">
        <f t="shared" si="197"/>
        <v>0</v>
      </c>
      <c r="AM716" s="5">
        <f t="shared" si="210"/>
        <v>0</v>
      </c>
      <c r="AN716" s="56"/>
      <c r="AT716" s="56"/>
    </row>
    <row r="717" spans="3:46" x14ac:dyDescent="0.35">
      <c r="C717" s="3">
        <f t="shared" si="206"/>
        <v>0</v>
      </c>
      <c r="E717" s="56" t="e">
        <f t="shared" si="198"/>
        <v>#N/A</v>
      </c>
      <c r="F717" s="58" t="e">
        <f t="shared" si="199"/>
        <v>#N/A</v>
      </c>
      <c r="G717" s="58">
        <f t="shared" si="200"/>
        <v>0</v>
      </c>
      <c r="H717" s="58">
        <f t="shared" si="201"/>
        <v>0</v>
      </c>
      <c r="I717" s="61" t="e">
        <v>#N/A</v>
      </c>
      <c r="J717" s="58" t="str">
        <f t="shared" si="202"/>
        <v>0</v>
      </c>
      <c r="K717" s="58" t="str">
        <f t="shared" si="203"/>
        <v>0</v>
      </c>
      <c r="L717" s="58">
        <f t="shared" si="204"/>
        <v>0</v>
      </c>
      <c r="M717" s="58">
        <f t="shared" si="205"/>
        <v>0</v>
      </c>
      <c r="AF717" s="3">
        <f t="shared" si="207"/>
        <v>0</v>
      </c>
      <c r="AG717" s="5">
        <f t="shared" si="208"/>
        <v>0</v>
      </c>
      <c r="AH717" s="56">
        <f t="shared" si="211"/>
        <v>0</v>
      </c>
      <c r="AI717" s="84">
        <f t="shared" si="197"/>
        <v>0</v>
      </c>
      <c r="AJ717" s="84">
        <v>1235</v>
      </c>
      <c r="AK717" t="str">
        <f t="shared" si="209"/>
        <v>0, 1235</v>
      </c>
      <c r="AL717" s="60">
        <f t="shared" si="197"/>
        <v>0</v>
      </c>
      <c r="AM717" s="5">
        <f t="shared" si="210"/>
        <v>0</v>
      </c>
      <c r="AN717" s="56"/>
      <c r="AT717" s="56"/>
    </row>
    <row r="718" spans="3:46" x14ac:dyDescent="0.35">
      <c r="C718" s="3">
        <f t="shared" si="206"/>
        <v>0</v>
      </c>
      <c r="E718" s="56" t="e">
        <f t="shared" si="198"/>
        <v>#N/A</v>
      </c>
      <c r="F718" s="58" t="e">
        <f t="shared" si="199"/>
        <v>#N/A</v>
      </c>
      <c r="G718" s="58">
        <f t="shared" si="200"/>
        <v>0</v>
      </c>
      <c r="H718" s="58">
        <f t="shared" si="201"/>
        <v>0</v>
      </c>
      <c r="I718" s="61" t="e">
        <v>#N/A</v>
      </c>
      <c r="J718" s="58" t="str">
        <f t="shared" si="202"/>
        <v>0</v>
      </c>
      <c r="K718" s="58" t="str">
        <f t="shared" si="203"/>
        <v>0</v>
      </c>
      <c r="L718" s="58">
        <f t="shared" si="204"/>
        <v>0</v>
      </c>
      <c r="M718" s="58">
        <f t="shared" si="205"/>
        <v>0</v>
      </c>
      <c r="AF718" s="3">
        <f t="shared" si="207"/>
        <v>0</v>
      </c>
      <c r="AG718" s="5">
        <f t="shared" si="208"/>
        <v>0</v>
      </c>
      <c r="AH718" s="56">
        <f t="shared" si="211"/>
        <v>0</v>
      </c>
      <c r="AI718" s="84">
        <f t="shared" si="197"/>
        <v>0</v>
      </c>
      <c r="AJ718" s="84">
        <v>1236</v>
      </c>
      <c r="AK718" t="str">
        <f t="shared" si="209"/>
        <v>0, 1236</v>
      </c>
      <c r="AL718" s="60">
        <f t="shared" si="197"/>
        <v>0</v>
      </c>
      <c r="AM718" s="5">
        <f t="shared" si="210"/>
        <v>0</v>
      </c>
      <c r="AN718" s="56"/>
      <c r="AT718" s="56"/>
    </row>
    <row r="719" spans="3:46" x14ac:dyDescent="0.35">
      <c r="C719" s="3">
        <f t="shared" si="206"/>
        <v>0</v>
      </c>
      <c r="E719" s="56" t="e">
        <f t="shared" si="198"/>
        <v>#N/A</v>
      </c>
      <c r="F719" s="58" t="e">
        <f t="shared" si="199"/>
        <v>#N/A</v>
      </c>
      <c r="G719" s="58">
        <f t="shared" si="200"/>
        <v>0</v>
      </c>
      <c r="H719" s="58">
        <f t="shared" si="201"/>
        <v>0</v>
      </c>
      <c r="I719" s="61" t="e">
        <v>#N/A</v>
      </c>
      <c r="J719" s="58" t="str">
        <f t="shared" si="202"/>
        <v>0</v>
      </c>
      <c r="K719" s="58" t="str">
        <f t="shared" si="203"/>
        <v>0</v>
      </c>
      <c r="L719" s="58">
        <f t="shared" si="204"/>
        <v>0</v>
      </c>
      <c r="M719" s="58">
        <f t="shared" si="205"/>
        <v>0</v>
      </c>
      <c r="AF719" s="3">
        <f t="shared" si="207"/>
        <v>0</v>
      </c>
      <c r="AG719" s="5">
        <f t="shared" si="208"/>
        <v>0</v>
      </c>
      <c r="AH719" s="56">
        <f t="shared" si="211"/>
        <v>0</v>
      </c>
      <c r="AI719" s="84">
        <f t="shared" si="197"/>
        <v>0</v>
      </c>
      <c r="AJ719" s="84">
        <v>1237</v>
      </c>
      <c r="AK719" t="str">
        <f t="shared" si="209"/>
        <v>0, 1237</v>
      </c>
      <c r="AL719" s="60">
        <f t="shared" si="197"/>
        <v>0</v>
      </c>
      <c r="AM719" s="5">
        <f t="shared" si="210"/>
        <v>0</v>
      </c>
      <c r="AN719" s="56"/>
      <c r="AT719" s="56"/>
    </row>
    <row r="720" spans="3:46" x14ac:dyDescent="0.35">
      <c r="C720" s="3">
        <f t="shared" si="206"/>
        <v>0</v>
      </c>
      <c r="E720" s="56" t="e">
        <f t="shared" si="198"/>
        <v>#N/A</v>
      </c>
      <c r="F720" s="58" t="e">
        <f t="shared" si="199"/>
        <v>#N/A</v>
      </c>
      <c r="G720" s="58">
        <f t="shared" si="200"/>
        <v>0</v>
      </c>
      <c r="H720" s="58">
        <f t="shared" si="201"/>
        <v>0</v>
      </c>
      <c r="I720" s="61" t="e">
        <v>#N/A</v>
      </c>
      <c r="J720" s="58" t="str">
        <f t="shared" si="202"/>
        <v>0</v>
      </c>
      <c r="K720" s="58" t="str">
        <f t="shared" si="203"/>
        <v>0</v>
      </c>
      <c r="L720" s="58">
        <f t="shared" si="204"/>
        <v>0</v>
      </c>
      <c r="M720" s="58">
        <f t="shared" si="205"/>
        <v>0</v>
      </c>
      <c r="AF720" s="3">
        <f t="shared" si="207"/>
        <v>0</v>
      </c>
      <c r="AG720" s="5">
        <f t="shared" si="208"/>
        <v>0</v>
      </c>
      <c r="AH720" s="56">
        <f t="shared" si="211"/>
        <v>0</v>
      </c>
      <c r="AI720" s="84">
        <f t="shared" si="197"/>
        <v>0</v>
      </c>
      <c r="AJ720" s="84">
        <v>1238</v>
      </c>
      <c r="AK720" t="str">
        <f t="shared" si="209"/>
        <v>0, 1238</v>
      </c>
      <c r="AL720" s="60">
        <f t="shared" si="197"/>
        <v>0</v>
      </c>
      <c r="AM720" s="5">
        <f t="shared" si="210"/>
        <v>0</v>
      </c>
      <c r="AN720" s="56"/>
      <c r="AT720" s="56"/>
    </row>
    <row r="721" spans="3:46" x14ac:dyDescent="0.35">
      <c r="C721" s="3">
        <f t="shared" si="206"/>
        <v>0</v>
      </c>
      <c r="E721" s="56" t="e">
        <f t="shared" si="198"/>
        <v>#N/A</v>
      </c>
      <c r="F721" s="58" t="e">
        <f t="shared" si="199"/>
        <v>#N/A</v>
      </c>
      <c r="G721" s="58">
        <f t="shared" si="200"/>
        <v>0</v>
      </c>
      <c r="H721" s="58">
        <f t="shared" si="201"/>
        <v>0</v>
      </c>
      <c r="I721" s="61" t="e">
        <v>#N/A</v>
      </c>
      <c r="J721" s="58" t="str">
        <f t="shared" si="202"/>
        <v>0</v>
      </c>
      <c r="K721" s="58" t="str">
        <f t="shared" si="203"/>
        <v>0</v>
      </c>
      <c r="L721" s="58">
        <f t="shared" si="204"/>
        <v>0</v>
      </c>
      <c r="M721" s="58">
        <f t="shared" si="205"/>
        <v>0</v>
      </c>
      <c r="AF721" s="3">
        <f t="shared" si="207"/>
        <v>0</v>
      </c>
      <c r="AG721" s="5">
        <f t="shared" si="208"/>
        <v>0</v>
      </c>
      <c r="AH721" s="56">
        <f t="shared" si="211"/>
        <v>0</v>
      </c>
      <c r="AI721" s="84">
        <f t="shared" si="197"/>
        <v>0</v>
      </c>
      <c r="AJ721" s="84">
        <v>1239</v>
      </c>
      <c r="AK721" t="str">
        <f t="shared" si="209"/>
        <v>0, 1239</v>
      </c>
      <c r="AL721" s="60">
        <f t="shared" si="197"/>
        <v>0</v>
      </c>
      <c r="AM721" s="5">
        <f t="shared" si="210"/>
        <v>0</v>
      </c>
      <c r="AN721" s="56"/>
      <c r="AT721" s="56"/>
    </row>
    <row r="722" spans="3:46" x14ac:dyDescent="0.35">
      <c r="C722" s="3">
        <f t="shared" si="206"/>
        <v>0</v>
      </c>
      <c r="E722" s="56" t="e">
        <f t="shared" si="198"/>
        <v>#N/A</v>
      </c>
      <c r="F722" s="58" t="e">
        <f t="shared" si="199"/>
        <v>#N/A</v>
      </c>
      <c r="G722" s="58">
        <f t="shared" si="200"/>
        <v>0</v>
      </c>
      <c r="H722" s="58">
        <f t="shared" si="201"/>
        <v>0</v>
      </c>
      <c r="I722" s="61" t="e">
        <v>#N/A</v>
      </c>
      <c r="J722" s="58" t="str">
        <f t="shared" si="202"/>
        <v>0</v>
      </c>
      <c r="K722" s="58" t="str">
        <f t="shared" si="203"/>
        <v>0</v>
      </c>
      <c r="L722" s="58">
        <f t="shared" si="204"/>
        <v>0</v>
      </c>
      <c r="M722" s="58">
        <f t="shared" si="205"/>
        <v>0</v>
      </c>
      <c r="AF722" s="3">
        <f t="shared" si="207"/>
        <v>0</v>
      </c>
      <c r="AG722" s="5">
        <f t="shared" si="208"/>
        <v>0</v>
      </c>
      <c r="AH722" s="56">
        <f t="shared" si="211"/>
        <v>0</v>
      </c>
      <c r="AI722" s="84">
        <f t="shared" si="197"/>
        <v>0</v>
      </c>
      <c r="AJ722" s="84">
        <v>1240</v>
      </c>
      <c r="AK722" t="str">
        <f t="shared" si="209"/>
        <v>0, 1240</v>
      </c>
      <c r="AL722" s="60">
        <f t="shared" si="197"/>
        <v>0</v>
      </c>
      <c r="AM722" s="5">
        <f t="shared" si="210"/>
        <v>0</v>
      </c>
      <c r="AN722" s="56"/>
      <c r="AT722" s="56"/>
    </row>
    <row r="723" spans="3:46" x14ac:dyDescent="0.35">
      <c r="C723" s="3">
        <f t="shared" si="206"/>
        <v>0</v>
      </c>
      <c r="E723" s="56" t="e">
        <f t="shared" si="198"/>
        <v>#N/A</v>
      </c>
      <c r="F723" s="58" t="e">
        <f t="shared" si="199"/>
        <v>#N/A</v>
      </c>
      <c r="G723" s="58">
        <f t="shared" si="200"/>
        <v>0</v>
      </c>
      <c r="H723" s="58">
        <f t="shared" si="201"/>
        <v>0</v>
      </c>
      <c r="I723" s="61" t="e">
        <v>#N/A</v>
      </c>
      <c r="J723" s="58" t="str">
        <f t="shared" si="202"/>
        <v>0</v>
      </c>
      <c r="K723" s="58" t="str">
        <f t="shared" si="203"/>
        <v>0</v>
      </c>
      <c r="L723" s="58">
        <f t="shared" si="204"/>
        <v>0</v>
      </c>
      <c r="M723" s="58">
        <f t="shared" si="205"/>
        <v>0</v>
      </c>
      <c r="AF723" s="3">
        <f t="shared" si="207"/>
        <v>0</v>
      </c>
      <c r="AG723" s="5">
        <f t="shared" si="208"/>
        <v>0</v>
      </c>
      <c r="AH723" s="56">
        <f t="shared" si="211"/>
        <v>0</v>
      </c>
      <c r="AI723" s="84">
        <f t="shared" ref="AI723:AL786" si="212">$B723*10</f>
        <v>0</v>
      </c>
      <c r="AJ723" s="84">
        <v>1241</v>
      </c>
      <c r="AK723" t="str">
        <f t="shared" si="209"/>
        <v>0, 1241</v>
      </c>
      <c r="AL723" s="60">
        <f t="shared" si="212"/>
        <v>0</v>
      </c>
      <c r="AM723" s="5">
        <f t="shared" si="210"/>
        <v>0</v>
      </c>
      <c r="AN723" s="56"/>
      <c r="AT723" s="56"/>
    </row>
    <row r="724" spans="3:46" x14ac:dyDescent="0.35">
      <c r="C724" s="3">
        <f t="shared" si="206"/>
        <v>0</v>
      </c>
      <c r="E724" s="56" t="e">
        <f t="shared" si="198"/>
        <v>#N/A</v>
      </c>
      <c r="F724" s="58" t="e">
        <f t="shared" si="199"/>
        <v>#N/A</v>
      </c>
      <c r="G724" s="58">
        <f t="shared" si="200"/>
        <v>0</v>
      </c>
      <c r="H724" s="58">
        <f t="shared" si="201"/>
        <v>0</v>
      </c>
      <c r="I724" s="61" t="e">
        <v>#N/A</v>
      </c>
      <c r="J724" s="58" t="str">
        <f t="shared" si="202"/>
        <v>0</v>
      </c>
      <c r="K724" s="58" t="str">
        <f t="shared" si="203"/>
        <v>0</v>
      </c>
      <c r="L724" s="58">
        <f t="shared" si="204"/>
        <v>0</v>
      </c>
      <c r="M724" s="58">
        <f t="shared" si="205"/>
        <v>0</v>
      </c>
      <c r="AF724" s="3">
        <f t="shared" si="207"/>
        <v>0</v>
      </c>
      <c r="AG724" s="5">
        <f t="shared" si="208"/>
        <v>0</v>
      </c>
      <c r="AH724" s="56">
        <f t="shared" si="211"/>
        <v>0</v>
      </c>
      <c r="AI724" s="84">
        <f t="shared" si="212"/>
        <v>0</v>
      </c>
      <c r="AJ724" s="84">
        <v>1242</v>
      </c>
      <c r="AK724" t="str">
        <f t="shared" si="209"/>
        <v>0, 1242</v>
      </c>
      <c r="AL724" s="60">
        <f t="shared" si="212"/>
        <v>0</v>
      </c>
      <c r="AM724" s="5">
        <f t="shared" si="210"/>
        <v>0</v>
      </c>
      <c r="AN724" s="56"/>
      <c r="AT724" s="56"/>
    </row>
    <row r="725" spans="3:46" x14ac:dyDescent="0.35">
      <c r="C725" s="3">
        <f t="shared" si="206"/>
        <v>0</v>
      </c>
      <c r="E725" s="56" t="e">
        <f t="shared" si="198"/>
        <v>#N/A</v>
      </c>
      <c r="F725" s="58" t="e">
        <f t="shared" si="199"/>
        <v>#N/A</v>
      </c>
      <c r="G725" s="58">
        <f t="shared" si="200"/>
        <v>0</v>
      </c>
      <c r="H725" s="58">
        <f t="shared" si="201"/>
        <v>0</v>
      </c>
      <c r="I725" s="61" t="e">
        <v>#N/A</v>
      </c>
      <c r="J725" s="58" t="str">
        <f t="shared" si="202"/>
        <v>0</v>
      </c>
      <c r="K725" s="58" t="str">
        <f t="shared" si="203"/>
        <v>0</v>
      </c>
      <c r="L725" s="58">
        <f t="shared" si="204"/>
        <v>0</v>
      </c>
      <c r="M725" s="58">
        <f t="shared" si="205"/>
        <v>0</v>
      </c>
      <c r="AF725" s="3">
        <f t="shared" si="207"/>
        <v>0</v>
      </c>
      <c r="AG725" s="5">
        <f t="shared" si="208"/>
        <v>0</v>
      </c>
      <c r="AH725" s="56">
        <f t="shared" si="211"/>
        <v>0</v>
      </c>
      <c r="AI725" s="84">
        <f t="shared" si="212"/>
        <v>0</v>
      </c>
      <c r="AJ725" s="84">
        <v>1243</v>
      </c>
      <c r="AK725" t="str">
        <f t="shared" si="209"/>
        <v>0, 1243</v>
      </c>
      <c r="AL725" s="60">
        <f t="shared" si="212"/>
        <v>0</v>
      </c>
      <c r="AM725" s="5">
        <f t="shared" si="210"/>
        <v>0</v>
      </c>
      <c r="AN725" s="56"/>
      <c r="AT725" s="56"/>
    </row>
    <row r="726" spans="3:46" x14ac:dyDescent="0.35">
      <c r="C726" s="3">
        <f t="shared" si="206"/>
        <v>0</v>
      </c>
      <c r="E726" s="56" t="e">
        <f t="shared" si="198"/>
        <v>#N/A</v>
      </c>
      <c r="F726" s="58" t="e">
        <f t="shared" si="199"/>
        <v>#N/A</v>
      </c>
      <c r="G726" s="58">
        <f t="shared" si="200"/>
        <v>0</v>
      </c>
      <c r="H726" s="58">
        <f t="shared" si="201"/>
        <v>0</v>
      </c>
      <c r="I726" s="61" t="e">
        <v>#N/A</v>
      </c>
      <c r="J726" s="58" t="str">
        <f t="shared" si="202"/>
        <v>0</v>
      </c>
      <c r="K726" s="58" t="str">
        <f t="shared" si="203"/>
        <v>0</v>
      </c>
      <c r="L726" s="58">
        <f t="shared" si="204"/>
        <v>0</v>
      </c>
      <c r="M726" s="58">
        <f t="shared" si="205"/>
        <v>0</v>
      </c>
      <c r="AF726" s="3">
        <f t="shared" si="207"/>
        <v>0</v>
      </c>
      <c r="AG726" s="5">
        <f t="shared" si="208"/>
        <v>0</v>
      </c>
      <c r="AH726" s="56">
        <f t="shared" si="211"/>
        <v>0</v>
      </c>
      <c r="AI726" s="84">
        <f t="shared" si="212"/>
        <v>0</v>
      </c>
      <c r="AJ726" s="84">
        <v>1244</v>
      </c>
      <c r="AK726" t="str">
        <f t="shared" si="209"/>
        <v>0, 1244</v>
      </c>
      <c r="AL726" s="60">
        <f t="shared" si="212"/>
        <v>0</v>
      </c>
      <c r="AM726" s="5">
        <f t="shared" si="210"/>
        <v>0</v>
      </c>
      <c r="AN726" s="56"/>
      <c r="AT726" s="56"/>
    </row>
    <row r="727" spans="3:46" x14ac:dyDescent="0.35">
      <c r="C727" s="3">
        <f t="shared" si="206"/>
        <v>0</v>
      </c>
      <c r="E727" s="56" t="e">
        <f t="shared" si="198"/>
        <v>#N/A</v>
      </c>
      <c r="F727" s="58" t="e">
        <f t="shared" si="199"/>
        <v>#N/A</v>
      </c>
      <c r="G727" s="58">
        <f t="shared" si="200"/>
        <v>0</v>
      </c>
      <c r="H727" s="58">
        <f t="shared" si="201"/>
        <v>0</v>
      </c>
      <c r="I727" s="61" t="e">
        <v>#N/A</v>
      </c>
      <c r="J727" s="58" t="str">
        <f t="shared" si="202"/>
        <v>0</v>
      </c>
      <c r="K727" s="58" t="str">
        <f t="shared" si="203"/>
        <v>0</v>
      </c>
      <c r="L727" s="58">
        <f t="shared" si="204"/>
        <v>0</v>
      </c>
      <c r="M727" s="58">
        <f t="shared" si="205"/>
        <v>0</v>
      </c>
      <c r="AF727" s="3">
        <f t="shared" si="207"/>
        <v>0</v>
      </c>
      <c r="AG727" s="5">
        <f t="shared" si="208"/>
        <v>0</v>
      </c>
      <c r="AH727" s="56">
        <f t="shared" si="211"/>
        <v>0</v>
      </c>
      <c r="AI727" s="84">
        <f t="shared" si="212"/>
        <v>0</v>
      </c>
      <c r="AJ727" s="84">
        <v>1245</v>
      </c>
      <c r="AK727" t="str">
        <f t="shared" si="209"/>
        <v>0, 1245</v>
      </c>
      <c r="AL727" s="60">
        <f t="shared" si="212"/>
        <v>0</v>
      </c>
      <c r="AM727" s="5">
        <f t="shared" si="210"/>
        <v>0</v>
      </c>
      <c r="AN727" s="56"/>
      <c r="AT727" s="56"/>
    </row>
    <row r="728" spans="3:46" x14ac:dyDescent="0.35">
      <c r="C728" s="3">
        <f t="shared" si="206"/>
        <v>0</v>
      </c>
      <c r="E728" s="56" t="e">
        <f t="shared" si="198"/>
        <v>#N/A</v>
      </c>
      <c r="F728" s="58" t="e">
        <f t="shared" si="199"/>
        <v>#N/A</v>
      </c>
      <c r="G728" s="58">
        <f t="shared" si="200"/>
        <v>0</v>
      </c>
      <c r="H728" s="58">
        <f t="shared" si="201"/>
        <v>0</v>
      </c>
      <c r="I728" s="61" t="e">
        <v>#N/A</v>
      </c>
      <c r="J728" s="58" t="str">
        <f t="shared" si="202"/>
        <v>0</v>
      </c>
      <c r="K728" s="58" t="str">
        <f t="shared" si="203"/>
        <v>0</v>
      </c>
      <c r="L728" s="58">
        <f t="shared" si="204"/>
        <v>0</v>
      </c>
      <c r="M728" s="58">
        <f t="shared" si="205"/>
        <v>0</v>
      </c>
      <c r="AF728" s="3">
        <f t="shared" si="207"/>
        <v>0</v>
      </c>
      <c r="AG728" s="5">
        <f t="shared" si="208"/>
        <v>0</v>
      </c>
      <c r="AH728" s="56">
        <f t="shared" si="211"/>
        <v>0</v>
      </c>
      <c r="AI728" s="84">
        <f t="shared" si="212"/>
        <v>0</v>
      </c>
      <c r="AJ728" s="84">
        <v>1246</v>
      </c>
      <c r="AK728" t="str">
        <f t="shared" si="209"/>
        <v>0, 1246</v>
      </c>
      <c r="AL728" s="60">
        <f t="shared" si="212"/>
        <v>0</v>
      </c>
      <c r="AM728" s="5">
        <f t="shared" si="210"/>
        <v>0</v>
      </c>
      <c r="AN728" s="56"/>
      <c r="AT728" s="56"/>
    </row>
    <row r="729" spans="3:46" x14ac:dyDescent="0.35">
      <c r="C729" s="3">
        <f t="shared" si="206"/>
        <v>0</v>
      </c>
      <c r="E729" s="56" t="e">
        <f t="shared" si="198"/>
        <v>#N/A</v>
      </c>
      <c r="F729" s="58" t="e">
        <f t="shared" si="199"/>
        <v>#N/A</v>
      </c>
      <c r="G729" s="58">
        <f t="shared" si="200"/>
        <v>0</v>
      </c>
      <c r="H729" s="58">
        <f t="shared" si="201"/>
        <v>0</v>
      </c>
      <c r="I729" s="61" t="e">
        <v>#N/A</v>
      </c>
      <c r="J729" s="58" t="str">
        <f t="shared" si="202"/>
        <v>0</v>
      </c>
      <c r="K729" s="58" t="str">
        <f t="shared" si="203"/>
        <v>0</v>
      </c>
      <c r="L729" s="58">
        <f t="shared" si="204"/>
        <v>0</v>
      </c>
      <c r="M729" s="58">
        <f t="shared" si="205"/>
        <v>0</v>
      </c>
      <c r="AF729" s="3">
        <f t="shared" si="207"/>
        <v>0</v>
      </c>
      <c r="AG729" s="5">
        <f t="shared" si="208"/>
        <v>0</v>
      </c>
      <c r="AH729" s="56">
        <f t="shared" si="211"/>
        <v>0</v>
      </c>
      <c r="AI729" s="84">
        <f t="shared" si="212"/>
        <v>0</v>
      </c>
      <c r="AJ729" s="84">
        <v>1247</v>
      </c>
      <c r="AK729" t="str">
        <f t="shared" si="209"/>
        <v>0, 1247</v>
      </c>
      <c r="AL729" s="60">
        <f t="shared" si="212"/>
        <v>0</v>
      </c>
      <c r="AM729" s="5">
        <f t="shared" si="210"/>
        <v>0</v>
      </c>
      <c r="AN729" s="56"/>
      <c r="AT729" s="56"/>
    </row>
    <row r="730" spans="3:46" x14ac:dyDescent="0.35">
      <c r="C730" s="3">
        <f t="shared" si="206"/>
        <v>0</v>
      </c>
      <c r="E730" s="56" t="e">
        <f t="shared" si="198"/>
        <v>#N/A</v>
      </c>
      <c r="F730" s="58" t="e">
        <f t="shared" si="199"/>
        <v>#N/A</v>
      </c>
      <c r="G730" s="58">
        <f t="shared" si="200"/>
        <v>0</v>
      </c>
      <c r="H730" s="58">
        <f t="shared" si="201"/>
        <v>0</v>
      </c>
      <c r="I730" s="61" t="e">
        <v>#N/A</v>
      </c>
      <c r="J730" s="58" t="str">
        <f t="shared" si="202"/>
        <v>0</v>
      </c>
      <c r="K730" s="58" t="str">
        <f t="shared" si="203"/>
        <v>0</v>
      </c>
      <c r="L730" s="58">
        <f t="shared" si="204"/>
        <v>0</v>
      </c>
      <c r="M730" s="58">
        <f t="shared" si="205"/>
        <v>0</v>
      </c>
      <c r="AF730" s="3">
        <f t="shared" si="207"/>
        <v>0</v>
      </c>
      <c r="AG730" s="5">
        <f t="shared" si="208"/>
        <v>0</v>
      </c>
      <c r="AH730" s="56">
        <f t="shared" si="211"/>
        <v>0</v>
      </c>
      <c r="AI730" s="84">
        <f t="shared" si="212"/>
        <v>0</v>
      </c>
      <c r="AJ730" s="84">
        <v>1248</v>
      </c>
      <c r="AK730" t="str">
        <f t="shared" si="209"/>
        <v>0, 1248</v>
      </c>
      <c r="AL730" s="60">
        <f t="shared" si="212"/>
        <v>0</v>
      </c>
      <c r="AM730" s="5">
        <f t="shared" si="210"/>
        <v>0</v>
      </c>
      <c r="AN730" s="56"/>
      <c r="AT730" s="56"/>
    </row>
    <row r="731" spans="3:46" x14ac:dyDescent="0.35">
      <c r="C731" s="3">
        <f t="shared" si="206"/>
        <v>0</v>
      </c>
      <c r="E731" s="56" t="e">
        <f t="shared" si="198"/>
        <v>#N/A</v>
      </c>
      <c r="F731" s="58" t="e">
        <f t="shared" si="199"/>
        <v>#N/A</v>
      </c>
      <c r="G731" s="58">
        <f t="shared" si="200"/>
        <v>0</v>
      </c>
      <c r="H731" s="58">
        <f t="shared" si="201"/>
        <v>0</v>
      </c>
      <c r="I731" s="61" t="e">
        <v>#N/A</v>
      </c>
      <c r="J731" s="58" t="str">
        <f t="shared" si="202"/>
        <v>0</v>
      </c>
      <c r="K731" s="58" t="str">
        <f t="shared" si="203"/>
        <v>0</v>
      </c>
      <c r="L731" s="58">
        <f t="shared" si="204"/>
        <v>0</v>
      </c>
      <c r="M731" s="58">
        <f t="shared" si="205"/>
        <v>0</v>
      </c>
      <c r="AF731" s="3">
        <f t="shared" si="207"/>
        <v>0</v>
      </c>
      <c r="AG731" s="5">
        <f t="shared" si="208"/>
        <v>0</v>
      </c>
      <c r="AH731" s="56">
        <f t="shared" si="211"/>
        <v>0</v>
      </c>
      <c r="AI731" s="84">
        <f t="shared" si="212"/>
        <v>0</v>
      </c>
      <c r="AJ731" s="84">
        <v>1249</v>
      </c>
      <c r="AK731" t="str">
        <f t="shared" si="209"/>
        <v>0, 1249</v>
      </c>
      <c r="AL731" s="60">
        <f t="shared" si="212"/>
        <v>0</v>
      </c>
      <c r="AM731" s="5">
        <f t="shared" si="210"/>
        <v>0</v>
      </c>
      <c r="AN731" s="56"/>
      <c r="AT731" s="56"/>
    </row>
    <row r="732" spans="3:46" x14ac:dyDescent="0.35">
      <c r="C732" s="3">
        <f t="shared" si="206"/>
        <v>0</v>
      </c>
      <c r="E732" s="56" t="e">
        <f t="shared" si="198"/>
        <v>#N/A</v>
      </c>
      <c r="F732" s="58" t="e">
        <f t="shared" si="199"/>
        <v>#N/A</v>
      </c>
      <c r="G732" s="58">
        <f t="shared" si="200"/>
        <v>0</v>
      </c>
      <c r="H732" s="58">
        <f t="shared" si="201"/>
        <v>0</v>
      </c>
      <c r="I732" s="61" t="e">
        <v>#N/A</v>
      </c>
      <c r="J732" s="58" t="str">
        <f t="shared" si="202"/>
        <v>0</v>
      </c>
      <c r="K732" s="58" t="str">
        <f t="shared" si="203"/>
        <v>0</v>
      </c>
      <c r="L732" s="58">
        <f t="shared" si="204"/>
        <v>0</v>
      </c>
      <c r="M732" s="58">
        <f t="shared" si="205"/>
        <v>0</v>
      </c>
      <c r="AF732" s="3">
        <f t="shared" si="207"/>
        <v>0</v>
      </c>
      <c r="AG732" s="5">
        <f t="shared" si="208"/>
        <v>0</v>
      </c>
      <c r="AH732" s="56">
        <f t="shared" si="211"/>
        <v>0</v>
      </c>
      <c r="AI732" s="84">
        <f t="shared" si="212"/>
        <v>0</v>
      </c>
      <c r="AJ732" s="84">
        <v>1250</v>
      </c>
      <c r="AK732" t="str">
        <f t="shared" si="209"/>
        <v>0, 1250</v>
      </c>
      <c r="AL732" s="60">
        <f t="shared" si="212"/>
        <v>0</v>
      </c>
      <c r="AM732" s="5">
        <f t="shared" si="210"/>
        <v>0</v>
      </c>
      <c r="AN732" s="56"/>
      <c r="AT732" s="56"/>
    </row>
    <row r="733" spans="3:46" x14ac:dyDescent="0.35">
      <c r="C733" s="3">
        <f t="shared" si="206"/>
        <v>0</v>
      </c>
      <c r="E733" s="56" t="e">
        <f t="shared" si="198"/>
        <v>#N/A</v>
      </c>
      <c r="F733" s="58" t="e">
        <f t="shared" si="199"/>
        <v>#N/A</v>
      </c>
      <c r="G733" s="58">
        <f t="shared" si="200"/>
        <v>0</v>
      </c>
      <c r="H733" s="58">
        <f t="shared" si="201"/>
        <v>0</v>
      </c>
      <c r="I733" s="61" t="e">
        <v>#N/A</v>
      </c>
      <c r="J733" s="58" t="str">
        <f t="shared" si="202"/>
        <v>0</v>
      </c>
      <c r="K733" s="58" t="str">
        <f t="shared" si="203"/>
        <v>0</v>
      </c>
      <c r="L733" s="58">
        <f t="shared" si="204"/>
        <v>0</v>
      </c>
      <c r="M733" s="58">
        <f t="shared" si="205"/>
        <v>0</v>
      </c>
      <c r="AF733" s="3">
        <f t="shared" si="207"/>
        <v>0</v>
      </c>
      <c r="AG733" s="5">
        <f t="shared" si="208"/>
        <v>0</v>
      </c>
      <c r="AH733" s="56">
        <f t="shared" si="211"/>
        <v>0</v>
      </c>
      <c r="AI733" s="84">
        <f t="shared" si="212"/>
        <v>0</v>
      </c>
      <c r="AJ733" s="84">
        <v>1251</v>
      </c>
      <c r="AK733" t="str">
        <f t="shared" si="209"/>
        <v>0, 1251</v>
      </c>
      <c r="AL733" s="60">
        <f t="shared" si="212"/>
        <v>0</v>
      </c>
      <c r="AM733" s="5">
        <f t="shared" si="210"/>
        <v>0</v>
      </c>
      <c r="AN733" s="56"/>
      <c r="AT733" s="56"/>
    </row>
    <row r="734" spans="3:46" x14ac:dyDescent="0.35">
      <c r="C734" s="3">
        <f t="shared" si="206"/>
        <v>0</v>
      </c>
      <c r="E734" s="56" t="e">
        <f t="shared" si="198"/>
        <v>#N/A</v>
      </c>
      <c r="F734" s="58" t="e">
        <f t="shared" si="199"/>
        <v>#N/A</v>
      </c>
      <c r="G734" s="58">
        <f t="shared" si="200"/>
        <v>0</v>
      </c>
      <c r="H734" s="58">
        <f t="shared" si="201"/>
        <v>0</v>
      </c>
      <c r="I734" s="61" t="e">
        <v>#N/A</v>
      </c>
      <c r="J734" s="58" t="str">
        <f t="shared" si="202"/>
        <v>0</v>
      </c>
      <c r="K734" s="58" t="str">
        <f t="shared" si="203"/>
        <v>0</v>
      </c>
      <c r="L734" s="58">
        <f t="shared" si="204"/>
        <v>0</v>
      </c>
      <c r="M734" s="58">
        <f t="shared" si="205"/>
        <v>0</v>
      </c>
      <c r="AF734" s="3">
        <f t="shared" si="207"/>
        <v>0</v>
      </c>
      <c r="AG734" s="5">
        <f t="shared" si="208"/>
        <v>0</v>
      </c>
      <c r="AH734" s="56">
        <f t="shared" si="211"/>
        <v>0</v>
      </c>
      <c r="AI734" s="84">
        <f t="shared" si="212"/>
        <v>0</v>
      </c>
      <c r="AJ734" s="84">
        <v>1252</v>
      </c>
      <c r="AK734" t="str">
        <f t="shared" si="209"/>
        <v>0, 1252</v>
      </c>
      <c r="AL734" s="60">
        <f t="shared" si="212"/>
        <v>0</v>
      </c>
      <c r="AM734" s="5">
        <f t="shared" si="210"/>
        <v>0</v>
      </c>
      <c r="AN734" s="56"/>
      <c r="AT734" s="56"/>
    </row>
    <row r="735" spans="3:46" x14ac:dyDescent="0.35">
      <c r="C735" s="3">
        <f t="shared" si="206"/>
        <v>0</v>
      </c>
      <c r="E735" s="56" t="e">
        <f t="shared" si="198"/>
        <v>#N/A</v>
      </c>
      <c r="F735" s="58" t="e">
        <f t="shared" si="199"/>
        <v>#N/A</v>
      </c>
      <c r="G735" s="58">
        <f t="shared" si="200"/>
        <v>0</v>
      </c>
      <c r="H735" s="58">
        <f t="shared" si="201"/>
        <v>0</v>
      </c>
      <c r="I735" s="61" t="e">
        <v>#N/A</v>
      </c>
      <c r="J735" s="58" t="str">
        <f t="shared" si="202"/>
        <v>0</v>
      </c>
      <c r="K735" s="58" t="str">
        <f t="shared" si="203"/>
        <v>0</v>
      </c>
      <c r="L735" s="58">
        <f t="shared" si="204"/>
        <v>0</v>
      </c>
      <c r="M735" s="58">
        <f t="shared" si="205"/>
        <v>0</v>
      </c>
      <c r="AF735" s="3">
        <f t="shared" si="207"/>
        <v>0</v>
      </c>
      <c r="AG735" s="5">
        <f t="shared" si="208"/>
        <v>0</v>
      </c>
      <c r="AH735" s="56">
        <f t="shared" si="211"/>
        <v>0</v>
      </c>
      <c r="AI735" s="84">
        <f t="shared" si="212"/>
        <v>0</v>
      </c>
      <c r="AJ735" s="84">
        <v>1253</v>
      </c>
      <c r="AK735" t="str">
        <f t="shared" si="209"/>
        <v>0, 1253</v>
      </c>
      <c r="AL735" s="60">
        <f t="shared" si="212"/>
        <v>0</v>
      </c>
      <c r="AM735" s="5">
        <f t="shared" si="210"/>
        <v>0</v>
      </c>
      <c r="AN735" s="56"/>
      <c r="AT735" s="56"/>
    </row>
    <row r="736" spans="3:46" x14ac:dyDescent="0.35">
      <c r="C736" s="3">
        <f t="shared" si="206"/>
        <v>0</v>
      </c>
      <c r="E736" s="56" t="e">
        <f t="shared" si="198"/>
        <v>#N/A</v>
      </c>
      <c r="F736" s="58" t="e">
        <f t="shared" si="199"/>
        <v>#N/A</v>
      </c>
      <c r="G736" s="58">
        <f t="shared" si="200"/>
        <v>0</v>
      </c>
      <c r="H736" s="58">
        <f t="shared" si="201"/>
        <v>0</v>
      </c>
      <c r="I736" s="61" t="e">
        <v>#N/A</v>
      </c>
      <c r="J736" s="58" t="str">
        <f t="shared" si="202"/>
        <v>0</v>
      </c>
      <c r="K736" s="58" t="str">
        <f t="shared" si="203"/>
        <v>0</v>
      </c>
      <c r="L736" s="58">
        <f t="shared" si="204"/>
        <v>0</v>
      </c>
      <c r="M736" s="58">
        <f t="shared" si="205"/>
        <v>0</v>
      </c>
      <c r="AF736" s="3">
        <f t="shared" si="207"/>
        <v>0</v>
      </c>
      <c r="AG736" s="5">
        <f t="shared" si="208"/>
        <v>0</v>
      </c>
      <c r="AH736" s="56">
        <f t="shared" si="211"/>
        <v>0</v>
      </c>
      <c r="AI736" s="84">
        <f t="shared" si="212"/>
        <v>0</v>
      </c>
      <c r="AJ736" s="84">
        <v>1254</v>
      </c>
      <c r="AK736" t="str">
        <f t="shared" si="209"/>
        <v>0, 1254</v>
      </c>
      <c r="AL736" s="60">
        <f t="shared" si="212"/>
        <v>0</v>
      </c>
      <c r="AM736" s="5">
        <f t="shared" si="210"/>
        <v>0</v>
      </c>
      <c r="AN736" s="56"/>
      <c r="AT736" s="56"/>
    </row>
    <row r="737" spans="3:46" x14ac:dyDescent="0.35">
      <c r="C737" s="3">
        <f t="shared" si="206"/>
        <v>0</v>
      </c>
      <c r="E737" s="56" t="e">
        <f t="shared" si="198"/>
        <v>#N/A</v>
      </c>
      <c r="F737" s="58" t="e">
        <f t="shared" si="199"/>
        <v>#N/A</v>
      </c>
      <c r="G737" s="58">
        <f t="shared" si="200"/>
        <v>0</v>
      </c>
      <c r="H737" s="58">
        <f t="shared" si="201"/>
        <v>0</v>
      </c>
      <c r="I737" s="61" t="e">
        <v>#N/A</v>
      </c>
      <c r="J737" s="58" t="str">
        <f t="shared" si="202"/>
        <v>0</v>
      </c>
      <c r="K737" s="58" t="str">
        <f t="shared" si="203"/>
        <v>0</v>
      </c>
      <c r="L737" s="58">
        <f t="shared" si="204"/>
        <v>0</v>
      </c>
      <c r="M737" s="58">
        <f t="shared" si="205"/>
        <v>0</v>
      </c>
      <c r="AF737" s="3">
        <f t="shared" si="207"/>
        <v>0</v>
      </c>
      <c r="AG737" s="5">
        <f t="shared" si="208"/>
        <v>0</v>
      </c>
      <c r="AH737" s="56">
        <f t="shared" si="211"/>
        <v>0</v>
      </c>
      <c r="AI737" s="84">
        <f t="shared" si="212"/>
        <v>0</v>
      </c>
      <c r="AJ737" s="84">
        <v>1255</v>
      </c>
      <c r="AK737" t="str">
        <f t="shared" si="209"/>
        <v>0, 1255</v>
      </c>
      <c r="AL737" s="60">
        <f t="shared" si="212"/>
        <v>0</v>
      </c>
      <c r="AM737" s="5">
        <f t="shared" si="210"/>
        <v>0</v>
      </c>
      <c r="AN737" s="56"/>
      <c r="AT737" s="56"/>
    </row>
    <row r="738" spans="3:46" x14ac:dyDescent="0.35">
      <c r="C738" s="3">
        <f t="shared" si="206"/>
        <v>0</v>
      </c>
      <c r="E738" s="56" t="e">
        <f t="shared" si="198"/>
        <v>#N/A</v>
      </c>
      <c r="F738" s="58" t="e">
        <f t="shared" si="199"/>
        <v>#N/A</v>
      </c>
      <c r="G738" s="58">
        <f t="shared" si="200"/>
        <v>0</v>
      </c>
      <c r="H738" s="58">
        <f t="shared" si="201"/>
        <v>0</v>
      </c>
      <c r="I738" s="61" t="e">
        <v>#N/A</v>
      </c>
      <c r="J738" s="58" t="str">
        <f t="shared" si="202"/>
        <v>0</v>
      </c>
      <c r="K738" s="58" t="str">
        <f t="shared" si="203"/>
        <v>0</v>
      </c>
      <c r="L738" s="58">
        <f t="shared" si="204"/>
        <v>0</v>
      </c>
      <c r="M738" s="58">
        <f t="shared" si="205"/>
        <v>0</v>
      </c>
      <c r="AF738" s="3">
        <f t="shared" si="207"/>
        <v>0</v>
      </c>
      <c r="AG738" s="5">
        <f t="shared" si="208"/>
        <v>0</v>
      </c>
      <c r="AH738" s="56">
        <f t="shared" si="211"/>
        <v>0</v>
      </c>
      <c r="AI738" s="84">
        <f t="shared" si="212"/>
        <v>0</v>
      </c>
      <c r="AJ738" s="84">
        <v>1256</v>
      </c>
      <c r="AK738" t="str">
        <f t="shared" si="209"/>
        <v>0, 1256</v>
      </c>
      <c r="AL738" s="60">
        <f t="shared" si="212"/>
        <v>0</v>
      </c>
      <c r="AM738" s="5">
        <f t="shared" si="210"/>
        <v>0</v>
      </c>
      <c r="AN738" s="56"/>
      <c r="AT738" s="56"/>
    </row>
    <row r="739" spans="3:46" x14ac:dyDescent="0.35">
      <c r="C739" s="3">
        <f t="shared" si="206"/>
        <v>0</v>
      </c>
      <c r="E739" s="56" t="e">
        <f t="shared" si="198"/>
        <v>#N/A</v>
      </c>
      <c r="F739" s="58" t="e">
        <f t="shared" si="199"/>
        <v>#N/A</v>
      </c>
      <c r="G739" s="58">
        <f t="shared" si="200"/>
        <v>0</v>
      </c>
      <c r="H739" s="58">
        <f t="shared" si="201"/>
        <v>0</v>
      </c>
      <c r="I739" s="61" t="e">
        <v>#N/A</v>
      </c>
      <c r="J739" s="58" t="str">
        <f t="shared" si="202"/>
        <v>0</v>
      </c>
      <c r="K739" s="58" t="str">
        <f t="shared" si="203"/>
        <v>0</v>
      </c>
      <c r="L739" s="58">
        <f t="shared" si="204"/>
        <v>0</v>
      </c>
      <c r="M739" s="58">
        <f t="shared" si="205"/>
        <v>0</v>
      </c>
      <c r="AF739" s="3">
        <f t="shared" si="207"/>
        <v>0</v>
      </c>
      <c r="AG739" s="5">
        <f t="shared" si="208"/>
        <v>0</v>
      </c>
      <c r="AH739" s="56">
        <f t="shared" si="211"/>
        <v>0</v>
      </c>
      <c r="AI739" s="84">
        <f t="shared" si="212"/>
        <v>0</v>
      </c>
      <c r="AJ739" s="84">
        <v>1257</v>
      </c>
      <c r="AK739" t="str">
        <f t="shared" si="209"/>
        <v>0, 1257</v>
      </c>
      <c r="AL739" s="60">
        <f t="shared" si="212"/>
        <v>0</v>
      </c>
      <c r="AM739" s="5">
        <f t="shared" si="210"/>
        <v>0</v>
      </c>
      <c r="AN739" s="56"/>
      <c r="AT739" s="56"/>
    </row>
    <row r="740" spans="3:46" x14ac:dyDescent="0.35">
      <c r="C740" s="3">
        <f t="shared" si="206"/>
        <v>0</v>
      </c>
      <c r="E740" s="56" t="e">
        <f t="shared" si="198"/>
        <v>#N/A</v>
      </c>
      <c r="F740" s="58" t="e">
        <f t="shared" si="199"/>
        <v>#N/A</v>
      </c>
      <c r="G740" s="58">
        <f t="shared" si="200"/>
        <v>0</v>
      </c>
      <c r="H740" s="58">
        <f t="shared" si="201"/>
        <v>0</v>
      </c>
      <c r="I740" s="61" t="e">
        <v>#N/A</v>
      </c>
      <c r="J740" s="58" t="str">
        <f t="shared" si="202"/>
        <v>0</v>
      </c>
      <c r="K740" s="58" t="str">
        <f t="shared" si="203"/>
        <v>0</v>
      </c>
      <c r="L740" s="58">
        <f t="shared" si="204"/>
        <v>0</v>
      </c>
      <c r="M740" s="58">
        <f t="shared" si="205"/>
        <v>0</v>
      </c>
      <c r="AF740" s="3">
        <f t="shared" si="207"/>
        <v>0</v>
      </c>
      <c r="AG740" s="5">
        <f t="shared" si="208"/>
        <v>0</v>
      </c>
      <c r="AH740" s="56">
        <f t="shared" si="211"/>
        <v>0</v>
      </c>
      <c r="AI740" s="84">
        <f t="shared" si="212"/>
        <v>0</v>
      </c>
      <c r="AJ740" s="84">
        <v>1258</v>
      </c>
      <c r="AK740" t="str">
        <f t="shared" si="209"/>
        <v>0, 1258</v>
      </c>
      <c r="AL740" s="60">
        <f t="shared" si="212"/>
        <v>0</v>
      </c>
      <c r="AM740" s="5">
        <f t="shared" si="210"/>
        <v>0</v>
      </c>
      <c r="AN740" s="56"/>
      <c r="AT740" s="56"/>
    </row>
    <row r="741" spans="3:46" x14ac:dyDescent="0.35">
      <c r="C741" s="3">
        <f t="shared" si="206"/>
        <v>0</v>
      </c>
      <c r="E741" s="56" t="e">
        <f t="shared" si="198"/>
        <v>#N/A</v>
      </c>
      <c r="F741" s="58" t="e">
        <f t="shared" si="199"/>
        <v>#N/A</v>
      </c>
      <c r="G741" s="58">
        <f t="shared" si="200"/>
        <v>0</v>
      </c>
      <c r="H741" s="58">
        <f t="shared" si="201"/>
        <v>0</v>
      </c>
      <c r="I741" s="61" t="e">
        <v>#N/A</v>
      </c>
      <c r="J741" s="58" t="str">
        <f t="shared" si="202"/>
        <v>0</v>
      </c>
      <c r="K741" s="58" t="str">
        <f t="shared" si="203"/>
        <v>0</v>
      </c>
      <c r="L741" s="58">
        <f t="shared" si="204"/>
        <v>0</v>
      </c>
      <c r="M741" s="58">
        <f t="shared" si="205"/>
        <v>0</v>
      </c>
      <c r="AF741" s="3">
        <f t="shared" si="207"/>
        <v>0</v>
      </c>
      <c r="AG741" s="5">
        <f t="shared" si="208"/>
        <v>0</v>
      </c>
      <c r="AH741" s="56">
        <f t="shared" si="211"/>
        <v>0</v>
      </c>
      <c r="AI741" s="84">
        <f t="shared" si="212"/>
        <v>0</v>
      </c>
      <c r="AJ741" s="84">
        <v>1259</v>
      </c>
      <c r="AK741" t="str">
        <f t="shared" si="209"/>
        <v>0, 1259</v>
      </c>
      <c r="AL741" s="60">
        <f t="shared" si="212"/>
        <v>0</v>
      </c>
      <c r="AM741" s="5">
        <f t="shared" si="210"/>
        <v>0</v>
      </c>
      <c r="AN741" s="56"/>
      <c r="AT741" s="56"/>
    </row>
    <row r="742" spans="3:46" x14ac:dyDescent="0.35">
      <c r="C742" s="3">
        <f t="shared" si="206"/>
        <v>0</v>
      </c>
      <c r="E742" s="56" t="e">
        <f t="shared" si="198"/>
        <v>#N/A</v>
      </c>
      <c r="F742" s="58" t="e">
        <f t="shared" si="199"/>
        <v>#N/A</v>
      </c>
      <c r="G742" s="58">
        <f t="shared" si="200"/>
        <v>0</v>
      </c>
      <c r="H742" s="58">
        <f t="shared" si="201"/>
        <v>0</v>
      </c>
      <c r="I742" s="61" t="e">
        <v>#N/A</v>
      </c>
      <c r="J742" s="58" t="str">
        <f t="shared" si="202"/>
        <v>0</v>
      </c>
      <c r="K742" s="58" t="str">
        <f t="shared" si="203"/>
        <v>0</v>
      </c>
      <c r="L742" s="58">
        <f t="shared" si="204"/>
        <v>0</v>
      </c>
      <c r="M742" s="58">
        <f t="shared" si="205"/>
        <v>0</v>
      </c>
      <c r="AF742" s="3">
        <f t="shared" si="207"/>
        <v>0</v>
      </c>
      <c r="AG742" s="5">
        <f t="shared" si="208"/>
        <v>0</v>
      </c>
      <c r="AH742" s="56">
        <f t="shared" si="211"/>
        <v>0</v>
      </c>
      <c r="AI742" s="84">
        <f t="shared" si="212"/>
        <v>0</v>
      </c>
      <c r="AJ742" s="84">
        <v>1260</v>
      </c>
      <c r="AK742" t="str">
        <f t="shared" si="209"/>
        <v>0, 1260</v>
      </c>
      <c r="AL742" s="60">
        <f t="shared" si="212"/>
        <v>0</v>
      </c>
      <c r="AM742" s="5">
        <f t="shared" si="210"/>
        <v>0</v>
      </c>
      <c r="AN742" s="56"/>
      <c r="AT742" s="56"/>
    </row>
    <row r="743" spans="3:46" x14ac:dyDescent="0.35">
      <c r="C743" s="3">
        <f t="shared" si="206"/>
        <v>0</v>
      </c>
      <c r="E743" s="56" t="e">
        <f t="shared" si="198"/>
        <v>#N/A</v>
      </c>
      <c r="F743" s="58" t="e">
        <f t="shared" si="199"/>
        <v>#N/A</v>
      </c>
      <c r="G743" s="58">
        <f t="shared" si="200"/>
        <v>0</v>
      </c>
      <c r="H743" s="58">
        <f t="shared" si="201"/>
        <v>0</v>
      </c>
      <c r="I743" s="61" t="e">
        <v>#N/A</v>
      </c>
      <c r="J743" s="58" t="str">
        <f t="shared" si="202"/>
        <v>0</v>
      </c>
      <c r="K743" s="58" t="str">
        <f t="shared" si="203"/>
        <v>0</v>
      </c>
      <c r="L743" s="58">
        <f t="shared" si="204"/>
        <v>0</v>
      </c>
      <c r="M743" s="58">
        <f t="shared" si="205"/>
        <v>0</v>
      </c>
      <c r="AF743" s="3">
        <f t="shared" si="207"/>
        <v>0</v>
      </c>
      <c r="AG743" s="5">
        <f t="shared" si="208"/>
        <v>0</v>
      </c>
      <c r="AH743" s="56">
        <f t="shared" si="211"/>
        <v>0</v>
      </c>
      <c r="AI743" s="84">
        <f t="shared" si="212"/>
        <v>0</v>
      </c>
      <c r="AJ743" s="84">
        <v>1261</v>
      </c>
      <c r="AK743" t="str">
        <f t="shared" si="209"/>
        <v>0, 1261</v>
      </c>
      <c r="AL743" s="60">
        <f t="shared" si="212"/>
        <v>0</v>
      </c>
      <c r="AM743" s="5">
        <f t="shared" si="210"/>
        <v>0</v>
      </c>
      <c r="AN743" s="56"/>
      <c r="AT743" s="56"/>
    </row>
    <row r="744" spans="3:46" x14ac:dyDescent="0.35">
      <c r="C744" s="3">
        <f t="shared" si="206"/>
        <v>0</v>
      </c>
      <c r="E744" s="56" t="e">
        <f t="shared" si="198"/>
        <v>#N/A</v>
      </c>
      <c r="F744" s="58" t="e">
        <f t="shared" si="199"/>
        <v>#N/A</v>
      </c>
      <c r="G744" s="58">
        <f t="shared" si="200"/>
        <v>0</v>
      </c>
      <c r="H744" s="58">
        <f t="shared" si="201"/>
        <v>0</v>
      </c>
      <c r="I744" s="61" t="e">
        <v>#N/A</v>
      </c>
      <c r="J744" s="58" t="str">
        <f t="shared" si="202"/>
        <v>0</v>
      </c>
      <c r="K744" s="58" t="str">
        <f t="shared" si="203"/>
        <v>0</v>
      </c>
      <c r="L744" s="58">
        <f t="shared" si="204"/>
        <v>0</v>
      </c>
      <c r="M744" s="58">
        <f t="shared" si="205"/>
        <v>0</v>
      </c>
      <c r="AF744" s="3">
        <f t="shared" si="207"/>
        <v>0</v>
      </c>
      <c r="AG744" s="5">
        <f t="shared" si="208"/>
        <v>0</v>
      </c>
      <c r="AH744" s="56">
        <f t="shared" si="211"/>
        <v>0</v>
      </c>
      <c r="AI744" s="84">
        <f t="shared" si="212"/>
        <v>0</v>
      </c>
      <c r="AJ744" s="84">
        <v>1262</v>
      </c>
      <c r="AK744" t="str">
        <f t="shared" si="209"/>
        <v>0, 1262</v>
      </c>
      <c r="AL744" s="60">
        <f t="shared" si="212"/>
        <v>0</v>
      </c>
      <c r="AM744" s="5">
        <f t="shared" si="210"/>
        <v>0</v>
      </c>
      <c r="AN744" s="56"/>
      <c r="AT744" s="56"/>
    </row>
    <row r="745" spans="3:46" x14ac:dyDescent="0.35">
      <c r="C745" s="3">
        <f t="shared" si="206"/>
        <v>0</v>
      </c>
      <c r="E745" s="56" t="e">
        <f t="shared" si="198"/>
        <v>#N/A</v>
      </c>
      <c r="F745" s="58" t="e">
        <f t="shared" si="199"/>
        <v>#N/A</v>
      </c>
      <c r="G745" s="58">
        <f t="shared" si="200"/>
        <v>0</v>
      </c>
      <c r="H745" s="58">
        <f t="shared" si="201"/>
        <v>0</v>
      </c>
      <c r="I745" s="61" t="e">
        <v>#N/A</v>
      </c>
      <c r="J745" s="58" t="str">
        <f t="shared" si="202"/>
        <v>0</v>
      </c>
      <c r="K745" s="58" t="str">
        <f t="shared" si="203"/>
        <v>0</v>
      </c>
      <c r="L745" s="58">
        <f t="shared" si="204"/>
        <v>0</v>
      </c>
      <c r="M745" s="58">
        <f t="shared" si="205"/>
        <v>0</v>
      </c>
      <c r="AF745" s="3">
        <f t="shared" si="207"/>
        <v>0</v>
      </c>
      <c r="AG745" s="5">
        <f t="shared" si="208"/>
        <v>0</v>
      </c>
      <c r="AH745" s="56">
        <f t="shared" si="211"/>
        <v>0</v>
      </c>
      <c r="AI745" s="84">
        <f t="shared" si="212"/>
        <v>0</v>
      </c>
      <c r="AJ745" s="84">
        <v>1263</v>
      </c>
      <c r="AK745" t="str">
        <f t="shared" si="209"/>
        <v>0, 1263</v>
      </c>
      <c r="AL745" s="60">
        <f t="shared" si="212"/>
        <v>0</v>
      </c>
      <c r="AM745" s="5">
        <f t="shared" si="210"/>
        <v>0</v>
      </c>
      <c r="AN745" s="56"/>
      <c r="AT745" s="56"/>
    </row>
    <row r="746" spans="3:46" x14ac:dyDescent="0.35">
      <c r="C746" s="3">
        <f t="shared" si="206"/>
        <v>0</v>
      </c>
      <c r="E746" s="56" t="e">
        <f t="shared" si="198"/>
        <v>#N/A</v>
      </c>
      <c r="F746" s="58" t="e">
        <f t="shared" si="199"/>
        <v>#N/A</v>
      </c>
      <c r="G746" s="58">
        <f t="shared" si="200"/>
        <v>0</v>
      </c>
      <c r="H746" s="58">
        <f t="shared" si="201"/>
        <v>0</v>
      </c>
      <c r="I746" s="61" t="e">
        <v>#N/A</v>
      </c>
      <c r="J746" s="58" t="str">
        <f t="shared" si="202"/>
        <v>0</v>
      </c>
      <c r="K746" s="58" t="str">
        <f t="shared" si="203"/>
        <v>0</v>
      </c>
      <c r="L746" s="58">
        <f t="shared" si="204"/>
        <v>0</v>
      </c>
      <c r="M746" s="58">
        <f t="shared" si="205"/>
        <v>0</v>
      </c>
      <c r="AF746" s="3">
        <f t="shared" si="207"/>
        <v>0</v>
      </c>
      <c r="AG746" s="5">
        <f t="shared" si="208"/>
        <v>0</v>
      </c>
      <c r="AH746" s="56">
        <f t="shared" si="211"/>
        <v>0</v>
      </c>
      <c r="AI746" s="84">
        <f t="shared" si="212"/>
        <v>0</v>
      </c>
      <c r="AJ746" s="84">
        <v>1264</v>
      </c>
      <c r="AK746" t="str">
        <f t="shared" si="209"/>
        <v>0, 1264</v>
      </c>
      <c r="AL746" s="60">
        <f t="shared" si="212"/>
        <v>0</v>
      </c>
      <c r="AM746" s="5">
        <f t="shared" si="210"/>
        <v>0</v>
      </c>
      <c r="AN746" s="56"/>
      <c r="AT746" s="56"/>
    </row>
    <row r="747" spans="3:46" x14ac:dyDescent="0.35">
      <c r="C747" s="3">
        <f t="shared" si="206"/>
        <v>0</v>
      </c>
      <c r="E747" s="56" t="e">
        <f t="shared" si="198"/>
        <v>#N/A</v>
      </c>
      <c r="F747" s="58" t="e">
        <f t="shared" si="199"/>
        <v>#N/A</v>
      </c>
      <c r="G747" s="58">
        <f t="shared" si="200"/>
        <v>0</v>
      </c>
      <c r="H747" s="58">
        <f t="shared" si="201"/>
        <v>0</v>
      </c>
      <c r="I747" s="61" t="e">
        <v>#N/A</v>
      </c>
      <c r="J747" s="58" t="str">
        <f t="shared" si="202"/>
        <v>0</v>
      </c>
      <c r="K747" s="58" t="str">
        <f t="shared" si="203"/>
        <v>0</v>
      </c>
      <c r="L747" s="58">
        <f t="shared" si="204"/>
        <v>0</v>
      </c>
      <c r="M747" s="58">
        <f t="shared" si="205"/>
        <v>0</v>
      </c>
      <c r="AF747" s="3">
        <f t="shared" si="207"/>
        <v>0</v>
      </c>
      <c r="AG747" s="5">
        <f t="shared" si="208"/>
        <v>0</v>
      </c>
      <c r="AH747" s="56">
        <f t="shared" si="211"/>
        <v>0</v>
      </c>
      <c r="AI747" s="84">
        <f t="shared" si="212"/>
        <v>0</v>
      </c>
      <c r="AJ747" s="84">
        <v>1265</v>
      </c>
      <c r="AK747" t="str">
        <f t="shared" si="209"/>
        <v>0, 1265</v>
      </c>
      <c r="AL747" s="60">
        <f t="shared" si="212"/>
        <v>0</v>
      </c>
      <c r="AM747" s="5">
        <f t="shared" si="210"/>
        <v>0</v>
      </c>
      <c r="AN747" s="56"/>
      <c r="AT747" s="56"/>
    </row>
    <row r="748" spans="3:46" x14ac:dyDescent="0.35">
      <c r="C748" s="3">
        <f t="shared" si="206"/>
        <v>0</v>
      </c>
      <c r="E748" s="56" t="e">
        <f t="shared" si="198"/>
        <v>#N/A</v>
      </c>
      <c r="F748" s="58" t="e">
        <f t="shared" si="199"/>
        <v>#N/A</v>
      </c>
      <c r="G748" s="58">
        <f t="shared" si="200"/>
        <v>0</v>
      </c>
      <c r="H748" s="58">
        <f t="shared" si="201"/>
        <v>0</v>
      </c>
      <c r="I748" s="61" t="e">
        <v>#N/A</v>
      </c>
      <c r="J748" s="58" t="str">
        <f t="shared" si="202"/>
        <v>0</v>
      </c>
      <c r="K748" s="58" t="str">
        <f t="shared" si="203"/>
        <v>0</v>
      </c>
      <c r="L748" s="58">
        <f t="shared" si="204"/>
        <v>0</v>
      </c>
      <c r="M748" s="58">
        <f t="shared" si="205"/>
        <v>0</v>
      </c>
      <c r="AF748" s="3">
        <f t="shared" si="207"/>
        <v>0</v>
      </c>
      <c r="AG748" s="5">
        <f t="shared" si="208"/>
        <v>0</v>
      </c>
      <c r="AH748" s="56">
        <f t="shared" si="211"/>
        <v>0</v>
      </c>
      <c r="AI748" s="84">
        <f t="shared" si="212"/>
        <v>0</v>
      </c>
      <c r="AJ748" s="84">
        <v>1266</v>
      </c>
      <c r="AK748" t="str">
        <f t="shared" si="209"/>
        <v>0, 1266</v>
      </c>
      <c r="AL748" s="60">
        <f t="shared" si="212"/>
        <v>0</v>
      </c>
      <c r="AM748" s="5">
        <f t="shared" si="210"/>
        <v>0</v>
      </c>
      <c r="AN748" s="56"/>
      <c r="AT748" s="56"/>
    </row>
    <row r="749" spans="3:46" x14ac:dyDescent="0.35">
      <c r="C749" s="3">
        <f t="shared" si="206"/>
        <v>0</v>
      </c>
      <c r="E749" s="56" t="e">
        <f t="shared" si="198"/>
        <v>#N/A</v>
      </c>
      <c r="F749" s="58" t="e">
        <f t="shared" si="199"/>
        <v>#N/A</v>
      </c>
      <c r="G749" s="58">
        <f t="shared" si="200"/>
        <v>0</v>
      </c>
      <c r="H749" s="58">
        <f t="shared" si="201"/>
        <v>0</v>
      </c>
      <c r="I749" s="61" t="e">
        <v>#N/A</v>
      </c>
      <c r="J749" s="58" t="str">
        <f t="shared" si="202"/>
        <v>0</v>
      </c>
      <c r="K749" s="58" t="str">
        <f t="shared" si="203"/>
        <v>0</v>
      </c>
      <c r="L749" s="58">
        <f t="shared" si="204"/>
        <v>0</v>
      </c>
      <c r="M749" s="58">
        <f t="shared" si="205"/>
        <v>0</v>
      </c>
      <c r="AF749" s="3">
        <f t="shared" si="207"/>
        <v>0</v>
      </c>
      <c r="AG749" s="5">
        <f t="shared" si="208"/>
        <v>0</v>
      </c>
      <c r="AH749" s="56">
        <f t="shared" si="211"/>
        <v>0</v>
      </c>
      <c r="AI749" s="84">
        <f t="shared" si="212"/>
        <v>0</v>
      </c>
      <c r="AJ749" s="84">
        <v>1267</v>
      </c>
      <c r="AK749" t="str">
        <f t="shared" si="209"/>
        <v>0, 1267</v>
      </c>
      <c r="AL749" s="60">
        <f t="shared" si="212"/>
        <v>0</v>
      </c>
      <c r="AM749" s="5">
        <f t="shared" si="210"/>
        <v>0</v>
      </c>
      <c r="AN749" s="56"/>
      <c r="AT749" s="56"/>
    </row>
    <row r="750" spans="3:46" x14ac:dyDescent="0.35">
      <c r="C750" s="3">
        <f t="shared" si="206"/>
        <v>0</v>
      </c>
      <c r="E750" s="56" t="e">
        <f t="shared" si="198"/>
        <v>#N/A</v>
      </c>
      <c r="F750" s="58" t="e">
        <f t="shared" si="199"/>
        <v>#N/A</v>
      </c>
      <c r="G750" s="58">
        <f t="shared" si="200"/>
        <v>0</v>
      </c>
      <c r="H750" s="58">
        <f t="shared" si="201"/>
        <v>0</v>
      </c>
      <c r="I750" s="61" t="e">
        <v>#N/A</v>
      </c>
      <c r="J750" s="58" t="str">
        <f t="shared" si="202"/>
        <v>0</v>
      </c>
      <c r="K750" s="58" t="str">
        <f t="shared" si="203"/>
        <v>0</v>
      </c>
      <c r="L750" s="58">
        <f t="shared" si="204"/>
        <v>0</v>
      </c>
      <c r="M750" s="58">
        <f t="shared" si="205"/>
        <v>0</v>
      </c>
      <c r="AF750" s="3">
        <f t="shared" si="207"/>
        <v>0</v>
      </c>
      <c r="AG750" s="5">
        <f t="shared" si="208"/>
        <v>0</v>
      </c>
      <c r="AH750" s="56">
        <f t="shared" si="211"/>
        <v>0</v>
      </c>
      <c r="AI750" s="84">
        <f t="shared" si="212"/>
        <v>0</v>
      </c>
      <c r="AJ750" s="84">
        <v>1268</v>
      </c>
      <c r="AK750" t="str">
        <f t="shared" si="209"/>
        <v>0, 1268</v>
      </c>
      <c r="AL750" s="60">
        <f t="shared" si="212"/>
        <v>0</v>
      </c>
      <c r="AM750" s="5">
        <f t="shared" si="210"/>
        <v>0</v>
      </c>
      <c r="AN750" s="56"/>
      <c r="AT750" s="56"/>
    </row>
    <row r="751" spans="3:46" x14ac:dyDescent="0.35">
      <c r="C751" s="3">
        <f t="shared" si="206"/>
        <v>0</v>
      </c>
      <c r="E751" s="56" t="e">
        <f t="shared" ref="E751:E790" si="213">IF(D751=MIN($D$2:$D$412),D751,NA())</f>
        <v>#N/A</v>
      </c>
      <c r="F751" s="58" t="e">
        <f t="shared" ref="F751:F790" si="214">IF(D751=MAX($D$2:$D$412),D751,NA())</f>
        <v>#N/A</v>
      </c>
      <c r="G751" s="58">
        <f t="shared" ref="G751:G790" si="215">IF(AND(D751&lt;=D748, D751&lt;=D749, D751&lt;=D750, D751&lt;=D752, D751&lt;=D753, D751&lt;=D754),D751,NA())</f>
        <v>0</v>
      </c>
      <c r="H751" s="58">
        <f t="shared" ref="H751:H790" si="216">IF(AND(D751&gt;=D748, D751&gt;=D749, D751&gt;=D750, D751&gt;=D752, D751&gt;=D753, D751&gt;=D754),D751,NA())</f>
        <v>0</v>
      </c>
      <c r="I751" s="61" t="e">
        <v>#N/A</v>
      </c>
      <c r="J751" s="58" t="str">
        <f t="shared" ref="J751:J790" si="217">IF(D751=MIN($D:$D),D751,"0")</f>
        <v>0</v>
      </c>
      <c r="K751" s="58" t="str">
        <f t="shared" ref="K751:K790" si="218">IF(D751=MAX($D:$D),D751,"0")</f>
        <v>0</v>
      </c>
      <c r="L751" s="58">
        <f t="shared" ref="L751:L790" si="219">IF(AND(D751&lt;=D748, D751&lt;=D749, D751&lt;=D750, D751&lt;=D752, D751&lt;=D753, D751&lt;=D754),D751,"0")</f>
        <v>0</v>
      </c>
      <c r="M751" s="58">
        <f t="shared" ref="M751:M790" si="220">IF(AND(D751&gt;=D748, D751&gt;=D749, D751&gt;=D750, D751&gt;=D752, D751&gt;=D753, D751&gt;=D754),D751,"0")</f>
        <v>0</v>
      </c>
      <c r="AF751" s="3">
        <f t="shared" si="207"/>
        <v>0</v>
      </c>
      <c r="AG751" s="5">
        <f t="shared" si="208"/>
        <v>0</v>
      </c>
      <c r="AH751" s="56">
        <f t="shared" si="211"/>
        <v>0</v>
      </c>
      <c r="AI751" s="84">
        <f t="shared" si="212"/>
        <v>0</v>
      </c>
      <c r="AJ751" s="84">
        <v>1269</v>
      </c>
      <c r="AK751" t="str">
        <f t="shared" si="209"/>
        <v>0, 1269</v>
      </c>
      <c r="AL751" s="60">
        <f t="shared" si="212"/>
        <v>0</v>
      </c>
      <c r="AM751" s="5">
        <f t="shared" si="210"/>
        <v>0</v>
      </c>
      <c r="AN751" s="56"/>
      <c r="AT751" s="56"/>
    </row>
    <row r="752" spans="3:46" x14ac:dyDescent="0.35">
      <c r="C752" s="3">
        <f t="shared" si="206"/>
        <v>0</v>
      </c>
      <c r="E752" s="56" t="e">
        <f t="shared" si="213"/>
        <v>#N/A</v>
      </c>
      <c r="F752" s="58" t="e">
        <f t="shared" si="214"/>
        <v>#N/A</v>
      </c>
      <c r="G752" s="58">
        <f t="shared" si="215"/>
        <v>0</v>
      </c>
      <c r="H752" s="58">
        <f t="shared" si="216"/>
        <v>0</v>
      </c>
      <c r="I752" s="61" t="e">
        <v>#N/A</v>
      </c>
      <c r="J752" s="58" t="str">
        <f t="shared" si="217"/>
        <v>0</v>
      </c>
      <c r="K752" s="58" t="str">
        <f t="shared" si="218"/>
        <v>0</v>
      </c>
      <c r="L752" s="58">
        <f t="shared" si="219"/>
        <v>0</v>
      </c>
      <c r="M752" s="58">
        <f t="shared" si="220"/>
        <v>0</v>
      </c>
      <c r="AF752" s="3">
        <f t="shared" si="207"/>
        <v>0</v>
      </c>
      <c r="AG752" s="5">
        <f t="shared" si="208"/>
        <v>0</v>
      </c>
      <c r="AH752" s="56">
        <f t="shared" si="211"/>
        <v>0</v>
      </c>
      <c r="AI752" s="84">
        <f t="shared" si="212"/>
        <v>0</v>
      </c>
      <c r="AJ752" s="84">
        <v>1270</v>
      </c>
      <c r="AK752" t="str">
        <f t="shared" si="209"/>
        <v>0, 1270</v>
      </c>
      <c r="AL752" s="60">
        <f t="shared" si="212"/>
        <v>0</v>
      </c>
      <c r="AM752" s="5">
        <f t="shared" si="210"/>
        <v>0</v>
      </c>
      <c r="AN752" s="56"/>
      <c r="AT752" s="56"/>
    </row>
    <row r="753" spans="3:46" x14ac:dyDescent="0.35">
      <c r="C753" s="3">
        <f t="shared" si="206"/>
        <v>0</v>
      </c>
      <c r="E753" s="56" t="e">
        <f t="shared" si="213"/>
        <v>#N/A</v>
      </c>
      <c r="F753" s="58" t="e">
        <f t="shared" si="214"/>
        <v>#N/A</v>
      </c>
      <c r="G753" s="58">
        <f t="shared" si="215"/>
        <v>0</v>
      </c>
      <c r="H753" s="58">
        <f t="shared" si="216"/>
        <v>0</v>
      </c>
      <c r="I753" s="61" t="e">
        <v>#N/A</v>
      </c>
      <c r="J753" s="58" t="str">
        <f t="shared" si="217"/>
        <v>0</v>
      </c>
      <c r="K753" s="58" t="str">
        <f t="shared" si="218"/>
        <v>0</v>
      </c>
      <c r="L753" s="58">
        <f t="shared" si="219"/>
        <v>0</v>
      </c>
      <c r="M753" s="58">
        <f t="shared" si="220"/>
        <v>0</v>
      </c>
      <c r="AF753" s="3">
        <f t="shared" si="207"/>
        <v>0</v>
      </c>
      <c r="AG753" s="5">
        <f t="shared" si="208"/>
        <v>0</v>
      </c>
      <c r="AH753" s="56">
        <f t="shared" si="211"/>
        <v>0</v>
      </c>
      <c r="AI753" s="84">
        <f t="shared" si="212"/>
        <v>0</v>
      </c>
      <c r="AJ753" s="84">
        <v>1271</v>
      </c>
      <c r="AK753" t="str">
        <f t="shared" si="209"/>
        <v>0, 1271</v>
      </c>
      <c r="AL753" s="60">
        <f t="shared" si="212"/>
        <v>0</v>
      </c>
      <c r="AM753" s="5">
        <f t="shared" si="210"/>
        <v>0</v>
      </c>
      <c r="AN753" s="56"/>
      <c r="AT753" s="56"/>
    </row>
    <row r="754" spans="3:46" x14ac:dyDescent="0.35">
      <c r="C754" s="3">
        <f t="shared" si="206"/>
        <v>0</v>
      </c>
      <c r="E754" s="56" t="e">
        <f t="shared" si="213"/>
        <v>#N/A</v>
      </c>
      <c r="F754" s="58" t="e">
        <f t="shared" si="214"/>
        <v>#N/A</v>
      </c>
      <c r="G754" s="58">
        <f t="shared" si="215"/>
        <v>0</v>
      </c>
      <c r="H754" s="58">
        <f t="shared" si="216"/>
        <v>0</v>
      </c>
      <c r="I754" s="61" t="e">
        <v>#N/A</v>
      </c>
      <c r="J754" s="58" t="str">
        <f t="shared" si="217"/>
        <v>0</v>
      </c>
      <c r="K754" s="58" t="str">
        <f t="shared" si="218"/>
        <v>0</v>
      </c>
      <c r="L754" s="58">
        <f t="shared" si="219"/>
        <v>0</v>
      </c>
      <c r="M754" s="58">
        <f t="shared" si="220"/>
        <v>0</v>
      </c>
      <c r="AF754" s="3">
        <f t="shared" si="207"/>
        <v>0</v>
      </c>
      <c r="AG754" s="5">
        <f t="shared" si="208"/>
        <v>0</v>
      </c>
      <c r="AH754" s="56">
        <f t="shared" si="211"/>
        <v>0</v>
      </c>
      <c r="AI754" s="84">
        <f t="shared" si="212"/>
        <v>0</v>
      </c>
      <c r="AJ754" s="84">
        <v>1272</v>
      </c>
      <c r="AK754" t="str">
        <f t="shared" si="209"/>
        <v>0, 1272</v>
      </c>
      <c r="AL754" s="60">
        <f t="shared" si="212"/>
        <v>0</v>
      </c>
      <c r="AM754" s="5">
        <f t="shared" si="210"/>
        <v>0</v>
      </c>
      <c r="AN754" s="56"/>
      <c r="AT754" s="56"/>
    </row>
    <row r="755" spans="3:46" x14ac:dyDescent="0.35">
      <c r="C755" s="3">
        <f t="shared" si="206"/>
        <v>0</v>
      </c>
      <c r="E755" s="56" t="e">
        <f t="shared" si="213"/>
        <v>#N/A</v>
      </c>
      <c r="F755" s="58" t="e">
        <f t="shared" si="214"/>
        <v>#N/A</v>
      </c>
      <c r="G755" s="58">
        <f t="shared" si="215"/>
        <v>0</v>
      </c>
      <c r="H755" s="58">
        <f t="shared" si="216"/>
        <v>0</v>
      </c>
      <c r="I755" s="61" t="e">
        <v>#N/A</v>
      </c>
      <c r="J755" s="58" t="str">
        <f t="shared" si="217"/>
        <v>0</v>
      </c>
      <c r="K755" s="58" t="str">
        <f t="shared" si="218"/>
        <v>0</v>
      </c>
      <c r="L755" s="58">
        <f t="shared" si="219"/>
        <v>0</v>
      </c>
      <c r="M755" s="58">
        <f t="shared" si="220"/>
        <v>0</v>
      </c>
      <c r="AF755" s="3">
        <f t="shared" si="207"/>
        <v>0</v>
      </c>
      <c r="AG755" s="5">
        <f t="shared" si="208"/>
        <v>0</v>
      </c>
      <c r="AH755" s="56">
        <f t="shared" si="211"/>
        <v>0</v>
      </c>
      <c r="AI755" s="84">
        <f t="shared" si="212"/>
        <v>0</v>
      </c>
      <c r="AJ755" s="84">
        <v>1273</v>
      </c>
      <c r="AK755" t="str">
        <f t="shared" si="209"/>
        <v>0, 1273</v>
      </c>
      <c r="AL755" s="60">
        <f t="shared" si="212"/>
        <v>0</v>
      </c>
      <c r="AM755" s="5">
        <f t="shared" si="210"/>
        <v>0</v>
      </c>
      <c r="AN755" s="56"/>
      <c r="AT755" s="56"/>
    </row>
    <row r="756" spans="3:46" x14ac:dyDescent="0.35">
      <c r="C756" s="3">
        <f t="shared" si="206"/>
        <v>0</v>
      </c>
      <c r="E756" s="56" t="e">
        <f t="shared" si="213"/>
        <v>#N/A</v>
      </c>
      <c r="F756" s="58" t="e">
        <f t="shared" si="214"/>
        <v>#N/A</v>
      </c>
      <c r="G756" s="58">
        <f t="shared" si="215"/>
        <v>0</v>
      </c>
      <c r="H756" s="58">
        <f t="shared" si="216"/>
        <v>0</v>
      </c>
      <c r="I756" s="61" t="e">
        <v>#N/A</v>
      </c>
      <c r="J756" s="58" t="str">
        <f t="shared" si="217"/>
        <v>0</v>
      </c>
      <c r="K756" s="58" t="str">
        <f t="shared" si="218"/>
        <v>0</v>
      </c>
      <c r="L756" s="58">
        <f t="shared" si="219"/>
        <v>0</v>
      </c>
      <c r="M756" s="58">
        <f t="shared" si="220"/>
        <v>0</v>
      </c>
      <c r="AF756" s="3">
        <f t="shared" si="207"/>
        <v>0</v>
      </c>
      <c r="AG756" s="5">
        <f t="shared" si="208"/>
        <v>0</v>
      </c>
      <c r="AH756" s="56">
        <f t="shared" si="211"/>
        <v>0</v>
      </c>
      <c r="AI756" s="84">
        <f t="shared" si="212"/>
        <v>0</v>
      </c>
      <c r="AJ756" s="84">
        <v>1274</v>
      </c>
      <c r="AK756" t="str">
        <f t="shared" si="209"/>
        <v>0, 1274</v>
      </c>
      <c r="AL756" s="60">
        <f t="shared" si="212"/>
        <v>0</v>
      </c>
      <c r="AM756" s="5">
        <f t="shared" si="210"/>
        <v>0</v>
      </c>
      <c r="AN756" s="56"/>
      <c r="AT756" s="56"/>
    </row>
    <row r="757" spans="3:46" x14ac:dyDescent="0.35">
      <c r="C757" s="3">
        <f t="shared" si="206"/>
        <v>0</v>
      </c>
      <c r="E757" s="56" t="e">
        <f t="shared" si="213"/>
        <v>#N/A</v>
      </c>
      <c r="F757" s="58" t="e">
        <f t="shared" si="214"/>
        <v>#N/A</v>
      </c>
      <c r="G757" s="58">
        <f t="shared" si="215"/>
        <v>0</v>
      </c>
      <c r="H757" s="58">
        <f t="shared" si="216"/>
        <v>0</v>
      </c>
      <c r="I757" s="61" t="e">
        <v>#N/A</v>
      </c>
      <c r="J757" s="58" t="str">
        <f t="shared" si="217"/>
        <v>0</v>
      </c>
      <c r="K757" s="58" t="str">
        <f t="shared" si="218"/>
        <v>0</v>
      </c>
      <c r="L757" s="58">
        <f t="shared" si="219"/>
        <v>0</v>
      </c>
      <c r="M757" s="58">
        <f t="shared" si="220"/>
        <v>0</v>
      </c>
      <c r="AF757" s="3">
        <f t="shared" si="207"/>
        <v>0</v>
      </c>
      <c r="AG757" s="5">
        <f t="shared" si="208"/>
        <v>0</v>
      </c>
      <c r="AH757" s="56">
        <f t="shared" si="211"/>
        <v>0</v>
      </c>
      <c r="AI757" s="84">
        <f t="shared" si="212"/>
        <v>0</v>
      </c>
      <c r="AJ757" s="84">
        <v>1275</v>
      </c>
      <c r="AK757" t="str">
        <f t="shared" si="209"/>
        <v>0, 1275</v>
      </c>
      <c r="AL757" s="60">
        <f t="shared" si="212"/>
        <v>0</v>
      </c>
      <c r="AM757" s="5">
        <f t="shared" si="210"/>
        <v>0</v>
      </c>
      <c r="AN757" s="56"/>
      <c r="AT757" s="56"/>
    </row>
    <row r="758" spans="3:46" x14ac:dyDescent="0.35">
      <c r="C758" s="3">
        <f t="shared" si="206"/>
        <v>0</v>
      </c>
      <c r="E758" s="56" t="e">
        <f t="shared" si="213"/>
        <v>#N/A</v>
      </c>
      <c r="F758" s="58" t="e">
        <f t="shared" si="214"/>
        <v>#N/A</v>
      </c>
      <c r="G758" s="58">
        <f t="shared" si="215"/>
        <v>0</v>
      </c>
      <c r="H758" s="58">
        <f t="shared" si="216"/>
        <v>0</v>
      </c>
      <c r="I758" s="61" t="e">
        <v>#N/A</v>
      </c>
      <c r="J758" s="58" t="str">
        <f t="shared" si="217"/>
        <v>0</v>
      </c>
      <c r="K758" s="58" t="str">
        <f t="shared" si="218"/>
        <v>0</v>
      </c>
      <c r="L758" s="58">
        <f t="shared" si="219"/>
        <v>0</v>
      </c>
      <c r="M758" s="58">
        <f t="shared" si="220"/>
        <v>0</v>
      </c>
      <c r="AF758" s="3">
        <f t="shared" si="207"/>
        <v>0</v>
      </c>
      <c r="AG758" s="5">
        <f t="shared" si="208"/>
        <v>0</v>
      </c>
      <c r="AH758" s="56">
        <f t="shared" si="211"/>
        <v>0</v>
      </c>
      <c r="AI758" s="84">
        <f t="shared" si="212"/>
        <v>0</v>
      </c>
      <c r="AJ758" s="84">
        <v>1276</v>
      </c>
      <c r="AK758" t="str">
        <f t="shared" si="209"/>
        <v>0, 1276</v>
      </c>
      <c r="AL758" s="60">
        <f t="shared" si="212"/>
        <v>0</v>
      </c>
      <c r="AM758" s="5">
        <f t="shared" si="210"/>
        <v>0</v>
      </c>
      <c r="AN758" s="56"/>
      <c r="AT758" s="56"/>
    </row>
    <row r="759" spans="3:46" x14ac:dyDescent="0.35">
      <c r="C759" s="3">
        <f t="shared" si="206"/>
        <v>0</v>
      </c>
      <c r="E759" s="56" t="e">
        <f t="shared" si="213"/>
        <v>#N/A</v>
      </c>
      <c r="F759" s="58" t="e">
        <f t="shared" si="214"/>
        <v>#N/A</v>
      </c>
      <c r="G759" s="58">
        <f t="shared" si="215"/>
        <v>0</v>
      </c>
      <c r="H759" s="58">
        <f t="shared" si="216"/>
        <v>0</v>
      </c>
      <c r="I759" s="61" t="e">
        <v>#N/A</v>
      </c>
      <c r="J759" s="58" t="str">
        <f t="shared" si="217"/>
        <v>0</v>
      </c>
      <c r="K759" s="58" t="str">
        <f t="shared" si="218"/>
        <v>0</v>
      </c>
      <c r="L759" s="58">
        <f t="shared" si="219"/>
        <v>0</v>
      </c>
      <c r="M759" s="58">
        <f t="shared" si="220"/>
        <v>0</v>
      </c>
      <c r="AF759" s="3">
        <f t="shared" si="207"/>
        <v>0</v>
      </c>
      <c r="AG759" s="5">
        <f t="shared" si="208"/>
        <v>0</v>
      </c>
      <c r="AH759" s="56">
        <f t="shared" si="211"/>
        <v>0</v>
      </c>
      <c r="AI759" s="84">
        <f t="shared" si="212"/>
        <v>0</v>
      </c>
      <c r="AJ759" s="84">
        <v>1277</v>
      </c>
      <c r="AK759" t="str">
        <f t="shared" si="209"/>
        <v>0, 1277</v>
      </c>
      <c r="AL759" s="60">
        <f t="shared" si="212"/>
        <v>0</v>
      </c>
      <c r="AM759" s="5">
        <f t="shared" si="210"/>
        <v>0</v>
      </c>
      <c r="AN759" s="56"/>
      <c r="AT759" s="56"/>
    </row>
    <row r="760" spans="3:46" x14ac:dyDescent="0.35">
      <c r="C760" s="3">
        <f t="shared" si="206"/>
        <v>0</v>
      </c>
      <c r="E760" s="56" t="e">
        <f t="shared" si="213"/>
        <v>#N/A</v>
      </c>
      <c r="F760" s="58" t="e">
        <f t="shared" si="214"/>
        <v>#N/A</v>
      </c>
      <c r="G760" s="58">
        <f t="shared" si="215"/>
        <v>0</v>
      </c>
      <c r="H760" s="58">
        <f t="shared" si="216"/>
        <v>0</v>
      </c>
      <c r="I760" s="61" t="e">
        <v>#N/A</v>
      </c>
      <c r="J760" s="58" t="str">
        <f t="shared" si="217"/>
        <v>0</v>
      </c>
      <c r="K760" s="58" t="str">
        <f t="shared" si="218"/>
        <v>0</v>
      </c>
      <c r="L760" s="58">
        <f t="shared" si="219"/>
        <v>0</v>
      </c>
      <c r="M760" s="58">
        <f t="shared" si="220"/>
        <v>0</v>
      </c>
      <c r="AF760" s="3">
        <f t="shared" si="207"/>
        <v>0</v>
      </c>
      <c r="AG760" s="5">
        <f t="shared" si="208"/>
        <v>0</v>
      </c>
      <c r="AH760" s="56">
        <f t="shared" si="211"/>
        <v>0</v>
      </c>
      <c r="AI760" s="84">
        <f t="shared" si="212"/>
        <v>0</v>
      </c>
      <c r="AJ760" s="84">
        <v>1278</v>
      </c>
      <c r="AK760" t="str">
        <f t="shared" si="209"/>
        <v>0, 1278</v>
      </c>
      <c r="AL760" s="60">
        <f t="shared" si="212"/>
        <v>0</v>
      </c>
      <c r="AM760" s="5">
        <f t="shared" si="210"/>
        <v>0</v>
      </c>
      <c r="AN760" s="56"/>
      <c r="AT760" s="56"/>
    </row>
    <row r="761" spans="3:46" x14ac:dyDescent="0.35">
      <c r="C761" s="3">
        <f t="shared" si="206"/>
        <v>0</v>
      </c>
      <c r="E761" s="56" t="e">
        <f t="shared" si="213"/>
        <v>#N/A</v>
      </c>
      <c r="F761" s="58" t="e">
        <f t="shared" si="214"/>
        <v>#N/A</v>
      </c>
      <c r="G761" s="58">
        <f t="shared" si="215"/>
        <v>0</v>
      </c>
      <c r="H761" s="58">
        <f t="shared" si="216"/>
        <v>0</v>
      </c>
      <c r="I761" s="61" t="e">
        <v>#N/A</v>
      </c>
      <c r="J761" s="58" t="str">
        <f t="shared" si="217"/>
        <v>0</v>
      </c>
      <c r="K761" s="58" t="str">
        <f t="shared" si="218"/>
        <v>0</v>
      </c>
      <c r="L761" s="58">
        <f t="shared" si="219"/>
        <v>0</v>
      </c>
      <c r="M761" s="58">
        <f t="shared" si="220"/>
        <v>0</v>
      </c>
      <c r="AF761" s="3">
        <f t="shared" si="207"/>
        <v>0</v>
      </c>
      <c r="AG761" s="5">
        <f t="shared" si="208"/>
        <v>0</v>
      </c>
      <c r="AH761" s="56">
        <f t="shared" si="211"/>
        <v>0</v>
      </c>
      <c r="AI761" s="84">
        <f t="shared" si="212"/>
        <v>0</v>
      </c>
      <c r="AJ761" s="84">
        <v>1279</v>
      </c>
      <c r="AK761" t="str">
        <f t="shared" si="209"/>
        <v>0, 1279</v>
      </c>
      <c r="AL761" s="60">
        <f t="shared" si="212"/>
        <v>0</v>
      </c>
      <c r="AM761" s="5">
        <f t="shared" si="210"/>
        <v>0</v>
      </c>
      <c r="AN761" s="56"/>
      <c r="AT761" s="56"/>
    </row>
    <row r="762" spans="3:46" x14ac:dyDescent="0.35">
      <c r="C762" s="3">
        <f t="shared" si="206"/>
        <v>0</v>
      </c>
      <c r="E762" s="56" t="e">
        <f t="shared" si="213"/>
        <v>#N/A</v>
      </c>
      <c r="F762" s="58" t="e">
        <f t="shared" si="214"/>
        <v>#N/A</v>
      </c>
      <c r="G762" s="58">
        <f t="shared" si="215"/>
        <v>0</v>
      </c>
      <c r="H762" s="58">
        <f t="shared" si="216"/>
        <v>0</v>
      </c>
      <c r="I762" s="61" t="e">
        <v>#N/A</v>
      </c>
      <c r="J762" s="58" t="str">
        <f t="shared" si="217"/>
        <v>0</v>
      </c>
      <c r="K762" s="58" t="str">
        <f t="shared" si="218"/>
        <v>0</v>
      </c>
      <c r="L762" s="58">
        <f t="shared" si="219"/>
        <v>0</v>
      </c>
      <c r="M762" s="58">
        <f t="shared" si="220"/>
        <v>0</v>
      </c>
      <c r="AF762" s="3">
        <f t="shared" si="207"/>
        <v>0</v>
      </c>
      <c r="AG762" s="5">
        <f t="shared" si="208"/>
        <v>0</v>
      </c>
      <c r="AH762" s="56">
        <f t="shared" si="211"/>
        <v>0</v>
      </c>
      <c r="AI762" s="84">
        <f t="shared" si="212"/>
        <v>0</v>
      </c>
      <c r="AJ762" s="84">
        <v>1280</v>
      </c>
      <c r="AK762" t="str">
        <f t="shared" si="209"/>
        <v>0, 1280</v>
      </c>
      <c r="AL762" s="60">
        <f t="shared" si="212"/>
        <v>0</v>
      </c>
      <c r="AM762" s="5">
        <f t="shared" si="210"/>
        <v>0</v>
      </c>
      <c r="AN762" s="56"/>
      <c r="AT762" s="56"/>
    </row>
    <row r="763" spans="3:46" x14ac:dyDescent="0.35">
      <c r="C763" s="3">
        <f t="shared" si="206"/>
        <v>0</v>
      </c>
      <c r="E763" s="56" t="e">
        <f t="shared" si="213"/>
        <v>#N/A</v>
      </c>
      <c r="F763" s="58" t="e">
        <f t="shared" si="214"/>
        <v>#N/A</v>
      </c>
      <c r="G763" s="58">
        <f t="shared" si="215"/>
        <v>0</v>
      </c>
      <c r="H763" s="58">
        <f t="shared" si="216"/>
        <v>0</v>
      </c>
      <c r="I763" s="61" t="e">
        <v>#N/A</v>
      </c>
      <c r="J763" s="58" t="str">
        <f t="shared" si="217"/>
        <v>0</v>
      </c>
      <c r="K763" s="58" t="str">
        <f t="shared" si="218"/>
        <v>0</v>
      </c>
      <c r="L763" s="58">
        <f t="shared" si="219"/>
        <v>0</v>
      </c>
      <c r="M763" s="58">
        <f t="shared" si="220"/>
        <v>0</v>
      </c>
      <c r="AF763" s="3">
        <f t="shared" si="207"/>
        <v>0</v>
      </c>
      <c r="AG763" s="5">
        <f t="shared" si="208"/>
        <v>0</v>
      </c>
      <c r="AH763" s="56">
        <f t="shared" si="211"/>
        <v>0</v>
      </c>
      <c r="AI763" s="84">
        <f t="shared" si="212"/>
        <v>0</v>
      </c>
      <c r="AJ763" s="84">
        <v>1281</v>
      </c>
      <c r="AK763" t="str">
        <f t="shared" si="209"/>
        <v>0, 1281</v>
      </c>
      <c r="AL763" s="60">
        <f t="shared" si="212"/>
        <v>0</v>
      </c>
      <c r="AM763" s="5">
        <f t="shared" si="210"/>
        <v>0</v>
      </c>
      <c r="AN763" s="56"/>
      <c r="AT763" s="56"/>
    </row>
    <row r="764" spans="3:46" x14ac:dyDescent="0.35">
      <c r="C764" s="3">
        <f t="shared" si="206"/>
        <v>0</v>
      </c>
      <c r="E764" s="56" t="e">
        <f t="shared" si="213"/>
        <v>#N/A</v>
      </c>
      <c r="F764" s="58" t="e">
        <f t="shared" si="214"/>
        <v>#N/A</v>
      </c>
      <c r="G764" s="58">
        <f t="shared" si="215"/>
        <v>0</v>
      </c>
      <c r="H764" s="58">
        <f t="shared" si="216"/>
        <v>0</v>
      </c>
      <c r="I764" s="61" t="e">
        <v>#N/A</v>
      </c>
      <c r="J764" s="58" t="str">
        <f t="shared" si="217"/>
        <v>0</v>
      </c>
      <c r="K764" s="58" t="str">
        <f t="shared" si="218"/>
        <v>0</v>
      </c>
      <c r="L764" s="58">
        <f t="shared" si="219"/>
        <v>0</v>
      </c>
      <c r="M764" s="58">
        <f t="shared" si="220"/>
        <v>0</v>
      </c>
      <c r="AF764" s="3">
        <f t="shared" si="207"/>
        <v>0</v>
      </c>
      <c r="AG764" s="5">
        <f t="shared" si="208"/>
        <v>0</v>
      </c>
      <c r="AH764" s="56">
        <f t="shared" si="211"/>
        <v>0</v>
      </c>
      <c r="AI764" s="84">
        <f t="shared" si="212"/>
        <v>0</v>
      </c>
      <c r="AJ764" s="84">
        <v>1282</v>
      </c>
      <c r="AK764" t="str">
        <f t="shared" si="209"/>
        <v>0, 1282</v>
      </c>
      <c r="AL764" s="60">
        <f t="shared" si="212"/>
        <v>0</v>
      </c>
      <c r="AM764" s="5">
        <f t="shared" si="210"/>
        <v>0</v>
      </c>
      <c r="AN764" s="56"/>
      <c r="AT764" s="56"/>
    </row>
    <row r="765" spans="3:46" x14ac:dyDescent="0.35">
      <c r="C765" s="3">
        <f t="shared" si="206"/>
        <v>0</v>
      </c>
      <c r="E765" s="56" t="e">
        <f t="shared" si="213"/>
        <v>#N/A</v>
      </c>
      <c r="F765" s="58" t="e">
        <f t="shared" si="214"/>
        <v>#N/A</v>
      </c>
      <c r="G765" s="58">
        <f t="shared" si="215"/>
        <v>0</v>
      </c>
      <c r="H765" s="58">
        <f t="shared" si="216"/>
        <v>0</v>
      </c>
      <c r="I765" s="61" t="e">
        <v>#N/A</v>
      </c>
      <c r="J765" s="58" t="str">
        <f t="shared" si="217"/>
        <v>0</v>
      </c>
      <c r="K765" s="58" t="str">
        <f t="shared" si="218"/>
        <v>0</v>
      </c>
      <c r="L765" s="58">
        <f t="shared" si="219"/>
        <v>0</v>
      </c>
      <c r="M765" s="58">
        <f t="shared" si="220"/>
        <v>0</v>
      </c>
      <c r="AF765" s="3">
        <f t="shared" si="207"/>
        <v>0</v>
      </c>
      <c r="AG765" s="5">
        <f t="shared" si="208"/>
        <v>0</v>
      </c>
      <c r="AH765" s="56">
        <f t="shared" si="211"/>
        <v>0</v>
      </c>
      <c r="AI765" s="84">
        <f t="shared" si="212"/>
        <v>0</v>
      </c>
      <c r="AJ765" s="84">
        <v>1283</v>
      </c>
      <c r="AK765" t="str">
        <f t="shared" si="209"/>
        <v>0, 1283</v>
      </c>
      <c r="AL765" s="60">
        <f t="shared" si="212"/>
        <v>0</v>
      </c>
      <c r="AM765" s="5">
        <f t="shared" si="210"/>
        <v>0</v>
      </c>
      <c r="AN765" s="56"/>
      <c r="AT765" s="56"/>
    </row>
    <row r="766" spans="3:46" x14ac:dyDescent="0.35">
      <c r="C766" s="3">
        <f t="shared" si="206"/>
        <v>0</v>
      </c>
      <c r="E766" s="56" t="e">
        <f t="shared" si="213"/>
        <v>#N/A</v>
      </c>
      <c r="F766" s="58" t="e">
        <f t="shared" si="214"/>
        <v>#N/A</v>
      </c>
      <c r="G766" s="58">
        <f t="shared" si="215"/>
        <v>0</v>
      </c>
      <c r="H766" s="58">
        <f t="shared" si="216"/>
        <v>0</v>
      </c>
      <c r="I766" s="61" t="e">
        <v>#N/A</v>
      </c>
      <c r="J766" s="58" t="str">
        <f t="shared" si="217"/>
        <v>0</v>
      </c>
      <c r="K766" s="58" t="str">
        <f t="shared" si="218"/>
        <v>0</v>
      </c>
      <c r="L766" s="58">
        <f t="shared" si="219"/>
        <v>0</v>
      </c>
      <c r="M766" s="58">
        <f t="shared" si="220"/>
        <v>0</v>
      </c>
      <c r="AF766" s="3">
        <f t="shared" si="207"/>
        <v>0</v>
      </c>
      <c r="AG766" s="5">
        <f t="shared" si="208"/>
        <v>0</v>
      </c>
      <c r="AH766" s="56">
        <f t="shared" si="211"/>
        <v>0</v>
      </c>
      <c r="AI766" s="84">
        <f t="shared" si="212"/>
        <v>0</v>
      </c>
      <c r="AJ766" s="84">
        <v>1284</v>
      </c>
      <c r="AK766" t="str">
        <f t="shared" si="209"/>
        <v>0, 1284</v>
      </c>
      <c r="AL766" s="60">
        <f t="shared" si="212"/>
        <v>0</v>
      </c>
      <c r="AM766" s="5">
        <f t="shared" si="210"/>
        <v>0</v>
      </c>
      <c r="AN766" s="56"/>
      <c r="AT766" s="56"/>
    </row>
    <row r="767" spans="3:46" x14ac:dyDescent="0.35">
      <c r="C767" s="3">
        <f t="shared" si="206"/>
        <v>0</v>
      </c>
      <c r="E767" s="56" t="e">
        <f t="shared" si="213"/>
        <v>#N/A</v>
      </c>
      <c r="F767" s="58" t="e">
        <f t="shared" si="214"/>
        <v>#N/A</v>
      </c>
      <c r="G767" s="58">
        <f t="shared" si="215"/>
        <v>0</v>
      </c>
      <c r="H767" s="58">
        <f t="shared" si="216"/>
        <v>0</v>
      </c>
      <c r="I767" s="61" t="e">
        <v>#N/A</v>
      </c>
      <c r="J767" s="58" t="str">
        <f t="shared" si="217"/>
        <v>0</v>
      </c>
      <c r="K767" s="58" t="str">
        <f t="shared" si="218"/>
        <v>0</v>
      </c>
      <c r="L767" s="58">
        <f t="shared" si="219"/>
        <v>0</v>
      </c>
      <c r="M767" s="58">
        <f t="shared" si="220"/>
        <v>0</v>
      </c>
      <c r="AF767" s="3">
        <f t="shared" si="207"/>
        <v>0</v>
      </c>
      <c r="AG767" s="5">
        <f t="shared" si="208"/>
        <v>0</v>
      </c>
      <c r="AH767" s="56">
        <f t="shared" si="211"/>
        <v>0</v>
      </c>
      <c r="AI767" s="84">
        <f t="shared" si="212"/>
        <v>0</v>
      </c>
      <c r="AJ767" s="84">
        <v>1285</v>
      </c>
      <c r="AK767" t="str">
        <f t="shared" si="209"/>
        <v>0, 1285</v>
      </c>
      <c r="AL767" s="60">
        <f t="shared" si="212"/>
        <v>0</v>
      </c>
      <c r="AM767" s="5">
        <f t="shared" si="210"/>
        <v>0</v>
      </c>
      <c r="AN767" s="56"/>
      <c r="AT767" s="56"/>
    </row>
    <row r="768" spans="3:46" x14ac:dyDescent="0.35">
      <c r="C768" s="3">
        <f t="shared" si="206"/>
        <v>0</v>
      </c>
      <c r="E768" s="56" t="e">
        <f t="shared" si="213"/>
        <v>#N/A</v>
      </c>
      <c r="F768" s="58" t="e">
        <f t="shared" si="214"/>
        <v>#N/A</v>
      </c>
      <c r="G768" s="58">
        <f t="shared" si="215"/>
        <v>0</v>
      </c>
      <c r="H768" s="58">
        <f t="shared" si="216"/>
        <v>0</v>
      </c>
      <c r="I768" s="61" t="e">
        <v>#N/A</v>
      </c>
      <c r="J768" s="58" t="str">
        <f t="shared" si="217"/>
        <v>0</v>
      </c>
      <c r="K768" s="58" t="str">
        <f t="shared" si="218"/>
        <v>0</v>
      </c>
      <c r="L768" s="58">
        <f t="shared" si="219"/>
        <v>0</v>
      </c>
      <c r="M768" s="58">
        <f t="shared" si="220"/>
        <v>0</v>
      </c>
      <c r="AF768" s="3">
        <f t="shared" si="207"/>
        <v>0</v>
      </c>
      <c r="AG768" s="5">
        <f t="shared" si="208"/>
        <v>0</v>
      </c>
      <c r="AH768" s="56">
        <f t="shared" si="211"/>
        <v>0</v>
      </c>
      <c r="AI768" s="84">
        <f t="shared" si="212"/>
        <v>0</v>
      </c>
      <c r="AJ768" s="84">
        <v>1286</v>
      </c>
      <c r="AK768" t="str">
        <f t="shared" si="209"/>
        <v>0, 1286</v>
      </c>
      <c r="AL768" s="60">
        <f t="shared" si="212"/>
        <v>0</v>
      </c>
      <c r="AM768" s="5">
        <f t="shared" si="210"/>
        <v>0</v>
      </c>
      <c r="AN768" s="56"/>
      <c r="AT768" s="56"/>
    </row>
    <row r="769" spans="3:46" x14ac:dyDescent="0.35">
      <c r="C769" s="3">
        <f t="shared" si="206"/>
        <v>0</v>
      </c>
      <c r="E769" s="56" t="e">
        <f t="shared" si="213"/>
        <v>#N/A</v>
      </c>
      <c r="F769" s="58" t="e">
        <f t="shared" si="214"/>
        <v>#N/A</v>
      </c>
      <c r="G769" s="58">
        <f t="shared" si="215"/>
        <v>0</v>
      </c>
      <c r="H769" s="58">
        <f t="shared" si="216"/>
        <v>0</v>
      </c>
      <c r="I769" s="61" t="e">
        <v>#N/A</v>
      </c>
      <c r="J769" s="58" t="str">
        <f t="shared" si="217"/>
        <v>0</v>
      </c>
      <c r="K769" s="58" t="str">
        <f t="shared" si="218"/>
        <v>0</v>
      </c>
      <c r="L769" s="58">
        <f t="shared" si="219"/>
        <v>0</v>
      </c>
      <c r="M769" s="58">
        <f t="shared" si="220"/>
        <v>0</v>
      </c>
      <c r="AF769" s="3">
        <f t="shared" si="207"/>
        <v>0</v>
      </c>
      <c r="AG769" s="5">
        <f t="shared" si="208"/>
        <v>0</v>
      </c>
      <c r="AH769" s="56">
        <f t="shared" si="211"/>
        <v>0</v>
      </c>
      <c r="AI769" s="84">
        <f t="shared" si="212"/>
        <v>0</v>
      </c>
      <c r="AJ769" s="84">
        <v>1287</v>
      </c>
      <c r="AK769" t="str">
        <f t="shared" si="209"/>
        <v>0, 1287</v>
      </c>
      <c r="AL769" s="60">
        <f t="shared" si="212"/>
        <v>0</v>
      </c>
      <c r="AM769" s="5">
        <f t="shared" si="210"/>
        <v>0</v>
      </c>
      <c r="AN769" s="56"/>
      <c r="AT769" s="56"/>
    </row>
    <row r="770" spans="3:46" x14ac:dyDescent="0.35">
      <c r="C770" s="3">
        <f t="shared" ref="C770:C790" si="221">A770/60000/1440</f>
        <v>0</v>
      </c>
      <c r="E770" s="56" t="e">
        <f t="shared" si="213"/>
        <v>#N/A</v>
      </c>
      <c r="F770" s="58" t="e">
        <f t="shared" si="214"/>
        <v>#N/A</v>
      </c>
      <c r="G770" s="58">
        <f t="shared" si="215"/>
        <v>0</v>
      </c>
      <c r="H770" s="58">
        <f t="shared" si="216"/>
        <v>0</v>
      </c>
      <c r="I770" s="61" t="e">
        <v>#N/A</v>
      </c>
      <c r="J770" s="58" t="str">
        <f t="shared" si="217"/>
        <v>0</v>
      </c>
      <c r="K770" s="58" t="str">
        <f t="shared" si="218"/>
        <v>0</v>
      </c>
      <c r="L770" s="58">
        <f t="shared" si="219"/>
        <v>0</v>
      </c>
      <c r="M770" s="58">
        <f t="shared" si="220"/>
        <v>0</v>
      </c>
      <c r="AF770" s="3">
        <f t="shared" ref="AF770:AF790" si="222">A770/60000/1440</f>
        <v>0</v>
      </c>
      <c r="AG770" s="5">
        <f t="shared" si="208"/>
        <v>0</v>
      </c>
      <c r="AH770" s="56">
        <f t="shared" si="211"/>
        <v>0</v>
      </c>
      <c r="AI770" s="84">
        <f t="shared" si="212"/>
        <v>0</v>
      </c>
      <c r="AJ770" s="84">
        <v>1288</v>
      </c>
      <c r="AK770" t="str">
        <f t="shared" si="209"/>
        <v>0, 1288</v>
      </c>
      <c r="AL770" s="60">
        <f t="shared" si="212"/>
        <v>0</v>
      </c>
      <c r="AM770" s="5">
        <f t="shared" si="210"/>
        <v>0</v>
      </c>
      <c r="AN770" s="56"/>
      <c r="AT770" s="56"/>
    </row>
    <row r="771" spans="3:46" x14ac:dyDescent="0.35">
      <c r="C771" s="3">
        <f t="shared" si="221"/>
        <v>0</v>
      </c>
      <c r="E771" s="56" t="e">
        <f t="shared" si="213"/>
        <v>#N/A</v>
      </c>
      <c r="F771" s="58" t="e">
        <f t="shared" si="214"/>
        <v>#N/A</v>
      </c>
      <c r="G771" s="58">
        <f t="shared" si="215"/>
        <v>0</v>
      </c>
      <c r="H771" s="58">
        <f t="shared" si="216"/>
        <v>0</v>
      </c>
      <c r="I771" s="61" t="e">
        <v>#N/A</v>
      </c>
      <c r="J771" s="58" t="str">
        <f t="shared" si="217"/>
        <v>0</v>
      </c>
      <c r="K771" s="58" t="str">
        <f t="shared" si="218"/>
        <v>0</v>
      </c>
      <c r="L771" s="58">
        <f t="shared" si="219"/>
        <v>0</v>
      </c>
      <c r="M771" s="58">
        <f t="shared" si="220"/>
        <v>0</v>
      </c>
      <c r="AF771" s="3">
        <f t="shared" si="222"/>
        <v>0</v>
      </c>
      <c r="AG771" s="5">
        <f t="shared" ref="AG771:AG790" si="223">A771</f>
        <v>0</v>
      </c>
      <c r="AH771" s="56">
        <f t="shared" si="211"/>
        <v>0</v>
      </c>
      <c r="AI771" s="84">
        <f t="shared" si="212"/>
        <v>0</v>
      </c>
      <c r="AJ771" s="84">
        <v>1289</v>
      </c>
      <c r="AK771" t="str">
        <f t="shared" ref="AK771:AK790" si="224">_xlfn.CONCAT(AI771,", ",AJ771)</f>
        <v>0, 1289</v>
      </c>
      <c r="AL771" s="60">
        <f t="shared" si="212"/>
        <v>0</v>
      </c>
      <c r="AM771" s="5">
        <f t="shared" ref="AM771:AM790" si="225">$AG771/1000</f>
        <v>0</v>
      </c>
      <c r="AN771" s="56"/>
      <c r="AT771" s="56"/>
    </row>
    <row r="772" spans="3:46" x14ac:dyDescent="0.35">
      <c r="C772" s="3">
        <f t="shared" si="221"/>
        <v>0</v>
      </c>
      <c r="E772" s="56" t="e">
        <f t="shared" si="213"/>
        <v>#N/A</v>
      </c>
      <c r="F772" s="58" t="e">
        <f t="shared" si="214"/>
        <v>#N/A</v>
      </c>
      <c r="G772" s="58">
        <f t="shared" si="215"/>
        <v>0</v>
      </c>
      <c r="H772" s="58">
        <f t="shared" si="216"/>
        <v>0</v>
      </c>
      <c r="I772" s="61" t="e">
        <v>#N/A</v>
      </c>
      <c r="J772" s="58" t="str">
        <f t="shared" si="217"/>
        <v>0</v>
      </c>
      <c r="K772" s="58" t="str">
        <f t="shared" si="218"/>
        <v>0</v>
      </c>
      <c r="L772" s="58">
        <f t="shared" si="219"/>
        <v>0</v>
      </c>
      <c r="M772" s="58">
        <f t="shared" si="220"/>
        <v>0</v>
      </c>
      <c r="AF772" s="3">
        <f t="shared" si="222"/>
        <v>0</v>
      </c>
      <c r="AG772" s="5">
        <f t="shared" si="223"/>
        <v>0</v>
      </c>
      <c r="AH772" s="56">
        <f t="shared" si="211"/>
        <v>0</v>
      </c>
      <c r="AI772" s="84">
        <f t="shared" si="212"/>
        <v>0</v>
      </c>
      <c r="AJ772" s="84">
        <v>1290</v>
      </c>
      <c r="AK772" t="str">
        <f t="shared" si="224"/>
        <v>0, 1290</v>
      </c>
      <c r="AL772" s="60">
        <f t="shared" si="212"/>
        <v>0</v>
      </c>
      <c r="AM772" s="5">
        <f t="shared" si="225"/>
        <v>0</v>
      </c>
      <c r="AN772" s="56"/>
      <c r="AT772" s="56"/>
    </row>
    <row r="773" spans="3:46" x14ac:dyDescent="0.35">
      <c r="C773" s="3">
        <f t="shared" si="221"/>
        <v>0</v>
      </c>
      <c r="E773" s="56" t="e">
        <f t="shared" si="213"/>
        <v>#N/A</v>
      </c>
      <c r="F773" s="58" t="e">
        <f t="shared" si="214"/>
        <v>#N/A</v>
      </c>
      <c r="G773" s="58">
        <f t="shared" si="215"/>
        <v>0</v>
      </c>
      <c r="H773" s="58">
        <f t="shared" si="216"/>
        <v>0</v>
      </c>
      <c r="I773" s="61" t="e">
        <v>#N/A</v>
      </c>
      <c r="J773" s="58" t="str">
        <f t="shared" si="217"/>
        <v>0</v>
      </c>
      <c r="K773" s="58" t="str">
        <f t="shared" si="218"/>
        <v>0</v>
      </c>
      <c r="L773" s="58">
        <f t="shared" si="219"/>
        <v>0</v>
      </c>
      <c r="M773" s="58">
        <f t="shared" si="220"/>
        <v>0</v>
      </c>
      <c r="AF773" s="3">
        <f t="shared" si="222"/>
        <v>0</v>
      </c>
      <c r="AG773" s="5">
        <f t="shared" si="223"/>
        <v>0</v>
      </c>
      <c r="AH773" s="56">
        <f t="shared" si="211"/>
        <v>0</v>
      </c>
      <c r="AI773" s="84">
        <f t="shared" si="212"/>
        <v>0</v>
      </c>
      <c r="AJ773" s="84">
        <v>1291</v>
      </c>
      <c r="AK773" t="str">
        <f t="shared" si="224"/>
        <v>0, 1291</v>
      </c>
      <c r="AL773" s="60">
        <f t="shared" si="212"/>
        <v>0</v>
      </c>
      <c r="AM773" s="5">
        <f t="shared" si="225"/>
        <v>0</v>
      </c>
      <c r="AN773" s="56"/>
      <c r="AT773" s="56"/>
    </row>
    <row r="774" spans="3:46" x14ac:dyDescent="0.35">
      <c r="C774" s="3">
        <f t="shared" si="221"/>
        <v>0</v>
      </c>
      <c r="E774" s="56" t="e">
        <f t="shared" si="213"/>
        <v>#N/A</v>
      </c>
      <c r="F774" s="58" t="e">
        <f t="shared" si="214"/>
        <v>#N/A</v>
      </c>
      <c r="G774" s="58">
        <f t="shared" si="215"/>
        <v>0</v>
      </c>
      <c r="H774" s="58">
        <f t="shared" si="216"/>
        <v>0</v>
      </c>
      <c r="I774" s="61" t="e">
        <v>#N/A</v>
      </c>
      <c r="J774" s="58" t="str">
        <f t="shared" si="217"/>
        <v>0</v>
      </c>
      <c r="K774" s="58" t="str">
        <f t="shared" si="218"/>
        <v>0</v>
      </c>
      <c r="L774" s="58">
        <f t="shared" si="219"/>
        <v>0</v>
      </c>
      <c r="M774" s="58">
        <f t="shared" si="220"/>
        <v>0</v>
      </c>
      <c r="AF774" s="3">
        <f t="shared" si="222"/>
        <v>0</v>
      </c>
      <c r="AG774" s="5">
        <f t="shared" si="223"/>
        <v>0</v>
      </c>
      <c r="AH774" s="56">
        <f t="shared" si="211"/>
        <v>0</v>
      </c>
      <c r="AI774" s="84">
        <f t="shared" si="212"/>
        <v>0</v>
      </c>
      <c r="AJ774" s="84">
        <v>1292</v>
      </c>
      <c r="AK774" t="str">
        <f t="shared" si="224"/>
        <v>0, 1292</v>
      </c>
      <c r="AL774" s="60">
        <f t="shared" si="212"/>
        <v>0</v>
      </c>
      <c r="AM774" s="5">
        <f t="shared" si="225"/>
        <v>0</v>
      </c>
      <c r="AN774" s="56"/>
      <c r="AT774" s="56"/>
    </row>
    <row r="775" spans="3:46" x14ac:dyDescent="0.35">
      <c r="C775" s="3">
        <f t="shared" si="221"/>
        <v>0</v>
      </c>
      <c r="E775" s="56" t="e">
        <f t="shared" si="213"/>
        <v>#N/A</v>
      </c>
      <c r="F775" s="58" t="e">
        <f t="shared" si="214"/>
        <v>#N/A</v>
      </c>
      <c r="G775" s="58">
        <f t="shared" si="215"/>
        <v>0</v>
      </c>
      <c r="H775" s="58">
        <f t="shared" si="216"/>
        <v>0</v>
      </c>
      <c r="I775" s="61" t="e">
        <v>#N/A</v>
      </c>
      <c r="J775" s="58" t="str">
        <f t="shared" si="217"/>
        <v>0</v>
      </c>
      <c r="K775" s="58" t="str">
        <f t="shared" si="218"/>
        <v>0</v>
      </c>
      <c r="L775" s="58">
        <f t="shared" si="219"/>
        <v>0</v>
      </c>
      <c r="M775" s="58">
        <f t="shared" si="220"/>
        <v>0</v>
      </c>
      <c r="AF775" s="3">
        <f t="shared" si="222"/>
        <v>0</v>
      </c>
      <c r="AG775" s="5">
        <f t="shared" si="223"/>
        <v>0</v>
      </c>
      <c r="AH775" s="56">
        <f t="shared" ref="AH775:AH790" si="226">B775*10</f>
        <v>0</v>
      </c>
      <c r="AI775" s="84">
        <f t="shared" si="212"/>
        <v>0</v>
      </c>
      <c r="AJ775" s="84">
        <v>1293</v>
      </c>
      <c r="AK775" t="str">
        <f t="shared" si="224"/>
        <v>0, 1293</v>
      </c>
      <c r="AL775" s="60">
        <f t="shared" si="212"/>
        <v>0</v>
      </c>
      <c r="AM775" s="5">
        <f t="shared" si="225"/>
        <v>0</v>
      </c>
      <c r="AN775" s="56"/>
      <c r="AT775" s="56"/>
    </row>
    <row r="776" spans="3:46" x14ac:dyDescent="0.35">
      <c r="C776" s="3">
        <f t="shared" si="221"/>
        <v>0</v>
      </c>
      <c r="E776" s="56" t="e">
        <f t="shared" si="213"/>
        <v>#N/A</v>
      </c>
      <c r="F776" s="58" t="e">
        <f t="shared" si="214"/>
        <v>#N/A</v>
      </c>
      <c r="G776" s="58">
        <f t="shared" si="215"/>
        <v>0</v>
      </c>
      <c r="H776" s="58">
        <f t="shared" si="216"/>
        <v>0</v>
      </c>
      <c r="I776" s="61" t="e">
        <v>#N/A</v>
      </c>
      <c r="J776" s="58" t="str">
        <f t="shared" si="217"/>
        <v>0</v>
      </c>
      <c r="K776" s="58" t="str">
        <f t="shared" si="218"/>
        <v>0</v>
      </c>
      <c r="L776" s="58">
        <f t="shared" si="219"/>
        <v>0</v>
      </c>
      <c r="M776" s="58">
        <f t="shared" si="220"/>
        <v>0</v>
      </c>
      <c r="AF776" s="3">
        <f t="shared" si="222"/>
        <v>0</v>
      </c>
      <c r="AG776" s="5">
        <f t="shared" si="223"/>
        <v>0</v>
      </c>
      <c r="AH776" s="56">
        <f t="shared" si="226"/>
        <v>0</v>
      </c>
      <c r="AI776" s="84">
        <f t="shared" si="212"/>
        <v>0</v>
      </c>
      <c r="AJ776" s="84">
        <v>1294</v>
      </c>
      <c r="AK776" t="str">
        <f t="shared" si="224"/>
        <v>0, 1294</v>
      </c>
      <c r="AL776" s="60">
        <f t="shared" si="212"/>
        <v>0</v>
      </c>
      <c r="AM776" s="5">
        <f t="shared" si="225"/>
        <v>0</v>
      </c>
      <c r="AN776" s="56"/>
      <c r="AT776" s="56"/>
    </row>
    <row r="777" spans="3:46" x14ac:dyDescent="0.35">
      <c r="C777" s="3">
        <f t="shared" si="221"/>
        <v>0</v>
      </c>
      <c r="E777" s="56" t="e">
        <f t="shared" si="213"/>
        <v>#N/A</v>
      </c>
      <c r="F777" s="58" t="e">
        <f t="shared" si="214"/>
        <v>#N/A</v>
      </c>
      <c r="G777" s="58">
        <f t="shared" si="215"/>
        <v>0</v>
      </c>
      <c r="H777" s="58">
        <f t="shared" si="216"/>
        <v>0</v>
      </c>
      <c r="I777" s="61" t="e">
        <v>#N/A</v>
      </c>
      <c r="J777" s="58" t="str">
        <f t="shared" si="217"/>
        <v>0</v>
      </c>
      <c r="K777" s="58" t="str">
        <f t="shared" si="218"/>
        <v>0</v>
      </c>
      <c r="L777" s="58">
        <f t="shared" si="219"/>
        <v>0</v>
      </c>
      <c r="M777" s="58">
        <f t="shared" si="220"/>
        <v>0</v>
      </c>
      <c r="AF777" s="3">
        <f t="shared" si="222"/>
        <v>0</v>
      </c>
      <c r="AG777" s="5">
        <f t="shared" si="223"/>
        <v>0</v>
      </c>
      <c r="AH777" s="56">
        <f t="shared" si="226"/>
        <v>0</v>
      </c>
      <c r="AI777" s="84">
        <f t="shared" si="212"/>
        <v>0</v>
      </c>
      <c r="AJ777" s="84">
        <v>1295</v>
      </c>
      <c r="AK777" t="str">
        <f t="shared" si="224"/>
        <v>0, 1295</v>
      </c>
      <c r="AL777" s="60">
        <f t="shared" si="212"/>
        <v>0</v>
      </c>
      <c r="AM777" s="5">
        <f t="shared" si="225"/>
        <v>0</v>
      </c>
      <c r="AN777" s="56"/>
      <c r="AT777" s="56"/>
    </row>
    <row r="778" spans="3:46" x14ac:dyDescent="0.35">
      <c r="C778" s="3">
        <f t="shared" si="221"/>
        <v>0</v>
      </c>
      <c r="E778" s="56" t="e">
        <f t="shared" si="213"/>
        <v>#N/A</v>
      </c>
      <c r="F778" s="58" t="e">
        <f t="shared" si="214"/>
        <v>#N/A</v>
      </c>
      <c r="G778" s="58">
        <f t="shared" si="215"/>
        <v>0</v>
      </c>
      <c r="H778" s="58">
        <f t="shared" si="216"/>
        <v>0</v>
      </c>
      <c r="I778" s="61" t="e">
        <v>#N/A</v>
      </c>
      <c r="J778" s="58" t="str">
        <f t="shared" si="217"/>
        <v>0</v>
      </c>
      <c r="K778" s="58" t="str">
        <f t="shared" si="218"/>
        <v>0</v>
      </c>
      <c r="L778" s="58">
        <f t="shared" si="219"/>
        <v>0</v>
      </c>
      <c r="M778" s="58">
        <f t="shared" si="220"/>
        <v>0</v>
      </c>
      <c r="AF778" s="3">
        <f t="shared" si="222"/>
        <v>0</v>
      </c>
      <c r="AG778" s="5">
        <f t="shared" si="223"/>
        <v>0</v>
      </c>
      <c r="AH778" s="56">
        <f t="shared" si="226"/>
        <v>0</v>
      </c>
      <c r="AI778" s="84">
        <f t="shared" si="212"/>
        <v>0</v>
      </c>
      <c r="AJ778" s="84">
        <v>1296</v>
      </c>
      <c r="AK778" t="str">
        <f t="shared" si="224"/>
        <v>0, 1296</v>
      </c>
      <c r="AL778" s="60">
        <f t="shared" si="212"/>
        <v>0</v>
      </c>
      <c r="AM778" s="5">
        <f t="shared" si="225"/>
        <v>0</v>
      </c>
      <c r="AN778" s="56"/>
      <c r="AT778" s="56"/>
    </row>
    <row r="779" spans="3:46" x14ac:dyDescent="0.35">
      <c r="C779" s="3">
        <f t="shared" si="221"/>
        <v>0</v>
      </c>
      <c r="E779" s="56" t="e">
        <f t="shared" si="213"/>
        <v>#N/A</v>
      </c>
      <c r="F779" s="58" t="e">
        <f t="shared" si="214"/>
        <v>#N/A</v>
      </c>
      <c r="G779" s="58">
        <f t="shared" si="215"/>
        <v>0</v>
      </c>
      <c r="H779" s="58">
        <f t="shared" si="216"/>
        <v>0</v>
      </c>
      <c r="I779" s="61" t="e">
        <v>#N/A</v>
      </c>
      <c r="J779" s="58" t="str">
        <f t="shared" si="217"/>
        <v>0</v>
      </c>
      <c r="K779" s="58" t="str">
        <f t="shared" si="218"/>
        <v>0</v>
      </c>
      <c r="L779" s="58">
        <f t="shared" si="219"/>
        <v>0</v>
      </c>
      <c r="M779" s="58">
        <f t="shared" si="220"/>
        <v>0</v>
      </c>
      <c r="AF779" s="3">
        <f t="shared" si="222"/>
        <v>0</v>
      </c>
      <c r="AG779" s="5">
        <f t="shared" si="223"/>
        <v>0</v>
      </c>
      <c r="AH779" s="56">
        <f t="shared" si="226"/>
        <v>0</v>
      </c>
      <c r="AI779" s="84">
        <f t="shared" si="212"/>
        <v>0</v>
      </c>
      <c r="AJ779" s="84">
        <v>1297</v>
      </c>
      <c r="AK779" t="str">
        <f t="shared" si="224"/>
        <v>0, 1297</v>
      </c>
      <c r="AL779" s="60">
        <f t="shared" si="212"/>
        <v>0</v>
      </c>
      <c r="AM779" s="5">
        <f t="shared" si="225"/>
        <v>0</v>
      </c>
      <c r="AN779" s="56"/>
      <c r="AT779" s="56"/>
    </row>
    <row r="780" spans="3:46" x14ac:dyDescent="0.35">
      <c r="C780" s="3">
        <f t="shared" si="221"/>
        <v>0</v>
      </c>
      <c r="E780" s="56" t="e">
        <f t="shared" si="213"/>
        <v>#N/A</v>
      </c>
      <c r="F780" s="58" t="e">
        <f t="shared" si="214"/>
        <v>#N/A</v>
      </c>
      <c r="G780" s="58">
        <f t="shared" si="215"/>
        <v>0</v>
      </c>
      <c r="H780" s="58">
        <f t="shared" si="216"/>
        <v>0</v>
      </c>
      <c r="I780" s="61" t="e">
        <v>#N/A</v>
      </c>
      <c r="J780" s="58" t="str">
        <f t="shared" si="217"/>
        <v>0</v>
      </c>
      <c r="K780" s="58" t="str">
        <f t="shared" si="218"/>
        <v>0</v>
      </c>
      <c r="L780" s="58">
        <f t="shared" si="219"/>
        <v>0</v>
      </c>
      <c r="M780" s="58">
        <f t="shared" si="220"/>
        <v>0</v>
      </c>
      <c r="AF780" s="3">
        <f t="shared" si="222"/>
        <v>0</v>
      </c>
      <c r="AG780" s="5">
        <f t="shared" si="223"/>
        <v>0</v>
      </c>
      <c r="AH780" s="56">
        <f t="shared" si="226"/>
        <v>0</v>
      </c>
      <c r="AI780" s="84">
        <f t="shared" si="212"/>
        <v>0</v>
      </c>
      <c r="AJ780" s="84">
        <v>1298</v>
      </c>
      <c r="AK780" t="str">
        <f t="shared" si="224"/>
        <v>0, 1298</v>
      </c>
      <c r="AL780" s="60">
        <f t="shared" si="212"/>
        <v>0</v>
      </c>
      <c r="AM780" s="5">
        <f t="shared" si="225"/>
        <v>0</v>
      </c>
      <c r="AN780" s="56"/>
      <c r="AT780" s="56"/>
    </row>
    <row r="781" spans="3:46" x14ac:dyDescent="0.35">
      <c r="C781" s="3">
        <f t="shared" si="221"/>
        <v>0</v>
      </c>
      <c r="E781" s="56" t="e">
        <f t="shared" si="213"/>
        <v>#N/A</v>
      </c>
      <c r="F781" s="58" t="e">
        <f t="shared" si="214"/>
        <v>#N/A</v>
      </c>
      <c r="G781" s="58">
        <f t="shared" si="215"/>
        <v>0</v>
      </c>
      <c r="H781" s="58">
        <f t="shared" si="216"/>
        <v>0</v>
      </c>
      <c r="I781" s="61" t="e">
        <v>#N/A</v>
      </c>
      <c r="J781" s="58" t="str">
        <f t="shared" si="217"/>
        <v>0</v>
      </c>
      <c r="K781" s="58" t="str">
        <f t="shared" si="218"/>
        <v>0</v>
      </c>
      <c r="L781" s="58">
        <f t="shared" si="219"/>
        <v>0</v>
      </c>
      <c r="M781" s="58">
        <f t="shared" si="220"/>
        <v>0</v>
      </c>
      <c r="AF781" s="3">
        <f t="shared" si="222"/>
        <v>0</v>
      </c>
      <c r="AG781" s="5">
        <f t="shared" si="223"/>
        <v>0</v>
      </c>
      <c r="AH781" s="56">
        <f t="shared" si="226"/>
        <v>0</v>
      </c>
      <c r="AI781" s="84">
        <f t="shared" si="212"/>
        <v>0</v>
      </c>
      <c r="AJ781" s="84">
        <v>1299</v>
      </c>
      <c r="AK781" t="str">
        <f t="shared" si="224"/>
        <v>0, 1299</v>
      </c>
      <c r="AL781" s="60">
        <f t="shared" si="212"/>
        <v>0</v>
      </c>
      <c r="AM781" s="5">
        <f t="shared" si="225"/>
        <v>0</v>
      </c>
      <c r="AN781" s="56"/>
      <c r="AT781" s="56"/>
    </row>
    <row r="782" spans="3:46" x14ac:dyDescent="0.35">
      <c r="C782" s="3">
        <f t="shared" si="221"/>
        <v>0</v>
      </c>
      <c r="E782" s="56" t="e">
        <f t="shared" si="213"/>
        <v>#N/A</v>
      </c>
      <c r="F782" s="58" t="e">
        <f t="shared" si="214"/>
        <v>#N/A</v>
      </c>
      <c r="G782" s="58">
        <f t="shared" si="215"/>
        <v>0</v>
      </c>
      <c r="H782" s="58">
        <f t="shared" si="216"/>
        <v>0</v>
      </c>
      <c r="I782" s="61" t="e">
        <v>#N/A</v>
      </c>
      <c r="J782" s="58" t="str">
        <f t="shared" si="217"/>
        <v>0</v>
      </c>
      <c r="K782" s="58" t="str">
        <f t="shared" si="218"/>
        <v>0</v>
      </c>
      <c r="L782" s="58">
        <f t="shared" si="219"/>
        <v>0</v>
      </c>
      <c r="M782" s="58">
        <f t="shared" si="220"/>
        <v>0</v>
      </c>
      <c r="AF782" s="3">
        <f t="shared" si="222"/>
        <v>0</v>
      </c>
      <c r="AG782" s="5">
        <f t="shared" si="223"/>
        <v>0</v>
      </c>
      <c r="AH782" s="56">
        <f t="shared" si="226"/>
        <v>0</v>
      </c>
      <c r="AI782" s="84">
        <f t="shared" si="212"/>
        <v>0</v>
      </c>
      <c r="AJ782" s="84">
        <v>1300</v>
      </c>
      <c r="AK782" t="str">
        <f t="shared" si="224"/>
        <v>0, 1300</v>
      </c>
      <c r="AL782" s="60">
        <f t="shared" si="212"/>
        <v>0</v>
      </c>
      <c r="AM782" s="5">
        <f t="shared" si="225"/>
        <v>0</v>
      </c>
      <c r="AN782" s="56"/>
      <c r="AT782" s="56"/>
    </row>
    <row r="783" spans="3:46" x14ac:dyDescent="0.35">
      <c r="C783" s="3">
        <f t="shared" si="221"/>
        <v>0</v>
      </c>
      <c r="E783" s="56" t="e">
        <f t="shared" si="213"/>
        <v>#N/A</v>
      </c>
      <c r="F783" s="58" t="e">
        <f t="shared" si="214"/>
        <v>#N/A</v>
      </c>
      <c r="G783" s="58">
        <f t="shared" si="215"/>
        <v>0</v>
      </c>
      <c r="H783" s="58">
        <f t="shared" si="216"/>
        <v>0</v>
      </c>
      <c r="I783" s="61" t="e">
        <v>#N/A</v>
      </c>
      <c r="J783" s="58" t="str">
        <f t="shared" si="217"/>
        <v>0</v>
      </c>
      <c r="K783" s="58" t="str">
        <f t="shared" si="218"/>
        <v>0</v>
      </c>
      <c r="L783" s="58">
        <f t="shared" si="219"/>
        <v>0</v>
      </c>
      <c r="M783" s="58">
        <f t="shared" si="220"/>
        <v>0</v>
      </c>
      <c r="AF783" s="3">
        <f t="shared" si="222"/>
        <v>0</v>
      </c>
      <c r="AG783" s="5">
        <f t="shared" si="223"/>
        <v>0</v>
      </c>
      <c r="AH783" s="56">
        <f t="shared" si="226"/>
        <v>0</v>
      </c>
      <c r="AI783" s="84">
        <f t="shared" si="212"/>
        <v>0</v>
      </c>
      <c r="AJ783" s="84">
        <v>1301</v>
      </c>
      <c r="AK783" t="str">
        <f t="shared" si="224"/>
        <v>0, 1301</v>
      </c>
      <c r="AL783" s="60">
        <f t="shared" si="212"/>
        <v>0</v>
      </c>
      <c r="AM783" s="5">
        <f t="shared" si="225"/>
        <v>0</v>
      </c>
      <c r="AN783" s="56"/>
      <c r="AT783" s="56"/>
    </row>
    <row r="784" spans="3:46" x14ac:dyDescent="0.35">
      <c r="C784" s="3">
        <f t="shared" si="221"/>
        <v>0</v>
      </c>
      <c r="E784" s="56" t="e">
        <f t="shared" si="213"/>
        <v>#N/A</v>
      </c>
      <c r="F784" s="58" t="e">
        <f t="shared" si="214"/>
        <v>#N/A</v>
      </c>
      <c r="G784" s="58">
        <f t="shared" si="215"/>
        <v>0</v>
      </c>
      <c r="H784" s="58">
        <f t="shared" si="216"/>
        <v>0</v>
      </c>
      <c r="I784" s="61" t="e">
        <v>#N/A</v>
      </c>
      <c r="J784" s="58" t="str">
        <f t="shared" si="217"/>
        <v>0</v>
      </c>
      <c r="K784" s="58" t="str">
        <f t="shared" si="218"/>
        <v>0</v>
      </c>
      <c r="L784" s="58">
        <f t="shared" si="219"/>
        <v>0</v>
      </c>
      <c r="M784" s="58">
        <f t="shared" si="220"/>
        <v>0</v>
      </c>
      <c r="AF784" s="3">
        <f t="shared" si="222"/>
        <v>0</v>
      </c>
      <c r="AG784" s="5">
        <f t="shared" si="223"/>
        <v>0</v>
      </c>
      <c r="AH784" s="56">
        <f t="shared" si="226"/>
        <v>0</v>
      </c>
      <c r="AI784" s="84">
        <f t="shared" si="212"/>
        <v>0</v>
      </c>
      <c r="AJ784" s="84">
        <v>1302</v>
      </c>
      <c r="AK784" t="str">
        <f t="shared" si="224"/>
        <v>0, 1302</v>
      </c>
      <c r="AL784" s="60">
        <f t="shared" si="212"/>
        <v>0</v>
      </c>
      <c r="AM784" s="5">
        <f t="shared" si="225"/>
        <v>0</v>
      </c>
      <c r="AN784" s="56"/>
      <c r="AT784" s="56"/>
    </row>
    <row r="785" spans="3:46" x14ac:dyDescent="0.35">
      <c r="C785" s="3">
        <f t="shared" si="221"/>
        <v>0</v>
      </c>
      <c r="E785" s="56" t="e">
        <f t="shared" si="213"/>
        <v>#N/A</v>
      </c>
      <c r="F785" s="58" t="e">
        <f t="shared" si="214"/>
        <v>#N/A</v>
      </c>
      <c r="G785" s="58">
        <f t="shared" si="215"/>
        <v>0</v>
      </c>
      <c r="H785" s="58">
        <f t="shared" si="216"/>
        <v>0</v>
      </c>
      <c r="I785" s="61" t="e">
        <v>#N/A</v>
      </c>
      <c r="J785" s="58" t="str">
        <f t="shared" si="217"/>
        <v>0</v>
      </c>
      <c r="K785" s="58" t="str">
        <f t="shared" si="218"/>
        <v>0</v>
      </c>
      <c r="L785" s="58">
        <f t="shared" si="219"/>
        <v>0</v>
      </c>
      <c r="M785" s="58">
        <f t="shared" si="220"/>
        <v>0</v>
      </c>
      <c r="AF785" s="3">
        <f t="shared" si="222"/>
        <v>0</v>
      </c>
      <c r="AG785" s="5">
        <f t="shared" si="223"/>
        <v>0</v>
      </c>
      <c r="AH785" s="56">
        <f t="shared" si="226"/>
        <v>0</v>
      </c>
      <c r="AI785" s="84">
        <f t="shared" si="212"/>
        <v>0</v>
      </c>
      <c r="AJ785" s="84">
        <v>1303</v>
      </c>
      <c r="AK785" t="str">
        <f t="shared" si="224"/>
        <v>0, 1303</v>
      </c>
      <c r="AL785" s="60">
        <f t="shared" si="212"/>
        <v>0</v>
      </c>
      <c r="AM785" s="5">
        <f t="shared" si="225"/>
        <v>0</v>
      </c>
      <c r="AN785" s="56"/>
      <c r="AT785" s="56"/>
    </row>
    <row r="786" spans="3:46" x14ac:dyDescent="0.35">
      <c r="C786" s="3">
        <f t="shared" si="221"/>
        <v>0</v>
      </c>
      <c r="E786" s="56" t="e">
        <f t="shared" si="213"/>
        <v>#N/A</v>
      </c>
      <c r="F786" s="58" t="e">
        <f t="shared" si="214"/>
        <v>#N/A</v>
      </c>
      <c r="G786" s="58">
        <f t="shared" si="215"/>
        <v>0</v>
      </c>
      <c r="H786" s="58">
        <f t="shared" si="216"/>
        <v>0</v>
      </c>
      <c r="I786" s="61" t="e">
        <v>#N/A</v>
      </c>
      <c r="J786" s="58" t="str">
        <f t="shared" si="217"/>
        <v>0</v>
      </c>
      <c r="K786" s="58" t="str">
        <f t="shared" si="218"/>
        <v>0</v>
      </c>
      <c r="L786" s="58">
        <f t="shared" si="219"/>
        <v>0</v>
      </c>
      <c r="M786" s="58">
        <f t="shared" si="220"/>
        <v>0</v>
      </c>
      <c r="AF786" s="3">
        <f t="shared" si="222"/>
        <v>0</v>
      </c>
      <c r="AG786" s="5">
        <f t="shared" si="223"/>
        <v>0</v>
      </c>
      <c r="AH786" s="56">
        <f t="shared" si="226"/>
        <v>0</v>
      </c>
      <c r="AI786" s="84">
        <f t="shared" si="212"/>
        <v>0</v>
      </c>
      <c r="AJ786" s="84">
        <v>1304</v>
      </c>
      <c r="AK786" t="str">
        <f t="shared" si="224"/>
        <v>0, 1304</v>
      </c>
      <c r="AL786" s="60">
        <f t="shared" si="212"/>
        <v>0</v>
      </c>
      <c r="AM786" s="5">
        <f t="shared" si="225"/>
        <v>0</v>
      </c>
      <c r="AN786" s="56"/>
      <c r="AT786" s="56"/>
    </row>
    <row r="787" spans="3:46" x14ac:dyDescent="0.35">
      <c r="C787" s="3">
        <f t="shared" si="221"/>
        <v>0</v>
      </c>
      <c r="E787" s="56" t="e">
        <f t="shared" si="213"/>
        <v>#N/A</v>
      </c>
      <c r="F787" s="58" t="e">
        <f t="shared" si="214"/>
        <v>#N/A</v>
      </c>
      <c r="G787" s="58">
        <f t="shared" si="215"/>
        <v>0</v>
      </c>
      <c r="H787" s="58">
        <f t="shared" si="216"/>
        <v>0</v>
      </c>
      <c r="I787" s="61" t="e">
        <v>#N/A</v>
      </c>
      <c r="J787" s="58" t="str">
        <f t="shared" si="217"/>
        <v>0</v>
      </c>
      <c r="K787" s="58" t="str">
        <f t="shared" si="218"/>
        <v>0</v>
      </c>
      <c r="L787" s="58">
        <f t="shared" si="219"/>
        <v>0</v>
      </c>
      <c r="M787" s="58">
        <f t="shared" si="220"/>
        <v>0</v>
      </c>
      <c r="AF787" s="3">
        <f t="shared" si="222"/>
        <v>0</v>
      </c>
      <c r="AG787" s="5">
        <f t="shared" si="223"/>
        <v>0</v>
      </c>
      <c r="AH787" s="56">
        <f t="shared" si="226"/>
        <v>0</v>
      </c>
      <c r="AI787" s="84">
        <f t="shared" ref="AI787:AL790" si="227">$B787*10</f>
        <v>0</v>
      </c>
      <c r="AJ787" s="84">
        <v>1305</v>
      </c>
      <c r="AK787" t="str">
        <f t="shared" si="224"/>
        <v>0, 1305</v>
      </c>
      <c r="AL787" s="60">
        <f t="shared" si="227"/>
        <v>0</v>
      </c>
      <c r="AM787" s="5">
        <f t="shared" si="225"/>
        <v>0</v>
      </c>
      <c r="AN787" s="56"/>
      <c r="AT787" s="56"/>
    </row>
    <row r="788" spans="3:46" x14ac:dyDescent="0.35">
      <c r="C788" s="3">
        <f t="shared" si="221"/>
        <v>0</v>
      </c>
      <c r="E788" s="56" t="e">
        <f t="shared" si="213"/>
        <v>#N/A</v>
      </c>
      <c r="F788" s="58" t="e">
        <f t="shared" si="214"/>
        <v>#N/A</v>
      </c>
      <c r="G788" s="58">
        <f t="shared" si="215"/>
        <v>0</v>
      </c>
      <c r="H788" s="58">
        <f t="shared" si="216"/>
        <v>0</v>
      </c>
      <c r="I788" s="61" t="e">
        <v>#N/A</v>
      </c>
      <c r="J788" s="58" t="str">
        <f t="shared" si="217"/>
        <v>0</v>
      </c>
      <c r="K788" s="58" t="str">
        <f t="shared" si="218"/>
        <v>0</v>
      </c>
      <c r="L788" s="58">
        <f t="shared" si="219"/>
        <v>0</v>
      </c>
      <c r="M788" s="58">
        <f t="shared" si="220"/>
        <v>0</v>
      </c>
      <c r="AF788" s="3">
        <f t="shared" si="222"/>
        <v>0</v>
      </c>
      <c r="AG788" s="5">
        <f t="shared" si="223"/>
        <v>0</v>
      </c>
      <c r="AH788" s="56">
        <f t="shared" si="226"/>
        <v>0</v>
      </c>
      <c r="AI788" s="84">
        <f t="shared" si="227"/>
        <v>0</v>
      </c>
      <c r="AJ788" s="84">
        <v>1306</v>
      </c>
      <c r="AK788" t="str">
        <f t="shared" si="224"/>
        <v>0, 1306</v>
      </c>
      <c r="AL788" s="60">
        <f t="shared" si="227"/>
        <v>0</v>
      </c>
      <c r="AM788" s="5">
        <f t="shared" si="225"/>
        <v>0</v>
      </c>
      <c r="AN788" s="56"/>
      <c r="AT788" s="56"/>
    </row>
    <row r="789" spans="3:46" x14ac:dyDescent="0.35">
      <c r="C789" s="3">
        <f t="shared" si="221"/>
        <v>0</v>
      </c>
      <c r="E789" s="56" t="e">
        <f t="shared" si="213"/>
        <v>#N/A</v>
      </c>
      <c r="F789" s="58" t="e">
        <f t="shared" si="214"/>
        <v>#N/A</v>
      </c>
      <c r="G789" s="58">
        <f t="shared" si="215"/>
        <v>0</v>
      </c>
      <c r="H789" s="58">
        <f t="shared" si="216"/>
        <v>0</v>
      </c>
      <c r="I789" s="61" t="e">
        <v>#N/A</v>
      </c>
      <c r="J789" s="58" t="str">
        <f t="shared" si="217"/>
        <v>0</v>
      </c>
      <c r="K789" s="58" t="str">
        <f t="shared" si="218"/>
        <v>0</v>
      </c>
      <c r="L789" s="58">
        <f t="shared" si="219"/>
        <v>0</v>
      </c>
      <c r="M789" s="58">
        <v>0</v>
      </c>
      <c r="AF789" s="3">
        <f t="shared" si="222"/>
        <v>0</v>
      </c>
      <c r="AG789" s="5">
        <f t="shared" si="223"/>
        <v>0</v>
      </c>
      <c r="AH789" s="56">
        <f t="shared" si="226"/>
        <v>0</v>
      </c>
      <c r="AI789" s="84">
        <f t="shared" si="227"/>
        <v>0</v>
      </c>
      <c r="AJ789" s="84">
        <v>1307</v>
      </c>
      <c r="AK789" t="str">
        <f t="shared" si="224"/>
        <v>0, 1307</v>
      </c>
      <c r="AL789" s="60">
        <f t="shared" si="227"/>
        <v>0</v>
      </c>
      <c r="AM789" s="5">
        <f t="shared" si="225"/>
        <v>0</v>
      </c>
      <c r="AN789" s="56"/>
      <c r="AT789" s="56"/>
    </row>
    <row r="790" spans="3:46" x14ac:dyDescent="0.35">
      <c r="C790" s="3">
        <f t="shared" si="221"/>
        <v>0</v>
      </c>
      <c r="E790" s="56" t="e">
        <f t="shared" si="213"/>
        <v>#N/A</v>
      </c>
      <c r="F790" s="58" t="e">
        <f t="shared" si="214"/>
        <v>#N/A</v>
      </c>
      <c r="G790" s="58">
        <f t="shared" si="215"/>
        <v>0</v>
      </c>
      <c r="H790" s="58">
        <f t="shared" si="216"/>
        <v>0</v>
      </c>
      <c r="I790" s="61" t="e">
        <v>#N/A</v>
      </c>
      <c r="J790" s="58" t="str">
        <f t="shared" si="217"/>
        <v>0</v>
      </c>
      <c r="K790" s="58" t="str">
        <f t="shared" si="218"/>
        <v>0</v>
      </c>
      <c r="L790" s="58">
        <f t="shared" si="219"/>
        <v>0</v>
      </c>
      <c r="M790" s="58">
        <f t="shared" si="220"/>
        <v>0</v>
      </c>
      <c r="AF790" s="3">
        <f t="shared" si="222"/>
        <v>0</v>
      </c>
      <c r="AG790" s="5">
        <f t="shared" si="223"/>
        <v>0</v>
      </c>
      <c r="AH790" s="56">
        <f t="shared" si="226"/>
        <v>0</v>
      </c>
      <c r="AI790" s="84">
        <f t="shared" si="227"/>
        <v>0</v>
      </c>
      <c r="AJ790" s="84">
        <v>1308</v>
      </c>
      <c r="AK790" t="str">
        <f t="shared" si="224"/>
        <v>0, 1308</v>
      </c>
      <c r="AL790" s="60">
        <f t="shared" si="227"/>
        <v>0</v>
      </c>
      <c r="AM790" s="5">
        <f t="shared" si="225"/>
        <v>0</v>
      </c>
      <c r="AN790" s="56"/>
      <c r="AT790" s="56"/>
    </row>
  </sheetData>
  <conditionalFormatting sqref="AH7:AH790">
    <cfRule type="expression" dxfId="8" priority="1">
      <formula>$AC$25=AG7</formula>
    </cfRule>
    <cfRule type="expression" dxfId="7" priority="2">
      <formula>$AC$23=AH7</formula>
    </cfRule>
    <cfRule type="expression" dxfId="6" priority="3">
      <formula>$AC$17=AH7</formula>
    </cfRule>
    <cfRule type="expression" dxfId="5" priority="4">
      <formula>$AC$11=AH7</formula>
    </cfRule>
    <cfRule type="expression" dxfId="4" priority="5">
      <formula>$AC$16=AH7</formula>
    </cfRule>
  </conditionalFormatting>
  <dataValidations count="3">
    <dataValidation type="list" allowBlank="1" showInputMessage="1" showErrorMessage="1" sqref="AN4" xr:uid="{F2F47BB3-2A6F-45DD-A67B-2FE3D623AD19}">
      <formula1>$AI$4:$AI$790</formula1>
    </dataValidation>
    <dataValidation type="list" allowBlank="1" showInputMessage="1" showErrorMessage="1" sqref="AN5" xr:uid="{000A71DA-1A33-40D4-AE75-C026185FC5EB}">
      <formula1>$AC$4:$AC$61</formula1>
    </dataValidation>
    <dataValidation type="list" allowBlank="1" showInputMessage="1" showErrorMessage="1" sqref="AS4:AS14 AS16:AS17 AS23:AS29 AS31:AS32 AS35:AS36 AS46 AS39:AS42 AS59:AS60 AW4 AW7 AW10 AW13 AW16 AW22 AW30 AW33 AW36 AW38 AW40:AW41 AW44 AW46:AW47 AW49 AW53:AW56 AW58" xr:uid="{22919B33-2518-439E-AA79-90EE09AF51A3}">
      <formula1>$AK$2:$AK$790</formula1>
    </dataValidation>
  </dataValidation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C689B-2BFC-4DD4-BA8B-B88A9BDC7B8F}">
  <dimension ref="A1:AG472"/>
  <sheetViews>
    <sheetView topLeftCell="L1" zoomScaleNormal="100" workbookViewId="0">
      <selection activeCell="AA21" sqref="AA21"/>
    </sheetView>
  </sheetViews>
  <sheetFormatPr defaultRowHeight="14.5" x14ac:dyDescent="0.35"/>
  <cols>
    <col min="1" max="1" width="14.81640625" bestFit="1" customWidth="1"/>
    <col min="2" max="2" width="13.453125" style="59" customWidth="1"/>
    <col min="3" max="3" width="10.7265625" bestFit="1" customWidth="1"/>
    <col min="4" max="4" width="18.36328125" style="59" bestFit="1" customWidth="1"/>
    <col min="5" max="5" width="15" bestFit="1" customWidth="1"/>
    <col min="6" max="6" width="18.08984375" customWidth="1"/>
    <col min="7" max="8" width="15.36328125" style="57" customWidth="1"/>
    <col min="9" max="9" width="15.36328125" style="5" customWidth="1"/>
    <col min="10" max="10" width="15" bestFit="1" customWidth="1"/>
    <col min="11" max="11" width="18.36328125" bestFit="1" customWidth="1"/>
    <col min="12" max="13" width="15.36328125" customWidth="1"/>
    <col min="14" max="14" width="8.7265625" style="5"/>
    <col min="15" max="15" width="10.7265625" bestFit="1" customWidth="1"/>
    <col min="16" max="16" width="18.36328125" bestFit="1" customWidth="1"/>
    <col min="17" max="17" width="12.453125" bestFit="1" customWidth="1"/>
    <col min="18" max="18" width="12.453125" customWidth="1"/>
    <col min="19" max="19" width="11.81640625" bestFit="1" customWidth="1"/>
    <col min="20" max="20" width="12.36328125" bestFit="1" customWidth="1"/>
    <col min="21" max="21" width="11.81640625" bestFit="1" customWidth="1"/>
    <col min="22" max="22" width="11.81640625" customWidth="1"/>
    <col min="25" max="25" width="11.26953125" bestFit="1" customWidth="1"/>
    <col min="27" max="27" width="17.1796875" bestFit="1" customWidth="1"/>
    <col min="28" max="28" width="7" customWidth="1"/>
    <col min="29" max="29" width="19.36328125" style="56" customWidth="1"/>
    <col min="30" max="31" width="15.36328125" customWidth="1"/>
  </cols>
  <sheetData>
    <row r="1" spans="1:33" x14ac:dyDescent="0.35">
      <c r="A1" t="s">
        <v>56</v>
      </c>
      <c r="B1" s="57" t="s">
        <v>178</v>
      </c>
      <c r="C1" s="57" t="s">
        <v>52</v>
      </c>
      <c r="D1" s="57" t="s">
        <v>205</v>
      </c>
      <c r="E1" s="57" t="s">
        <v>179</v>
      </c>
      <c r="F1" s="57" t="s">
        <v>68</v>
      </c>
      <c r="G1" s="57" t="s">
        <v>190</v>
      </c>
      <c r="H1" s="57" t="s">
        <v>191</v>
      </c>
      <c r="I1" s="61">
        <v>411</v>
      </c>
      <c r="J1" s="57" t="s">
        <v>202</v>
      </c>
      <c r="K1" s="57" t="s">
        <v>203</v>
      </c>
      <c r="L1" s="57" t="s">
        <v>201</v>
      </c>
      <c r="M1" s="57" t="s">
        <v>204</v>
      </c>
      <c r="N1" s="5">
        <f>COUNT($A:$A)</f>
        <v>471</v>
      </c>
      <c r="O1" s="57" t="s">
        <v>52</v>
      </c>
      <c r="Q1" s="29" t="s">
        <v>121</v>
      </c>
      <c r="R1" s="29" t="s">
        <v>55</v>
      </c>
      <c r="S1" s="29" t="s">
        <v>122</v>
      </c>
      <c r="T1" s="29" t="s">
        <v>123</v>
      </c>
      <c r="U1" s="29" t="s">
        <v>54</v>
      </c>
      <c r="V1" s="29" t="s">
        <v>124</v>
      </c>
      <c r="W1" s="29" t="s">
        <v>125</v>
      </c>
      <c r="X1" s="48" t="s">
        <v>19</v>
      </c>
      <c r="Y1" s="29" t="s">
        <v>126</v>
      </c>
      <c r="Z1" s="76"/>
      <c r="AA1" s="28" t="s">
        <v>53</v>
      </c>
      <c r="AC1" s="56" t="s">
        <v>176</v>
      </c>
      <c r="AD1" t="s">
        <v>196</v>
      </c>
      <c r="AE1" t="s">
        <v>196</v>
      </c>
    </row>
    <row r="2" spans="1:33" ht="16" x14ac:dyDescent="0.45">
      <c r="A2" cm="1">
        <f t="array" ref="A2:A472">_1_Pre_Treatment_Time</f>
        <v>48000</v>
      </c>
      <c r="B2" s="59" cm="1">
        <f t="array" ref="B2:B469">_1_Pre_Treatment_PT</f>
        <v>-3.050228E-2</v>
      </c>
      <c r="C2" s="3">
        <f t="shared" ref="C2:C65" si="0">A2/60000/1440</f>
        <v>5.5555555555555556E-4</v>
      </c>
      <c r="D2" s="59" cm="1">
        <f t="array" ref="D2:D469">(_1_Pre_Treatment_PT)*10</f>
        <v>-0.30502279999999998</v>
      </c>
      <c r="E2" s="56" t="e">
        <f>IF(D2=MIN($D$2:$D$412),D2,NA())</f>
        <v>#N/A</v>
      </c>
      <c r="F2" s="58" t="e">
        <f>IF(D2=MAX($D$2:$D$412),D2,NA())</f>
        <v>#N/A</v>
      </c>
      <c r="G2" s="58" t="e">
        <f>IF(AND(D2&lt;D3),D2,NA())</f>
        <v>#N/A</v>
      </c>
      <c r="H2" s="58">
        <f>IF(AND(D2&gt;D3),D2,NA())</f>
        <v>-0.30502279999999998</v>
      </c>
      <c r="I2" s="61" t="s">
        <v>57</v>
      </c>
      <c r="J2" s="58" t="str">
        <f>IF(D2=MIN($D:$D),D2,"0")</f>
        <v>0</v>
      </c>
      <c r="K2" s="58" t="str">
        <f>IF(D2=MAX($D:$D),D2,"0")</f>
        <v>0</v>
      </c>
      <c r="L2" s="58" t="str">
        <f>IF(AND($D2&lt;=$D3),$D2, "0")</f>
        <v>0</v>
      </c>
      <c r="M2" s="58">
        <f>IF(AND($D2&gt;$D3),$D2,"0")</f>
        <v>-0.30502279999999998</v>
      </c>
      <c r="N2" s="5" t="str" cm="1">
        <f t="array" ref="N2:N472">_1_PreTreatment_Annotation</f>
        <v>1 Walk</v>
      </c>
      <c r="O2" s="3">
        <f>$A2/60000/1440</f>
        <v>5.5555555555555556E-4</v>
      </c>
      <c r="P2" s="5" t="s">
        <v>57</v>
      </c>
      <c r="Q2" s="58">
        <f t="array" ref="Q2">IFERROR(INDEX($M$2:$M$412, MATCH(0,COUNTIF($Q$1:Q1, $M$2:$M$412),0)),"")</f>
        <v>-0.30502279999999998</v>
      </c>
      <c r="R2" s="3">
        <f t="shared" ref="R2:R39" si="1">(_xlfn.XLOOKUP(Q2,$D:$D,($A:$A),FALSE))/60000/1440</f>
        <v>5.5555555555555556E-4</v>
      </c>
      <c r="S2" s="5">
        <f t="shared" ref="S2:S4" si="2">(_xlfn.XLOOKUP(Q2,$D:$D,($A:$A),FALSE))/1000</f>
        <v>48</v>
      </c>
      <c r="T2" s="58" t="str" cm="1">
        <f t="array" ref="T2">IFERROR(INDEX($L$2:$L$412, MATCH(0,COUNTIF($T$1:T1, $L$2:$L$412),0)),"")</f>
        <v>0</v>
      </c>
      <c r="U2" s="3">
        <f>(_xlfn.XLOOKUP(T2,$D:$D,($A:$A),FALSE))/60000/1440</f>
        <v>0</v>
      </c>
      <c r="V2" s="5"/>
      <c r="W2" s="56"/>
      <c r="Y2" s="5">
        <f>ABS(V2-S4)</f>
        <v>74</v>
      </c>
      <c r="Z2" s="5"/>
      <c r="AA2" s="6" t="s">
        <v>57</v>
      </c>
      <c r="AB2">
        <v>49</v>
      </c>
      <c r="AC2" s="56">
        <f>AVERAGE(_8_Left_Leg_Flexion_PT)</f>
        <v>0.36366118285714288</v>
      </c>
      <c r="AD2" s="56" t="e">
        <f>IF(AND(D2=D3),D2,NA())</f>
        <v>#N/A</v>
      </c>
      <c r="AE2" s="56" t="e">
        <f>IF(AND(D2=D3),D2,NA())</f>
        <v>#N/A</v>
      </c>
    </row>
    <row r="3" spans="1:33" ht="16" x14ac:dyDescent="0.45">
      <c r="A3">
        <v>49000</v>
      </c>
      <c r="B3" s="59">
        <v>-4.1096292E-2</v>
      </c>
      <c r="C3" s="3">
        <f t="shared" si="0"/>
        <v>5.6712962962962967E-4</v>
      </c>
      <c r="D3" s="59">
        <v>-0.41096292000000001</v>
      </c>
      <c r="E3" s="56" t="e">
        <f t="shared" ref="E3:E66" si="3">IF(D3=MIN($D$2:$D$412),D3,NA())</f>
        <v>#N/A</v>
      </c>
      <c r="F3" s="58" t="e">
        <f t="shared" ref="F3:F66" si="4">IF(D3=MAX($D$2:$D$412),D3,NA())</f>
        <v>#N/A</v>
      </c>
      <c r="G3" s="58" t="e">
        <f>IF(AND(D3&lt;=D2, D3&lt;=D4),D3,NA())</f>
        <v>#N/A</v>
      </c>
      <c r="H3" s="58" t="e">
        <f>IF(AND(D3&gt;=D2, D3&gt;=D4),D3,NA())</f>
        <v>#N/A</v>
      </c>
      <c r="I3" s="61" t="e">
        <v>#N/A</v>
      </c>
      <c r="J3" s="58" t="str">
        <f t="shared" ref="J3:J66" si="5">IF(D3=MIN($D:$D),D3,"0")</f>
        <v>0</v>
      </c>
      <c r="K3" s="58" t="str">
        <f t="shared" ref="K3:K66" si="6">IF(D3=MAX($D:$D),D3,"0")</f>
        <v>0</v>
      </c>
      <c r="L3" s="58" t="str">
        <f>IF(AND($D3&lt;=$D2, $D3&lt;=$D4),$D3,"0")</f>
        <v>0</v>
      </c>
      <c r="M3" s="58" t="str">
        <f>IF(AND($D3&gt;=$D2, $D3&gt;=$D4),$D3,"0")</f>
        <v>0</v>
      </c>
      <c r="N3" s="5">
        <v>0</v>
      </c>
      <c r="O3" s="3">
        <f t="shared" ref="O3:O66" si="7">$A3/60000/1440</f>
        <v>5.6712962962962967E-4</v>
      </c>
      <c r="Q3" s="58" t="str">
        <f t="array" ref="Q3">IFERROR(INDEX($M$2:$M$412, MATCH(0,COUNTIF($Q$1:Q2, $M$2:$M$412),0)),"")</f>
        <v>0</v>
      </c>
      <c r="R3" s="3">
        <f>(_xlfn.XLOOKUP(Q3,$D3:$D412,($A3:$A412),FALSE))/60000/1440</f>
        <v>0</v>
      </c>
      <c r="S3" s="5">
        <f t="shared" si="2"/>
        <v>0</v>
      </c>
      <c r="T3" s="58" cm="1">
        <f t="array" ref="T3">IFERROR(INDEX($L$2:$L$412, MATCH(0,COUNTIF($T$1:T2, $L$2:$L$412),0)),"")</f>
        <v>-2.9151537999999997</v>
      </c>
      <c r="U3" s="3">
        <f>(_xlfn.XLOOKUP(T3,$D3:$D412,($A3:$A412),FALSE))/60000/1440</f>
        <v>6.5972222222222224E-4</v>
      </c>
      <c r="V3" s="5">
        <f t="shared" ref="V3:V4" si="8">(_xlfn.XLOOKUP(T3,$D:$D,($A:$A),FALSE))/1000</f>
        <v>57</v>
      </c>
      <c r="W3" s="56">
        <f>T3-Q2</f>
        <v>-2.6101309999999995</v>
      </c>
      <c r="X3">
        <f>(T3-Q2)/(V3-S2)</f>
        <v>-0.2900145555555555</v>
      </c>
      <c r="Y3" s="5">
        <f>ABS(V3-S2)</f>
        <v>9</v>
      </c>
      <c r="Z3" s="5"/>
      <c r="AA3" s="6" t="s">
        <v>58</v>
      </c>
      <c r="AB3">
        <v>75</v>
      </c>
      <c r="AC3" s="56" t="s">
        <v>174</v>
      </c>
      <c r="AD3" s="56" t="e">
        <f>IF(AND(D3&lt;=D2, D3&lt;=D4),D3,NA())</f>
        <v>#N/A</v>
      </c>
      <c r="AE3" s="56" t="e">
        <f>IF(AND((D3+0.05)=D2, (D3-0.05)=D2, (D3+0.05)=D4, (D3-0.05)=D4),D3,NA())</f>
        <v>#N/A</v>
      </c>
    </row>
    <row r="4" spans="1:33" ht="16" x14ac:dyDescent="0.45">
      <c r="A4">
        <v>50000</v>
      </c>
      <c r="B4" s="59">
        <v>-6.9842470000000004E-2</v>
      </c>
      <c r="C4" s="3">
        <f t="shared" si="0"/>
        <v>5.7870370370370378E-4</v>
      </c>
      <c r="D4" s="59">
        <v>-0.69842470000000001</v>
      </c>
      <c r="E4" s="56" t="e">
        <f t="shared" si="3"/>
        <v>#N/A</v>
      </c>
      <c r="F4" s="58" t="e">
        <f t="shared" si="4"/>
        <v>#N/A</v>
      </c>
      <c r="G4" s="58" t="e">
        <f>IF(AND(D4&lt;=D2, E4&lt;=D3, D4&lt;=D5, D4&lt;=D6),D4,NA())</f>
        <v>#N/A</v>
      </c>
      <c r="H4" s="58" t="e">
        <f>IF(AND(D4&gt;=D2, D4&gt;=D3, D4&gt;=D5, D4&gt;=D6),D4,NA())</f>
        <v>#N/A</v>
      </c>
      <c r="I4" s="61" t="e">
        <v>#N/A</v>
      </c>
      <c r="J4" s="58" t="str">
        <f t="shared" si="5"/>
        <v>0</v>
      </c>
      <c r="K4" s="58" t="str">
        <f t="shared" si="6"/>
        <v>0</v>
      </c>
      <c r="L4" s="58" t="str">
        <f>IF(AND($D4&lt;=$D2, $D4&lt;=$D3, $D4&lt;=$D5, $D4&lt;=$D6),$D4,"0")</f>
        <v>0</v>
      </c>
      <c r="M4" s="58" t="str">
        <f>IF(AND($D4&gt;=$D2, $D4&gt;=$D3, $D4&gt;=$D5, $D4&gt;=$D6),$D4,"0")</f>
        <v>0</v>
      </c>
      <c r="N4" s="5">
        <v>0</v>
      </c>
      <c r="O4" s="3">
        <f t="shared" si="7"/>
        <v>5.7870370370370378E-4</v>
      </c>
      <c r="P4" s="6" t="s">
        <v>58</v>
      </c>
      <c r="Q4" s="58">
        <f t="array" ref="Q4">IFERROR(INDEX($M$2:$M$412, MATCH(0,COUNTIF($Q$1:Q3, $M$2:$M$412),0)),"")</f>
        <v>0.45151933999999999</v>
      </c>
      <c r="R4" s="3">
        <f>(_xlfn.XLOOKUP(Q4,$D4:$D413,($A4:$A413),FALSE))/60000/1440</f>
        <v>8.564814814814815E-4</v>
      </c>
      <c r="S4" s="5">
        <f t="shared" si="2"/>
        <v>74</v>
      </c>
      <c r="T4" s="58" cm="1">
        <f t="array" ref="T4">IFERROR(INDEX($L$2:$L$412, MATCH(0,COUNTIF($T$1:T3, $L$2:$L$412),0)),"")</f>
        <v>-6.2929316999999999E-2</v>
      </c>
      <c r="U4" s="3">
        <f t="shared" ref="U4:U11" si="9">(_xlfn.XLOOKUP(T4,$D4:$D413,($A4:$A413),FALSE))/60000/1440</f>
        <v>9.0277777777777784E-4</v>
      </c>
      <c r="V4" s="5">
        <f t="shared" si="8"/>
        <v>78</v>
      </c>
      <c r="W4" s="56">
        <f>T4-Q4</f>
        <v>-0.51444865699999998</v>
      </c>
      <c r="X4">
        <f>(T4-Q4)/(V4-S4)</f>
        <v>-0.12861216424999999</v>
      </c>
      <c r="Y4" s="5">
        <f>ABS(V4-S4)</f>
        <v>4</v>
      </c>
      <c r="Z4" s="5"/>
      <c r="AA4" s="6" t="s">
        <v>59</v>
      </c>
      <c r="AB4">
        <v>93</v>
      </c>
      <c r="AC4" s="56">
        <f>AVERAGE(D:D)</f>
        <v>1.8541830918290589</v>
      </c>
      <c r="AD4" s="56" t="e">
        <f>IF(AND(D4&lt;=D2, D4&lt;=D3, D4&lt;=D5, D4&lt;=D5, D4&lt;=D5),D4,NA())</f>
        <v>#N/A</v>
      </c>
      <c r="AE4" s="56">
        <f t="shared" ref="AE4:AE15" si="10">IF(AND((D4-D3)&lt;0.05, (D4-D5)&lt;0.05), NA(), D4)</f>
        <v>-0.69842470000000001</v>
      </c>
      <c r="AG4" s="3">
        <f t="shared" ref="AG4" si="11">(_xlfn.XLOOKUP(AF4,$D:$D,($A:$A),FALSE))/60000/1440</f>
        <v>5.9722222222222216E-3</v>
      </c>
    </row>
    <row r="5" spans="1:33" ht="16" x14ac:dyDescent="0.45">
      <c r="A5">
        <v>51000</v>
      </c>
      <c r="B5" s="59">
        <v>-9.3296489999999996E-2</v>
      </c>
      <c r="C5" s="3">
        <f t="shared" si="0"/>
        <v>5.9027777777777778E-4</v>
      </c>
      <c r="D5" s="59">
        <v>-0.93296489999999999</v>
      </c>
      <c r="E5" s="56" t="e">
        <f t="shared" si="3"/>
        <v>#N/A</v>
      </c>
      <c r="F5" s="58" t="e">
        <f t="shared" si="4"/>
        <v>#N/A</v>
      </c>
      <c r="G5" s="58" t="e">
        <f>IF(AND(D5&lt;=D2, D5&lt;=D3, D5&lt;=D4, D5&lt;=D6, D5&lt;=D7, D5&lt;=D8),D5,NA())</f>
        <v>#N/A</v>
      </c>
      <c r="H5" s="58" t="e">
        <f>IF(AND(D5&gt;=D2, D5&gt;=D3, D5&gt;=D4, D5&gt;=D6, D5&gt;=D7, D5&gt;=D8),D5,NA())</f>
        <v>#N/A</v>
      </c>
      <c r="I5" s="61" t="e">
        <v>#N/A</v>
      </c>
      <c r="J5" s="58" t="str">
        <f t="shared" si="5"/>
        <v>0</v>
      </c>
      <c r="K5" s="58" t="str">
        <f t="shared" si="6"/>
        <v>0</v>
      </c>
      <c r="L5" s="58" t="str">
        <f>IF(AND(D5&lt;=D2, D5&lt;=D3, D5&lt;=D4, D5&lt;=D6, D5&lt;=D7, D5&lt;=D8),D5,"0")</f>
        <v>0</v>
      </c>
      <c r="M5" s="58" t="str">
        <f>IF(AND(D5&gt;=D2, D5&gt;=D3, D5&gt;=D4, D5&gt;=D6, D5&gt;=D7, D5&gt;=D8),D5,"0")</f>
        <v>0</v>
      </c>
      <c r="N5" s="5">
        <v>0</v>
      </c>
      <c r="O5" s="3">
        <f t="shared" si="7"/>
        <v>5.9027777777777778E-4</v>
      </c>
      <c r="P5" s="6"/>
      <c r="Q5" s="58">
        <f t="array" ref="Q5">IFERROR(INDEX($M$2:$M$412, MATCH(0,COUNTIF($Q$1:Q4, $M$2:$M$412),0)),"")</f>
        <v>2.7855737000000002E-2</v>
      </c>
      <c r="R5" s="3">
        <f t="shared" ref="R5:R6" si="12">(_xlfn.XLOOKUP(Q5,$D5:$D414,($A5:$A414),FALSE))/60000/1440</f>
        <v>9.9537037037037042E-4</v>
      </c>
      <c r="S5" s="5">
        <f>(IF(_xlfn.XLOOKUP(Q5,$D$5:$D$412,($A$5:$A$412),FALSE)&lt;_xlfn.XLOOKUP(Q4,$D$4:$D$412,($A$4:$A$412),FALSE),("0"),(_xlfn.XLOOKUP(Q5,$D$5:$D$412,($A$5:$A$412),FALSE))))/1000</f>
        <v>86</v>
      </c>
      <c r="T5" s="58" cm="1">
        <f t="array" ref="T5">IFERROR(INDEX($L$2:$L$412, MATCH(0,COUNTIF($T$1:T4, $L$2:$L$412),0)),"")</f>
        <v>-0.79678730000000009</v>
      </c>
      <c r="U5" s="3">
        <f t="shared" si="9"/>
        <v>1.0300925925925926E-3</v>
      </c>
      <c r="V5" s="5">
        <f>(IF(_xlfn.XLOOKUP(T5,$D$5:$D$412,($A$5:$A$412),FALSE)&lt;_xlfn.XLOOKUP(T4,$D$4:$D$412,($A$4:$A$412),FALSE),("0"),(_xlfn.XLOOKUP(T5,$D$5:$D$412,($A$5:$A$412),FALSE))))/1000</f>
        <v>89</v>
      </c>
      <c r="W5" s="56">
        <f t="shared" ref="W5:W38" si="13">T5-Q5</f>
        <v>-0.82464303700000008</v>
      </c>
      <c r="X5">
        <f t="shared" ref="X5:X38" si="14">(T5-Q5)/(V5-S5)</f>
        <v>-0.27488101233333334</v>
      </c>
      <c r="Y5" s="5">
        <f t="shared" ref="Y5:Y38" si="15">ABS(V5-S5)</f>
        <v>3</v>
      </c>
      <c r="Z5" s="5"/>
      <c r="AA5" s="6" t="s">
        <v>60</v>
      </c>
      <c r="AB5">
        <v>114</v>
      </c>
      <c r="AD5" s="56" t="e">
        <f t="shared" ref="AD5:AD15" si="16">IF(AND(D5&lt;=D2, D5&lt;=D3, D5&lt;=D4, D5&lt;=D6, D5&lt;=D6, D5&lt;=D6),D5,NA())</f>
        <v>#N/A</v>
      </c>
      <c r="AE5" s="56">
        <f t="shared" si="10"/>
        <v>-0.93296489999999999</v>
      </c>
    </row>
    <row r="6" spans="1:33" ht="16" x14ac:dyDescent="0.45">
      <c r="A6">
        <v>52000</v>
      </c>
      <c r="B6" s="59">
        <v>-0.12658676999999999</v>
      </c>
      <c r="C6" s="3">
        <f t="shared" si="0"/>
        <v>6.018518518518519E-4</v>
      </c>
      <c r="D6" s="59">
        <v>-1.2658676999999998</v>
      </c>
      <c r="E6" s="56" t="e">
        <f t="shared" si="3"/>
        <v>#N/A</v>
      </c>
      <c r="F6" s="58" t="e">
        <f t="shared" si="4"/>
        <v>#N/A</v>
      </c>
      <c r="G6" s="58" t="e">
        <f t="shared" ref="G6:G70" si="17">IF(AND(D6&lt;=D3, D6&lt;=D4, D6&lt;=D5, D6&lt;=D7, D6&lt;=D8, D6&lt;=D9),D6,NA())</f>
        <v>#N/A</v>
      </c>
      <c r="H6" s="58" t="e">
        <f t="shared" ref="H6:H69" si="18">IF(AND(D6&gt;=D3, D6&gt;=D4, D6&gt;=D5, D6&gt;=D7, D6&gt;=D8, D6&gt;=D9),D6,NA())</f>
        <v>#N/A</v>
      </c>
      <c r="I6" s="61" t="e">
        <v>#N/A</v>
      </c>
      <c r="J6" s="58" t="str">
        <f t="shared" si="5"/>
        <v>0</v>
      </c>
      <c r="K6" s="58" t="str">
        <f t="shared" si="6"/>
        <v>0</v>
      </c>
      <c r="L6" s="58" t="str">
        <f t="shared" ref="L6:L69" si="19">IF(AND(D6&lt;=D3, D6&lt;=D4, D6&lt;=D5, D6&lt;=D7, D6&lt;=D8, D6&lt;=D9),D6,"0")</f>
        <v>0</v>
      </c>
      <c r="M6" s="58" t="str">
        <f t="shared" ref="M6:M69" si="20">IF(AND(D6&gt;=D3, D6&gt;=D4, D6&gt;=D5, D6&gt;=D7, D6&gt;=D8, D6&gt;=D9),D6,"0")</f>
        <v>0</v>
      </c>
      <c r="N6" s="5">
        <v>0</v>
      </c>
      <c r="O6" s="3">
        <f t="shared" si="7"/>
        <v>6.018518518518519E-4</v>
      </c>
      <c r="P6" s="6" t="s">
        <v>59</v>
      </c>
      <c r="Q6" s="58">
        <f t="array" ref="Q6">IFERROR(INDEX($M$2:$M$412, MATCH(0,COUNTIF($Q$1:Q5, $M$2:$M$412),0)),"")</f>
        <v>1.1021456000000001</v>
      </c>
      <c r="R6" s="3">
        <f t="shared" si="12"/>
        <v>1.1226851851851851E-3</v>
      </c>
      <c r="S6" s="5">
        <f t="shared" ref="S6:S39" si="21">(IF(_xlfn.XLOOKUP(Q6,$D$5:$D$412,($A$5:$A$412),FALSE)&lt;_xlfn.XLOOKUP(Q5,$D$4:$D$412,($A$4:$A$412),FALSE),("0"),(_xlfn.XLOOKUP(Q6,$D$5:$D$412,($A$5:$A$412),FALSE))))/1000</f>
        <v>97</v>
      </c>
      <c r="T6" s="58" cm="1">
        <f t="array" ref="T6">IFERROR(INDEX($L$2:$L$412, MATCH(0,COUNTIF($T$1:T5, $L$2:$L$412),0)),"")</f>
        <v>-0.35043955000000004</v>
      </c>
      <c r="U6" s="3">
        <f t="shared" si="9"/>
        <v>1.2268518518518518E-3</v>
      </c>
      <c r="V6" s="5">
        <f t="shared" ref="V6:V38" si="22">(IF(_xlfn.XLOOKUP(T6,$D$5:$D$412,($A$5:$A$412),FALSE)&lt;_xlfn.XLOOKUP(T5,$D$4:$D$412,($A$4:$A$412),FALSE),("0"),(_xlfn.XLOOKUP(T6,$D$5:$D$412,($A$5:$A$412),FALSE))))/1000</f>
        <v>106</v>
      </c>
      <c r="W6" s="56">
        <f t="shared" si="13"/>
        <v>-1.45258515</v>
      </c>
      <c r="X6">
        <f t="shared" si="14"/>
        <v>-0.16139835</v>
      </c>
      <c r="Y6" s="5">
        <f t="shared" si="15"/>
        <v>9</v>
      </c>
      <c r="Z6" s="5"/>
      <c r="AA6" s="6" t="s">
        <v>61</v>
      </c>
      <c r="AB6">
        <v>133</v>
      </c>
      <c r="AD6" s="56" t="e">
        <f t="shared" si="16"/>
        <v>#N/A</v>
      </c>
      <c r="AE6" s="56">
        <f t="shared" si="10"/>
        <v>-1.2658676999999998</v>
      </c>
    </row>
    <row r="7" spans="1:33" ht="16" x14ac:dyDescent="0.45">
      <c r="A7">
        <v>53000</v>
      </c>
      <c r="B7" s="59">
        <v>-0.14474379000000001</v>
      </c>
      <c r="C7" s="3">
        <f t="shared" si="0"/>
        <v>6.134259259259259E-4</v>
      </c>
      <c r="D7" s="59">
        <v>-1.4474379000000002</v>
      </c>
      <c r="E7" s="56" t="e">
        <f t="shared" si="3"/>
        <v>#N/A</v>
      </c>
      <c r="F7" s="58" t="e">
        <f t="shared" si="4"/>
        <v>#N/A</v>
      </c>
      <c r="G7" s="58" t="e">
        <f t="shared" si="17"/>
        <v>#N/A</v>
      </c>
      <c r="H7" s="58" t="e">
        <f t="shared" si="18"/>
        <v>#N/A</v>
      </c>
      <c r="I7" s="61" t="e">
        <v>#N/A</v>
      </c>
      <c r="J7" s="58" t="str">
        <f t="shared" si="5"/>
        <v>0</v>
      </c>
      <c r="K7" s="58" t="str">
        <f t="shared" si="6"/>
        <v>0</v>
      </c>
      <c r="L7" s="58" t="str">
        <f t="shared" si="19"/>
        <v>0</v>
      </c>
      <c r="M7" s="58" t="str">
        <f t="shared" si="20"/>
        <v>0</v>
      </c>
      <c r="N7" s="5">
        <v>0</v>
      </c>
      <c r="O7" s="3">
        <f t="shared" si="7"/>
        <v>6.134259259259259E-4</v>
      </c>
      <c r="Q7" s="58">
        <f t="array" ref="Q7">IFERROR(INDEX($M$2:$M$412, MATCH(0,COUNTIF($Q$1:Q6, $M$2:$M$412),0)),"")</f>
        <v>1.2156390400000001</v>
      </c>
      <c r="R7" s="3">
        <f t="shared" ref="R7:R16" si="23">(_xlfn.XLOOKUP(Q7,$D7:$D416,($A7:$A416),FALSE))/60000/1440</f>
        <v>1.3773148148148149E-3</v>
      </c>
      <c r="S7" s="5">
        <f t="shared" si="21"/>
        <v>119</v>
      </c>
      <c r="T7" s="58" cm="1">
        <f t="array" ref="T7">IFERROR(INDEX($L$2:$L$412, MATCH(0,COUNTIF($T$1:T6, $L$2:$L$412),0)),"")</f>
        <v>0.68605950000000004</v>
      </c>
      <c r="U7" s="3">
        <f t="shared" si="9"/>
        <v>1.4120370370370369E-3</v>
      </c>
      <c r="V7" s="5">
        <f t="shared" si="22"/>
        <v>122</v>
      </c>
      <c r="W7" s="56">
        <f t="shared" si="13"/>
        <v>-0.52957954000000007</v>
      </c>
      <c r="X7">
        <f t="shared" si="14"/>
        <v>-0.17652651333333336</v>
      </c>
      <c r="Y7" s="5">
        <f t="shared" si="15"/>
        <v>3</v>
      </c>
      <c r="Z7" s="5"/>
      <c r="AA7" s="6" t="s">
        <v>62</v>
      </c>
      <c r="AB7">
        <v>188</v>
      </c>
      <c r="AC7" s="56" t="s">
        <v>195</v>
      </c>
      <c r="AD7" s="56" t="e">
        <f t="shared" si="16"/>
        <v>#N/A</v>
      </c>
      <c r="AE7" s="56">
        <f t="shared" si="10"/>
        <v>-1.4474379000000002</v>
      </c>
    </row>
    <row r="8" spans="1:33" ht="16" x14ac:dyDescent="0.45">
      <c r="A8">
        <v>54000</v>
      </c>
      <c r="B8" s="59">
        <v>-0.18408397000000001</v>
      </c>
      <c r="C8" s="3">
        <f t="shared" si="0"/>
        <v>6.2500000000000001E-4</v>
      </c>
      <c r="D8" s="59">
        <v>-1.8408397000000001</v>
      </c>
      <c r="E8" s="56" t="e">
        <f t="shared" si="3"/>
        <v>#N/A</v>
      </c>
      <c r="F8" s="58" t="e">
        <f t="shared" si="4"/>
        <v>#N/A</v>
      </c>
      <c r="G8" s="58" t="e">
        <f t="shared" si="17"/>
        <v>#N/A</v>
      </c>
      <c r="H8" s="58" t="e">
        <f t="shared" si="18"/>
        <v>#N/A</v>
      </c>
      <c r="I8" s="61" t="e">
        <v>#N/A</v>
      </c>
      <c r="J8" s="58" t="str">
        <f t="shared" si="5"/>
        <v>0</v>
      </c>
      <c r="K8" s="58" t="str">
        <f t="shared" si="6"/>
        <v>0</v>
      </c>
      <c r="L8" s="58" t="str">
        <f t="shared" si="19"/>
        <v>0</v>
      </c>
      <c r="M8" s="58" t="str">
        <f t="shared" si="20"/>
        <v>0</v>
      </c>
      <c r="N8" s="5">
        <v>0</v>
      </c>
      <c r="O8" s="3">
        <f t="shared" si="7"/>
        <v>6.2500000000000001E-4</v>
      </c>
      <c r="P8" s="6" t="str">
        <f t="array" ref="P8">IFERROR(INDEX(#REF!, MATCH(0, COUNTIF($D$1:P7,#REF!), 0)),"")</f>
        <v/>
      </c>
      <c r="Q8" s="62">
        <f t="array" ref="Q8">IFERROR(INDEX($M$2:$M$412, MATCH(0,COUNTIF($Q$1:Q7, $M$2:$M$412),0)),"")</f>
        <v>0.86005209999999999</v>
      </c>
      <c r="R8" s="63">
        <f t="shared" si="23"/>
        <v>1.1111111111111111E-3</v>
      </c>
      <c r="S8" s="64">
        <v>126</v>
      </c>
      <c r="T8" s="58" cm="1">
        <f t="array" ref="T8">IFERROR(INDEX($L$2:$L$412, MATCH(0,COUNTIF($T$1:T7, $L$2:$L$412),0)),"")</f>
        <v>0.35315678000000006</v>
      </c>
      <c r="U8" s="3">
        <f t="shared" si="9"/>
        <v>1.5046296296296296E-3</v>
      </c>
      <c r="V8" s="5">
        <f t="shared" si="22"/>
        <v>130</v>
      </c>
      <c r="W8" s="56">
        <f t="shared" si="13"/>
        <v>-0.50689531999999993</v>
      </c>
      <c r="X8">
        <f t="shared" si="14"/>
        <v>-0.12672382999999998</v>
      </c>
      <c r="Y8" s="5">
        <f t="shared" si="15"/>
        <v>4</v>
      </c>
      <c r="Z8" s="5"/>
      <c r="AA8" s="6" t="s">
        <v>63</v>
      </c>
      <c r="AB8">
        <v>264</v>
      </c>
      <c r="AC8" s="56">
        <f>MAX(_8_Left_Leg_Flexion_PT)-MIN(_8_Left_Leg_Flexion_PT)</f>
        <v>0.27538373999999999</v>
      </c>
      <c r="AD8" s="56" t="e">
        <f t="shared" si="16"/>
        <v>#N/A</v>
      </c>
      <c r="AE8" s="56">
        <f t="shared" si="10"/>
        <v>-1.8408397000000001</v>
      </c>
    </row>
    <row r="9" spans="1:33" ht="16" x14ac:dyDescent="0.45">
      <c r="A9">
        <v>55000</v>
      </c>
      <c r="B9" s="59">
        <v>-0.23325799999999999</v>
      </c>
      <c r="C9" s="3">
        <f t="shared" si="0"/>
        <v>6.3657407407407402E-4</v>
      </c>
      <c r="D9" s="59">
        <v>-2.3325800000000001</v>
      </c>
      <c r="E9" s="56" t="e">
        <f t="shared" si="3"/>
        <v>#N/A</v>
      </c>
      <c r="F9" s="58" t="e">
        <f t="shared" si="4"/>
        <v>#N/A</v>
      </c>
      <c r="G9" s="58" t="e">
        <f t="shared" si="17"/>
        <v>#N/A</v>
      </c>
      <c r="H9" s="58" t="e">
        <f t="shared" si="18"/>
        <v>#N/A</v>
      </c>
      <c r="I9" s="61" t="e">
        <v>#N/A</v>
      </c>
      <c r="J9" s="58" t="str">
        <f t="shared" si="5"/>
        <v>0</v>
      </c>
      <c r="K9" s="58" t="str">
        <f t="shared" si="6"/>
        <v>0</v>
      </c>
      <c r="L9" s="58" t="str">
        <f t="shared" si="19"/>
        <v>0</v>
      </c>
      <c r="M9" s="58" t="str">
        <f t="shared" si="20"/>
        <v>0</v>
      </c>
      <c r="N9" s="5">
        <v>0</v>
      </c>
      <c r="O9" s="3">
        <f t="shared" si="7"/>
        <v>6.3657407407407402E-4</v>
      </c>
      <c r="P9" s="6" t="str">
        <f t="array" ref="P9">IFERROR(INDEX(#REF!, MATCH(0, COUNTIF($D$1:P8,#REF!), 0)),"")</f>
        <v/>
      </c>
      <c r="Q9" s="58">
        <f t="array" ref="Q9">IFERROR(INDEX($M$2:$M$412, MATCH(0,COUNTIF($Q$1:Q8, $M$2:$M$412),0)),"")</f>
        <v>1.4350240999999999</v>
      </c>
      <c r="R9" s="3">
        <f t="shared" si="23"/>
        <v>1.6550925925925926E-3</v>
      </c>
      <c r="S9" s="5">
        <f t="shared" si="21"/>
        <v>143</v>
      </c>
      <c r="T9" s="58" cm="1">
        <f t="array" ref="T9">IFERROR(INDEX($L$2:$L$412, MATCH(0,COUNTIF($T$1:T8, $L$2:$L$412),0)),"")</f>
        <v>0.82223710000000005</v>
      </c>
      <c r="U9" s="3">
        <f t="shared" si="9"/>
        <v>1.6782407407407406E-3</v>
      </c>
      <c r="V9" s="5">
        <f t="shared" si="22"/>
        <v>145</v>
      </c>
      <c r="W9" s="56">
        <f t="shared" si="13"/>
        <v>-0.61278699999999986</v>
      </c>
      <c r="X9">
        <f t="shared" si="14"/>
        <v>-0.30639349999999993</v>
      </c>
      <c r="Y9" s="5">
        <f t="shared" si="15"/>
        <v>2</v>
      </c>
      <c r="Z9" s="5"/>
      <c r="AA9" s="6" t="s">
        <v>64</v>
      </c>
      <c r="AB9">
        <v>281</v>
      </c>
      <c r="AC9" s="56" t="s">
        <v>175</v>
      </c>
      <c r="AD9" s="56" t="e">
        <f t="shared" si="16"/>
        <v>#N/A</v>
      </c>
      <c r="AE9" s="56">
        <f t="shared" si="10"/>
        <v>-2.3325800000000001</v>
      </c>
    </row>
    <row r="10" spans="1:33" ht="16" x14ac:dyDescent="0.45">
      <c r="A10">
        <v>56000</v>
      </c>
      <c r="B10" s="59">
        <v>-0.25746735999999998</v>
      </c>
      <c r="C10" s="3">
        <f t="shared" si="0"/>
        <v>6.4814814814814813E-4</v>
      </c>
      <c r="D10" s="59">
        <v>-2.5746735999999997</v>
      </c>
      <c r="E10" s="56" t="e">
        <f t="shared" si="3"/>
        <v>#N/A</v>
      </c>
      <c r="F10" s="58" t="e">
        <f t="shared" si="4"/>
        <v>#N/A</v>
      </c>
      <c r="G10" s="58" t="e">
        <f t="shared" si="17"/>
        <v>#N/A</v>
      </c>
      <c r="H10" s="58" t="e">
        <f t="shared" si="18"/>
        <v>#N/A</v>
      </c>
      <c r="I10" s="61" t="e">
        <v>#N/A</v>
      </c>
      <c r="J10" s="58" t="str">
        <f t="shared" si="5"/>
        <v>0</v>
      </c>
      <c r="K10" s="58" t="str">
        <f t="shared" si="6"/>
        <v>0</v>
      </c>
      <c r="L10" s="58" t="str">
        <f t="shared" si="19"/>
        <v>0</v>
      </c>
      <c r="M10" s="58" t="str">
        <f t="shared" si="20"/>
        <v>0</v>
      </c>
      <c r="N10" s="5">
        <v>0</v>
      </c>
      <c r="O10" s="3">
        <f t="shared" si="7"/>
        <v>6.4814814814814813E-4</v>
      </c>
      <c r="Q10" s="58">
        <f t="array" ref="Q10">IFERROR(INDEX($M$2:$M$412, MATCH(0,COUNTIF($Q$1:Q9, $M$2:$M$412),0)),"")</f>
        <v>2.4261308000000001</v>
      </c>
      <c r="R10" s="3">
        <f t="shared" si="23"/>
        <v>1.8634259259259257E-3</v>
      </c>
      <c r="S10" s="5">
        <f t="shared" si="21"/>
        <v>161</v>
      </c>
      <c r="T10" s="58" cm="1">
        <f t="array" ref="T10">IFERROR(INDEX($L$2:$L$412, MATCH(0,COUNTIF($T$1:T9, $L$2:$L$412),0)),"")</f>
        <v>0.99625394000000012</v>
      </c>
      <c r="U10" s="3">
        <f t="shared" si="9"/>
        <v>1.9444444444444444E-3</v>
      </c>
      <c r="V10" s="5">
        <f t="shared" si="22"/>
        <v>168</v>
      </c>
      <c r="W10" s="56">
        <f t="shared" si="13"/>
        <v>-1.42987686</v>
      </c>
      <c r="X10">
        <f t="shared" si="14"/>
        <v>-0.20426812285714285</v>
      </c>
      <c r="Y10" s="5">
        <f t="shared" si="15"/>
        <v>7</v>
      </c>
      <c r="Z10" s="5"/>
      <c r="AA10" s="6" t="s">
        <v>65</v>
      </c>
      <c r="AB10">
        <v>387</v>
      </c>
      <c r="AC10" s="56">
        <f>D8-D2</f>
        <v>-1.5358169000000002</v>
      </c>
      <c r="AD10" s="56" t="e">
        <f t="shared" si="16"/>
        <v>#N/A</v>
      </c>
      <c r="AE10" s="56">
        <f t="shared" si="10"/>
        <v>-2.5746735999999997</v>
      </c>
    </row>
    <row r="11" spans="1:33" ht="16" x14ac:dyDescent="0.45">
      <c r="A11">
        <v>57000</v>
      </c>
      <c r="B11" s="59">
        <v>-0.29151537999999999</v>
      </c>
      <c r="C11" s="3">
        <f t="shared" si="0"/>
        <v>6.5972222222222224E-4</v>
      </c>
      <c r="D11" s="59">
        <v>-2.9151537999999997</v>
      </c>
      <c r="E11" s="56">
        <f t="shared" si="3"/>
        <v>-2.9151537999999997</v>
      </c>
      <c r="F11" s="58" t="e">
        <f t="shared" si="4"/>
        <v>#N/A</v>
      </c>
      <c r="G11" s="58">
        <f t="shared" si="17"/>
        <v>-2.9151537999999997</v>
      </c>
      <c r="H11" s="58" t="e">
        <f t="shared" si="18"/>
        <v>#N/A</v>
      </c>
      <c r="I11" s="61" t="e">
        <v>#N/A</v>
      </c>
      <c r="J11" s="58">
        <f t="shared" si="5"/>
        <v>-2.9151537999999997</v>
      </c>
      <c r="K11" s="58" t="str">
        <f t="shared" si="6"/>
        <v>0</v>
      </c>
      <c r="L11" s="58">
        <f t="shared" si="19"/>
        <v>-2.9151537999999997</v>
      </c>
      <c r="M11" s="58" t="str">
        <f t="shared" si="20"/>
        <v>0</v>
      </c>
      <c r="N11" s="5">
        <v>0</v>
      </c>
      <c r="O11" s="3">
        <f t="shared" si="7"/>
        <v>6.5972222222222224E-4</v>
      </c>
      <c r="Q11" s="58">
        <f t="array" ref="Q11">IFERROR(INDEX($M$2:$M$412, MATCH(0,COUNTIF($Q$1:Q10, $M$2:$M$412),0)),"")</f>
        <v>1.6241718999999999</v>
      </c>
      <c r="R11" s="3">
        <f t="shared" si="23"/>
        <v>1.9791666666666668E-3</v>
      </c>
      <c r="S11" s="5">
        <f t="shared" si="21"/>
        <v>171</v>
      </c>
      <c r="T11" s="58" cm="1">
        <f t="array" ref="T11">IFERROR(INDEX($L$2:$L$412, MATCH(0,COUNTIF($T$1:T10, $L$2:$L$412),0)),"")</f>
        <v>1.1853774000000001</v>
      </c>
      <c r="U11" s="3">
        <f t="shared" si="9"/>
        <v>2.0138888888888888E-3</v>
      </c>
      <c r="V11" s="5">
        <f t="shared" si="22"/>
        <v>174</v>
      </c>
      <c r="W11" s="56">
        <f t="shared" si="13"/>
        <v>-0.43879449999999975</v>
      </c>
      <c r="X11">
        <f t="shared" si="14"/>
        <v>-0.14626483333333326</v>
      </c>
      <c r="Y11" s="5">
        <f t="shared" si="15"/>
        <v>3</v>
      </c>
      <c r="Z11" s="5"/>
      <c r="AA11" s="6" t="s">
        <v>66</v>
      </c>
      <c r="AB11">
        <v>401</v>
      </c>
      <c r="AD11" s="56">
        <f t="shared" si="16"/>
        <v>-2.9151537999999997</v>
      </c>
      <c r="AE11" s="56" t="e">
        <f t="shared" si="10"/>
        <v>#N/A</v>
      </c>
    </row>
    <row r="12" spans="1:33" ht="16" x14ac:dyDescent="0.45">
      <c r="A12">
        <v>58000</v>
      </c>
      <c r="B12" s="59">
        <v>-0.28167912000000001</v>
      </c>
      <c r="C12" s="3">
        <f t="shared" si="0"/>
        <v>6.7129629629629635E-4</v>
      </c>
      <c r="D12" s="59">
        <v>-2.8167911999999999</v>
      </c>
      <c r="E12" s="56" t="e">
        <f t="shared" si="3"/>
        <v>#N/A</v>
      </c>
      <c r="F12" s="58" t="e">
        <f t="shared" si="4"/>
        <v>#N/A</v>
      </c>
      <c r="G12" s="58" t="e">
        <f t="shared" si="17"/>
        <v>#N/A</v>
      </c>
      <c r="H12" s="58" t="e">
        <f t="shared" si="18"/>
        <v>#N/A</v>
      </c>
      <c r="I12" s="61" t="e">
        <v>#N/A</v>
      </c>
      <c r="J12" s="58" t="str">
        <f t="shared" si="5"/>
        <v>0</v>
      </c>
      <c r="K12" s="58" t="str">
        <f t="shared" si="6"/>
        <v>0</v>
      </c>
      <c r="L12" s="58" t="str">
        <f t="shared" si="19"/>
        <v>0</v>
      </c>
      <c r="M12" s="58" t="str">
        <f t="shared" si="20"/>
        <v>0</v>
      </c>
      <c r="N12" s="5">
        <v>0</v>
      </c>
      <c r="O12" s="3">
        <f t="shared" si="7"/>
        <v>6.7129629629629635E-4</v>
      </c>
      <c r="Q12" s="58">
        <f t="array" ref="Q12">IFERROR(INDEX($M$2:$M$412, MATCH(0,COUNTIF($Q$1:Q11, $M$2:$M$412),0)),"")</f>
        <v>2.6001469999999998</v>
      </c>
      <c r="R12" s="3">
        <f t="shared" si="23"/>
        <v>2.0717592592592593E-3</v>
      </c>
      <c r="S12" s="5">
        <f t="shared" si="21"/>
        <v>179</v>
      </c>
      <c r="T12" s="58" cm="1">
        <f t="array" ref="T12">IFERROR(INDEX($L$2:$L$412, MATCH(0,COUNTIF($T$1:T11, $L$2:$L$412),0)),"")</f>
        <v>1.5182559000000002</v>
      </c>
      <c r="U12" s="3">
        <f t="shared" ref="U12:U38" si="24">(_xlfn.XLOOKUP(T12,$D:$D,($A:$A),FALSE))/60000/1440</f>
        <v>2.1180555555555553E-3</v>
      </c>
      <c r="V12" s="5">
        <f t="shared" si="22"/>
        <v>183</v>
      </c>
      <c r="W12" s="56">
        <f t="shared" si="13"/>
        <v>-1.0818910999999996</v>
      </c>
      <c r="X12">
        <f t="shared" si="14"/>
        <v>-0.27047277499999989</v>
      </c>
      <c r="Y12" s="5">
        <f t="shared" si="15"/>
        <v>4</v>
      </c>
      <c r="Z12" s="5"/>
      <c r="AA12" s="6" t="s">
        <v>67</v>
      </c>
      <c r="AB12">
        <v>426</v>
      </c>
      <c r="AC12" s="56" t="s">
        <v>194</v>
      </c>
      <c r="AD12" s="56" t="e">
        <f t="shared" si="16"/>
        <v>#N/A</v>
      </c>
      <c r="AE12" s="56">
        <f t="shared" si="10"/>
        <v>-2.8167911999999999</v>
      </c>
    </row>
    <row r="13" spans="1:33" ht="16" x14ac:dyDescent="0.45">
      <c r="A13">
        <v>59000</v>
      </c>
      <c r="B13" s="59">
        <v>-0.28470528000000001</v>
      </c>
      <c r="C13" s="3">
        <f t="shared" si="0"/>
        <v>6.8287037037037036E-4</v>
      </c>
      <c r="D13" s="59">
        <v>-2.8470528000000002</v>
      </c>
      <c r="E13" s="56" t="e">
        <f t="shared" si="3"/>
        <v>#N/A</v>
      </c>
      <c r="F13" s="58" t="e">
        <f t="shared" si="4"/>
        <v>#N/A</v>
      </c>
      <c r="G13" s="58" t="e">
        <f t="shared" si="17"/>
        <v>#N/A</v>
      </c>
      <c r="H13" s="58" t="e">
        <f t="shared" si="18"/>
        <v>#N/A</v>
      </c>
      <c r="I13" s="61" t="e">
        <v>#N/A</v>
      </c>
      <c r="J13" s="58" t="str">
        <f t="shared" si="5"/>
        <v>0</v>
      </c>
      <c r="K13" s="58" t="str">
        <f t="shared" si="6"/>
        <v>0</v>
      </c>
      <c r="L13" s="58" t="str">
        <f t="shared" si="19"/>
        <v>0</v>
      </c>
      <c r="M13" s="58" t="str">
        <f t="shared" si="20"/>
        <v>0</v>
      </c>
      <c r="N13" s="5">
        <v>0</v>
      </c>
      <c r="O13" s="3">
        <f t="shared" si="7"/>
        <v>6.8287037037037036E-4</v>
      </c>
      <c r="P13" t="s">
        <v>62</v>
      </c>
      <c r="Q13" s="58">
        <f t="array" ref="Q13">IFERROR(INDEX($M$2:$M$412, MATCH(0,COUNTIF($Q$1:Q12, $M$2:$M$412),0)),"")</f>
        <v>1.8889494</v>
      </c>
      <c r="R13" s="3">
        <f t="shared" si="23"/>
        <v>2.1527777777777778E-3</v>
      </c>
      <c r="S13" s="5">
        <f t="shared" si="21"/>
        <v>186</v>
      </c>
      <c r="T13" s="58" cm="1">
        <f t="array" ref="T13">IFERROR(INDEX($L$2:$L$412, MATCH(0,COUNTIF($T$1:T12, $L$2:$L$412),0)),"")</f>
        <v>-0.61521715999999993</v>
      </c>
      <c r="U13" s="3">
        <f t="shared" si="24"/>
        <v>2.2916666666666667E-3</v>
      </c>
      <c r="V13" s="5">
        <f t="shared" si="22"/>
        <v>198</v>
      </c>
      <c r="W13" s="56">
        <f t="shared" si="13"/>
        <v>-2.5041665599999998</v>
      </c>
      <c r="X13">
        <f t="shared" si="14"/>
        <v>-0.20868054666666666</v>
      </c>
      <c r="Y13" s="5">
        <f t="shared" si="15"/>
        <v>12</v>
      </c>
      <c r="Z13" s="5"/>
      <c r="AA13" s="6" t="s">
        <v>68</v>
      </c>
      <c r="AB13">
        <v>464</v>
      </c>
      <c r="AC13" s="56" cm="1">
        <f t="array" ref="AC13">SLOPE(D4:D10,((A4:A10)/1000))</f>
        <v>-0.3215338892857143</v>
      </c>
      <c r="AD13" s="56" t="e">
        <f t="shared" si="16"/>
        <v>#N/A</v>
      </c>
      <c r="AE13" s="56" t="e">
        <f t="shared" si="10"/>
        <v>#N/A</v>
      </c>
    </row>
    <row r="14" spans="1:33" ht="16" x14ac:dyDescent="0.45">
      <c r="A14">
        <v>60000</v>
      </c>
      <c r="B14" s="59">
        <v>-0.25973817999999999</v>
      </c>
      <c r="C14" s="3">
        <f t="shared" si="0"/>
        <v>6.9444444444444447E-4</v>
      </c>
      <c r="D14" s="59">
        <v>-2.5973818</v>
      </c>
      <c r="E14" s="56" t="e">
        <f t="shared" si="3"/>
        <v>#N/A</v>
      </c>
      <c r="F14" s="58" t="e">
        <f t="shared" si="4"/>
        <v>#N/A</v>
      </c>
      <c r="G14" s="58" t="e">
        <f t="shared" si="17"/>
        <v>#N/A</v>
      </c>
      <c r="H14" s="58" t="e">
        <f t="shared" si="18"/>
        <v>#N/A</v>
      </c>
      <c r="I14" s="61" t="e">
        <v>#N/A</v>
      </c>
      <c r="J14" s="58" t="str">
        <f t="shared" si="5"/>
        <v>0</v>
      </c>
      <c r="K14" s="58" t="str">
        <f t="shared" si="6"/>
        <v>0</v>
      </c>
      <c r="L14" s="58" t="str">
        <f t="shared" si="19"/>
        <v>0</v>
      </c>
      <c r="M14" s="58" t="str">
        <f t="shared" si="20"/>
        <v>0</v>
      </c>
      <c r="N14" s="5">
        <v>0</v>
      </c>
      <c r="O14" s="3">
        <f t="shared" si="7"/>
        <v>6.9444444444444447E-4</v>
      </c>
      <c r="Q14" s="58">
        <f t="array" ref="Q14">IFERROR(INDEX($M$2:$M$412, MATCH(0,COUNTIF($Q$1:Q13, $M$2:$M$412),0)),"")</f>
        <v>2.796824</v>
      </c>
      <c r="R14" s="3">
        <f t="shared" si="23"/>
        <v>2.4537037037037036E-3</v>
      </c>
      <c r="S14" s="5">
        <f t="shared" si="21"/>
        <v>212</v>
      </c>
      <c r="T14" s="58" cm="1">
        <f t="array" ref="T14">IFERROR(INDEX($L$2:$L$412, MATCH(0,COUNTIF($T$1:T13, $L$2:$L$412),0)),"")</f>
        <v>2.5093623999999997</v>
      </c>
      <c r="U14" s="3">
        <f t="shared" si="24"/>
        <v>2.488425925925926E-3</v>
      </c>
      <c r="V14" s="5">
        <f t="shared" si="22"/>
        <v>215</v>
      </c>
      <c r="W14" s="56">
        <f t="shared" si="13"/>
        <v>-0.28746160000000032</v>
      </c>
      <c r="X14">
        <f t="shared" si="14"/>
        <v>-9.5820533333333444E-2</v>
      </c>
      <c r="Y14" s="5">
        <f t="shared" si="15"/>
        <v>3</v>
      </c>
      <c r="Z14" s="5"/>
      <c r="AA14" s="6"/>
      <c r="AD14" s="56" t="e">
        <f t="shared" si="16"/>
        <v>#N/A</v>
      </c>
      <c r="AE14" s="56">
        <f t="shared" si="10"/>
        <v>-2.5973818</v>
      </c>
    </row>
    <row r="15" spans="1:33" ht="16" x14ac:dyDescent="0.45">
      <c r="A15">
        <v>61000</v>
      </c>
      <c r="B15" s="59">
        <v>-0.26579051999999997</v>
      </c>
      <c r="C15" s="3">
        <f t="shared" si="0"/>
        <v>7.0601851851851847E-4</v>
      </c>
      <c r="D15" s="59">
        <v>-2.6579051999999996</v>
      </c>
      <c r="E15" s="56" t="e">
        <f t="shared" si="3"/>
        <v>#N/A</v>
      </c>
      <c r="F15" s="58" t="e">
        <f t="shared" si="4"/>
        <v>#N/A</v>
      </c>
      <c r="G15" s="58" t="e">
        <f t="shared" si="17"/>
        <v>#N/A</v>
      </c>
      <c r="H15" s="58" t="e">
        <f t="shared" si="18"/>
        <v>#N/A</v>
      </c>
      <c r="I15" s="61" t="e">
        <v>#N/A</v>
      </c>
      <c r="J15" s="58" t="str">
        <f t="shared" si="5"/>
        <v>0</v>
      </c>
      <c r="K15" s="58" t="str">
        <f t="shared" si="6"/>
        <v>0</v>
      </c>
      <c r="L15" s="58" t="str">
        <f t="shared" si="19"/>
        <v>0</v>
      </c>
      <c r="M15" s="58" t="str">
        <f t="shared" si="20"/>
        <v>0</v>
      </c>
      <c r="N15" s="5">
        <v>0</v>
      </c>
      <c r="O15" s="3">
        <f t="shared" si="7"/>
        <v>7.0601851851851847E-4</v>
      </c>
      <c r="Q15" s="58">
        <f t="array" ref="Q15">IFERROR(INDEX($M$2:$M$412, MATCH(0,COUNTIF($Q$1:Q14, $M$2:$M$412),0)),"")</f>
        <v>3.0691790000000001</v>
      </c>
      <c r="R15" s="3">
        <f t="shared" si="23"/>
        <v>2.5347222222222221E-3</v>
      </c>
      <c r="S15" s="5">
        <f t="shared" si="21"/>
        <v>219</v>
      </c>
      <c r="T15" s="58" cm="1">
        <f t="array" ref="T15">IFERROR(INDEX($L$2:$L$412, MATCH(0,COUNTIF($T$1:T14, $L$2:$L$412),0)),"")</f>
        <v>1.7603494</v>
      </c>
      <c r="U15" s="3">
        <f t="shared" si="24"/>
        <v>2.5925925925925925E-3</v>
      </c>
      <c r="V15" s="5">
        <f t="shared" si="22"/>
        <v>224</v>
      </c>
      <c r="W15" s="56">
        <f t="shared" si="13"/>
        <v>-1.3088296000000001</v>
      </c>
      <c r="X15">
        <f t="shared" si="14"/>
        <v>-0.26176592000000004</v>
      </c>
      <c r="Y15" s="5">
        <f t="shared" si="15"/>
        <v>5</v>
      </c>
      <c r="Z15" s="5"/>
      <c r="AA15" s="6"/>
      <c r="AC15" s="56" t="s">
        <v>192</v>
      </c>
      <c r="AD15" s="56" t="e">
        <f t="shared" si="16"/>
        <v>#N/A</v>
      </c>
      <c r="AE15" s="56" t="e">
        <f t="shared" si="10"/>
        <v>#N/A</v>
      </c>
    </row>
    <row r="16" spans="1:33" x14ac:dyDescent="0.35">
      <c r="A16">
        <v>62000</v>
      </c>
      <c r="B16" s="59">
        <v>-0.23628416999999999</v>
      </c>
      <c r="C16" s="3">
        <f t="shared" si="0"/>
        <v>7.175925925925927E-4</v>
      </c>
      <c r="D16" s="59">
        <v>-2.3628416999999997</v>
      </c>
      <c r="E16" s="56" t="e">
        <f t="shared" si="3"/>
        <v>#N/A</v>
      </c>
      <c r="F16" s="58" t="e">
        <f t="shared" si="4"/>
        <v>#N/A</v>
      </c>
      <c r="G16" s="58" t="e">
        <f t="shared" si="17"/>
        <v>#N/A</v>
      </c>
      <c r="H16" s="58" t="e">
        <f t="shared" si="18"/>
        <v>#N/A</v>
      </c>
      <c r="I16" s="61" t="e">
        <v>#N/A</v>
      </c>
      <c r="J16" s="58" t="str">
        <f t="shared" si="5"/>
        <v>0</v>
      </c>
      <c r="K16" s="58" t="str">
        <f t="shared" si="6"/>
        <v>0</v>
      </c>
      <c r="L16" s="58" t="str">
        <f t="shared" si="19"/>
        <v>0</v>
      </c>
      <c r="M16" s="58" t="str">
        <f t="shared" si="20"/>
        <v>0</v>
      </c>
      <c r="N16" s="5">
        <v>0</v>
      </c>
      <c r="O16" s="3">
        <f t="shared" si="7"/>
        <v>7.175925925925927E-4</v>
      </c>
      <c r="Q16" s="58">
        <f t="array" ref="Q16">IFERROR(INDEX($M$2:$M$412, MATCH(0,COUNTIF($Q$1:Q15, $M$2:$M$412),0)),"")</f>
        <v>4.4082951999999995</v>
      </c>
      <c r="R16" s="3">
        <f t="shared" si="23"/>
        <v>2.6851851851851854E-3</v>
      </c>
      <c r="S16" s="5">
        <f t="shared" si="21"/>
        <v>232</v>
      </c>
      <c r="T16" s="58" cm="1">
        <f t="array" ref="T16">IFERROR(INDEX($L$2:$L$412, MATCH(0,COUNTIF($T$1:T15, $L$2:$L$412),0)),"")</f>
        <v>3.8030615000000001</v>
      </c>
      <c r="U16" s="3">
        <f t="shared" si="24"/>
        <v>2.7083333333333334E-3</v>
      </c>
      <c r="V16" s="5">
        <f t="shared" si="22"/>
        <v>234</v>
      </c>
      <c r="W16" s="56">
        <f t="shared" si="13"/>
        <v>-0.60523369999999943</v>
      </c>
      <c r="X16">
        <f t="shared" si="14"/>
        <v>-0.30261684999999972</v>
      </c>
      <c r="Y16" s="5">
        <f t="shared" si="15"/>
        <v>2</v>
      </c>
      <c r="Z16" s="5"/>
      <c r="AC16" s="56">
        <f>MIN(_8_Left_Leg_Flexion_PT)</f>
        <v>0.21386448</v>
      </c>
      <c r="AD16" s="56"/>
      <c r="AE16" s="56"/>
    </row>
    <row r="17" spans="1:31" x14ac:dyDescent="0.35">
      <c r="A17">
        <v>63000</v>
      </c>
      <c r="B17" s="59">
        <v>-0.19694397999999999</v>
      </c>
      <c r="C17" s="3">
        <f t="shared" si="0"/>
        <v>7.291666666666667E-4</v>
      </c>
      <c r="D17" s="59">
        <v>-1.9694398</v>
      </c>
      <c r="E17" s="56" t="e">
        <f t="shared" si="3"/>
        <v>#N/A</v>
      </c>
      <c r="F17" s="58" t="e">
        <f t="shared" si="4"/>
        <v>#N/A</v>
      </c>
      <c r="G17" s="58" t="e">
        <f t="shared" si="17"/>
        <v>#N/A</v>
      </c>
      <c r="H17" s="58" t="e">
        <f t="shared" si="18"/>
        <v>#N/A</v>
      </c>
      <c r="I17" s="61" t="e">
        <v>#N/A</v>
      </c>
      <c r="J17" s="58" t="str">
        <f t="shared" si="5"/>
        <v>0</v>
      </c>
      <c r="K17" s="58" t="str">
        <f t="shared" si="6"/>
        <v>0</v>
      </c>
      <c r="L17" s="58" t="str">
        <f t="shared" si="19"/>
        <v>0</v>
      </c>
      <c r="M17" s="58" t="str">
        <f t="shared" si="20"/>
        <v>0</v>
      </c>
      <c r="N17" s="5">
        <v>0</v>
      </c>
      <c r="O17" s="3">
        <f t="shared" si="7"/>
        <v>7.291666666666667E-4</v>
      </c>
      <c r="Q17" s="58">
        <f t="array" ref="Q17">IFERROR(INDEX($M$2:$M$412, MATCH(0,COUNTIF($Q$1:Q16, $M$2:$M$412),0)),"")</f>
        <v>4.4839491999999996</v>
      </c>
      <c r="R17" s="3">
        <f t="shared" si="1"/>
        <v>2.7546296296296299E-3</v>
      </c>
      <c r="S17" s="5">
        <f t="shared" si="21"/>
        <v>238</v>
      </c>
      <c r="T17" s="58" cm="1">
        <f t="array" ref="T17">IFERROR(INDEX($L$2:$L$412, MATCH(0,COUNTIF($T$1:T16, $L$2:$L$412),0)),"")</f>
        <v>4.3250877000000001</v>
      </c>
      <c r="U17" s="3">
        <f t="shared" si="24"/>
        <v>2.7893518518518519E-3</v>
      </c>
      <c r="V17" s="5">
        <f t="shared" si="22"/>
        <v>241</v>
      </c>
      <c r="W17" s="56">
        <f t="shared" si="13"/>
        <v>-0.15886149999999954</v>
      </c>
      <c r="X17">
        <f t="shared" si="14"/>
        <v>-5.2953833333333179E-2</v>
      </c>
      <c r="Y17" s="5">
        <f t="shared" si="15"/>
        <v>3</v>
      </c>
      <c r="Z17" s="5"/>
      <c r="AC17" s="56" t="s">
        <v>177</v>
      </c>
      <c r="AD17" s="56"/>
      <c r="AE17" s="56"/>
    </row>
    <row r="18" spans="1:31" x14ac:dyDescent="0.35">
      <c r="A18">
        <v>64000</v>
      </c>
      <c r="B18" s="59">
        <v>-0.14776993999999999</v>
      </c>
      <c r="C18" s="3">
        <f t="shared" si="0"/>
        <v>7.407407407407407E-4</v>
      </c>
      <c r="D18" s="59">
        <v>-1.4776993999999999</v>
      </c>
      <c r="E18" s="56" t="e">
        <f t="shared" si="3"/>
        <v>#N/A</v>
      </c>
      <c r="F18" s="58" t="e">
        <f t="shared" si="4"/>
        <v>#N/A</v>
      </c>
      <c r="G18" s="58" t="e">
        <f t="shared" si="17"/>
        <v>#N/A</v>
      </c>
      <c r="H18" s="58" t="e">
        <f t="shared" si="18"/>
        <v>#N/A</v>
      </c>
      <c r="I18" s="61" t="e">
        <v>#N/A</v>
      </c>
      <c r="J18" s="58" t="str">
        <f t="shared" si="5"/>
        <v>0</v>
      </c>
      <c r="K18" s="58" t="str">
        <f t="shared" si="6"/>
        <v>0</v>
      </c>
      <c r="L18" s="58" t="str">
        <f t="shared" si="19"/>
        <v>0</v>
      </c>
      <c r="M18" s="58" t="str">
        <f t="shared" si="20"/>
        <v>0</v>
      </c>
      <c r="N18" s="5">
        <v>0</v>
      </c>
      <c r="O18" s="3">
        <f t="shared" si="7"/>
        <v>7.407407407407407E-4</v>
      </c>
      <c r="Q18" s="58">
        <f t="array" ref="Q18">IFERROR(INDEX($M$2:$M$412, MATCH(0,COUNTIF($Q$1:Q17, $M$2:$M$412),0)),"")</f>
        <v>4.5217641999999998</v>
      </c>
      <c r="R18" s="3">
        <f t="shared" si="1"/>
        <v>2.8124999999999999E-3</v>
      </c>
      <c r="S18" s="5">
        <f t="shared" si="21"/>
        <v>243</v>
      </c>
      <c r="T18" s="58" cm="1">
        <f t="array" ref="T18">IFERROR(INDEX($L$2:$L$412, MATCH(0,COUNTIF($T$1:T17, $L$2:$L$412),0)),"")</f>
        <v>3.7803772000000002</v>
      </c>
      <c r="U18" s="3">
        <f t="shared" si="24"/>
        <v>3.0208333333333333E-3</v>
      </c>
      <c r="V18" s="5">
        <f t="shared" si="22"/>
        <v>261</v>
      </c>
      <c r="W18" s="56">
        <f t="shared" si="13"/>
        <v>-0.74138699999999957</v>
      </c>
      <c r="X18">
        <f t="shared" si="14"/>
        <v>-4.1188166666666644E-2</v>
      </c>
      <c r="Y18" s="5">
        <f t="shared" si="15"/>
        <v>18</v>
      </c>
      <c r="Z18" s="5"/>
      <c r="AC18" s="56">
        <f>MAX(_8_Left_Leg_Flexion_PT)</f>
        <v>0.48924822000000001</v>
      </c>
      <c r="AD18" s="56"/>
      <c r="AE18" s="56"/>
    </row>
    <row r="19" spans="1:31" x14ac:dyDescent="0.35">
      <c r="A19">
        <v>65000</v>
      </c>
      <c r="B19" s="59">
        <v>-0.17349239</v>
      </c>
      <c r="C19" s="3">
        <f t="shared" si="0"/>
        <v>7.5231481481481482E-4</v>
      </c>
      <c r="D19" s="59">
        <v>-1.7349239000000001</v>
      </c>
      <c r="E19" s="56" t="e">
        <f t="shared" si="3"/>
        <v>#N/A</v>
      </c>
      <c r="F19" s="58" t="e">
        <f t="shared" si="4"/>
        <v>#N/A</v>
      </c>
      <c r="G19" s="58" t="e">
        <f t="shared" si="17"/>
        <v>#N/A</v>
      </c>
      <c r="H19" s="58" t="e">
        <f t="shared" si="18"/>
        <v>#N/A</v>
      </c>
      <c r="I19" s="61" t="e">
        <v>#N/A</v>
      </c>
      <c r="J19" s="58" t="str">
        <f t="shared" si="5"/>
        <v>0</v>
      </c>
      <c r="K19" s="58" t="str">
        <f t="shared" si="6"/>
        <v>0</v>
      </c>
      <c r="L19" s="58" t="str">
        <f t="shared" si="19"/>
        <v>0</v>
      </c>
      <c r="M19" s="58" t="str">
        <f t="shared" si="20"/>
        <v>0</v>
      </c>
      <c r="N19" s="5">
        <v>0</v>
      </c>
      <c r="O19" s="3">
        <f t="shared" si="7"/>
        <v>7.5231481481481482E-4</v>
      </c>
      <c r="Q19" s="58">
        <f t="array" ref="Q19">IFERROR(INDEX($M$2:$M$412, MATCH(0,COUNTIF($Q$1:Q18, $M$2:$M$412),0)),"")</f>
        <v>4.7260426999999998</v>
      </c>
      <c r="R19" s="3">
        <f t="shared" si="1"/>
        <v>2.9166666666666668E-3</v>
      </c>
      <c r="S19" s="5">
        <f t="shared" si="21"/>
        <v>252</v>
      </c>
      <c r="T19" s="58" cm="1">
        <f t="array" ref="T19">IFERROR(INDEX($L$2:$L$412, MATCH(0,COUNTIF($T$1:T18, $L$2:$L$412),0)),"")</f>
        <v>2.2823757000000002</v>
      </c>
      <c r="U19" s="3">
        <f t="shared" si="24"/>
        <v>3.1250000000000002E-3</v>
      </c>
      <c r="V19" s="5">
        <f t="shared" si="22"/>
        <v>270</v>
      </c>
      <c r="W19" s="56">
        <f t="shared" si="13"/>
        <v>-2.4436669999999996</v>
      </c>
      <c r="X19">
        <f t="shared" si="14"/>
        <v>-0.13575927777777774</v>
      </c>
      <c r="Y19" s="5">
        <f t="shared" si="15"/>
        <v>18</v>
      </c>
      <c r="Z19" s="5"/>
      <c r="AC19" s="56" t="s">
        <v>193</v>
      </c>
      <c r="AD19" s="56"/>
      <c r="AE19" s="56"/>
    </row>
    <row r="20" spans="1:31" x14ac:dyDescent="0.35">
      <c r="A20">
        <v>66000</v>
      </c>
      <c r="B20" s="59">
        <v>-0.16062995999999999</v>
      </c>
      <c r="C20" s="3">
        <f t="shared" si="0"/>
        <v>7.6388888888888893E-4</v>
      </c>
      <c r="D20" s="59">
        <v>-1.6062995999999998</v>
      </c>
      <c r="E20" s="56" t="e">
        <f t="shared" si="3"/>
        <v>#N/A</v>
      </c>
      <c r="F20" s="58" t="e">
        <f t="shared" si="4"/>
        <v>#N/A</v>
      </c>
      <c r="G20" s="58" t="e">
        <f t="shared" si="17"/>
        <v>#N/A</v>
      </c>
      <c r="H20" s="58" t="e">
        <f t="shared" si="18"/>
        <v>#N/A</v>
      </c>
      <c r="I20" s="61" t="e">
        <v>#N/A</v>
      </c>
      <c r="J20" s="58" t="str">
        <f t="shared" si="5"/>
        <v>0</v>
      </c>
      <c r="K20" s="58" t="str">
        <f t="shared" si="6"/>
        <v>0</v>
      </c>
      <c r="L20" s="58" t="str">
        <f t="shared" si="19"/>
        <v>0</v>
      </c>
      <c r="M20" s="58" t="str">
        <f t="shared" si="20"/>
        <v>0</v>
      </c>
      <c r="N20" s="5">
        <v>0</v>
      </c>
      <c r="O20" s="3">
        <f t="shared" si="7"/>
        <v>7.6388888888888893E-4</v>
      </c>
      <c r="P20" t="s">
        <v>206</v>
      </c>
      <c r="Q20" s="58">
        <f t="array" ref="Q20">IFERROR(INDEX($M$2:$M$412, MATCH(0,COUNTIF($Q$1:Q19, $M$2:$M$412),0)),"")</f>
        <v>4.0300240000000001</v>
      </c>
      <c r="R20" s="3">
        <f t="shared" si="1"/>
        <v>3.0555555555555557E-3</v>
      </c>
      <c r="S20" s="5">
        <f t="shared" si="21"/>
        <v>264</v>
      </c>
      <c r="T20" s="65" cm="1">
        <f t="array" ref="T20">IFERROR(INDEX($L$2:$L$412, MATCH(0,COUNTIF($T$1:T19, $L$2:$L$412),0)),"")</f>
        <v>2.1386447999999998</v>
      </c>
      <c r="U20" s="66">
        <f t="shared" si="24"/>
        <v>1.7824074074074075E-3</v>
      </c>
      <c r="V20" s="67">
        <v>282</v>
      </c>
      <c r="W20" s="56">
        <f t="shared" si="13"/>
        <v>-1.8913792000000003</v>
      </c>
      <c r="X20">
        <f t="shared" si="14"/>
        <v>-0.10507662222222224</v>
      </c>
      <c r="Y20" s="5">
        <f>ABS(V20-S20)</f>
        <v>18</v>
      </c>
      <c r="Z20" s="5"/>
      <c r="AC20" s="56">
        <f>AC18-AC16</f>
        <v>0.27538373999999999</v>
      </c>
      <c r="AD20" s="56"/>
      <c r="AE20" s="56"/>
    </row>
    <row r="21" spans="1:31" x14ac:dyDescent="0.35">
      <c r="A21">
        <v>67000</v>
      </c>
      <c r="B21" s="59">
        <v>-0.12885761000000001</v>
      </c>
      <c r="C21" s="3">
        <f t="shared" si="0"/>
        <v>7.7546296296296293E-4</v>
      </c>
      <c r="D21" s="59">
        <v>-1.2885761000000002</v>
      </c>
      <c r="E21" s="56" t="e">
        <f t="shared" si="3"/>
        <v>#N/A</v>
      </c>
      <c r="F21" s="58" t="e">
        <f t="shared" si="4"/>
        <v>#N/A</v>
      </c>
      <c r="G21" s="58" t="e">
        <f t="shared" si="17"/>
        <v>#N/A</v>
      </c>
      <c r="H21" s="58" t="e">
        <f t="shared" si="18"/>
        <v>#N/A</v>
      </c>
      <c r="I21" s="61" t="e">
        <v>#N/A</v>
      </c>
      <c r="J21" s="58" t="str">
        <f t="shared" si="5"/>
        <v>0</v>
      </c>
      <c r="K21" s="58" t="str">
        <f t="shared" si="6"/>
        <v>0</v>
      </c>
      <c r="L21" s="58" t="str">
        <f t="shared" si="19"/>
        <v>0</v>
      </c>
      <c r="M21" s="58" t="str">
        <f t="shared" si="20"/>
        <v>0</v>
      </c>
      <c r="N21" s="5">
        <v>0</v>
      </c>
      <c r="O21" s="3">
        <f t="shared" si="7"/>
        <v>7.7546296296296293E-4</v>
      </c>
      <c r="P21" t="s">
        <v>197</v>
      </c>
      <c r="Q21" s="58">
        <f t="array" ref="Q21">IFERROR(INDEX($M$2:$M$412, MATCH(0,COUNTIF($Q$1:Q20, $M$2:$M$412),0)),"")</f>
        <v>4.8924821999999999</v>
      </c>
      <c r="R21" s="3">
        <f t="shared" si="1"/>
        <v>3.2407407407407411E-3</v>
      </c>
      <c r="S21" s="5">
        <f t="shared" si="21"/>
        <v>280</v>
      </c>
      <c r="T21" s="58" cm="1">
        <f t="array" ref="T21">IFERROR(INDEX($L$2:$L$412, MATCH(0,COUNTIF($T$1:T20, $L$2:$L$412),0)),"")</f>
        <v>3.5609435999999999</v>
      </c>
      <c r="U21" s="3">
        <f t="shared" si="24"/>
        <v>3.3333333333333331E-3</v>
      </c>
      <c r="V21" s="5">
        <f t="shared" si="22"/>
        <v>288</v>
      </c>
      <c r="W21" s="56">
        <f t="shared" si="13"/>
        <v>-1.3315386</v>
      </c>
      <c r="X21">
        <f t="shared" si="14"/>
        <v>-0.166442325</v>
      </c>
      <c r="Y21" s="5">
        <f t="shared" si="15"/>
        <v>8</v>
      </c>
      <c r="Z21" s="5"/>
      <c r="AD21" s="56"/>
      <c r="AE21" s="56"/>
    </row>
    <row r="22" spans="1:31" x14ac:dyDescent="0.35">
      <c r="A22">
        <v>68000</v>
      </c>
      <c r="B22" s="59">
        <v>-0.100861914</v>
      </c>
      <c r="C22" s="3">
        <f t="shared" si="0"/>
        <v>7.8703703703703705E-4</v>
      </c>
      <c r="D22" s="59">
        <v>-1.00861914</v>
      </c>
      <c r="E22" s="56" t="e">
        <f t="shared" si="3"/>
        <v>#N/A</v>
      </c>
      <c r="F22" s="58" t="e">
        <f t="shared" si="4"/>
        <v>#N/A</v>
      </c>
      <c r="G22" s="58" t="e">
        <f t="shared" si="17"/>
        <v>#N/A</v>
      </c>
      <c r="H22" s="58" t="e">
        <f t="shared" si="18"/>
        <v>#N/A</v>
      </c>
      <c r="I22" s="61" t="e">
        <v>#N/A</v>
      </c>
      <c r="J22" s="58" t="str">
        <f t="shared" si="5"/>
        <v>0</v>
      </c>
      <c r="K22" s="58" t="str">
        <f t="shared" si="6"/>
        <v>0</v>
      </c>
      <c r="L22" s="58" t="str">
        <f t="shared" si="19"/>
        <v>0</v>
      </c>
      <c r="M22" s="58" t="str">
        <f t="shared" si="20"/>
        <v>0</v>
      </c>
      <c r="N22" s="5">
        <v>0</v>
      </c>
      <c r="O22" s="3">
        <f t="shared" si="7"/>
        <v>7.8703703703703705E-4</v>
      </c>
      <c r="Q22" s="58">
        <f t="array" ref="Q22">IFERROR(INDEX($M$2:$M$412, MATCH(0,COUNTIF($Q$1:Q21, $M$2:$M$412),0)),"")</f>
        <v>4.0678389999999993</v>
      </c>
      <c r="R22" s="3">
        <f t="shared" si="1"/>
        <v>3.2870370370370371E-3</v>
      </c>
      <c r="S22" s="5">
        <f t="shared" si="21"/>
        <v>284</v>
      </c>
      <c r="T22" s="58" cm="1">
        <f t="array" ref="T22">IFERROR(INDEX($L$2:$L$412, MATCH(0,COUNTIF($T$1:T21, $L$2:$L$412),0)),"")</f>
        <v>2.9178710000000003</v>
      </c>
      <c r="U22" s="3">
        <f t="shared" si="24"/>
        <v>3.472222222222222E-3</v>
      </c>
      <c r="V22" s="5">
        <f t="shared" si="22"/>
        <v>300</v>
      </c>
      <c r="W22" s="56">
        <f t="shared" si="13"/>
        <v>-1.149967999999999</v>
      </c>
      <c r="X22">
        <f t="shared" si="14"/>
        <v>-7.1872999999999937E-2</v>
      </c>
      <c r="Y22" s="5">
        <f t="shared" si="15"/>
        <v>16</v>
      </c>
      <c r="Z22" s="5"/>
      <c r="AD22" s="56"/>
      <c r="AE22" s="56"/>
    </row>
    <row r="23" spans="1:31" x14ac:dyDescent="0.35">
      <c r="A23">
        <v>69000</v>
      </c>
      <c r="B23" s="59">
        <v>-6.6816299999999995E-2</v>
      </c>
      <c r="C23" s="3">
        <f t="shared" si="0"/>
        <v>7.9861111111111105E-4</v>
      </c>
      <c r="D23" s="59">
        <v>-0.66816299999999995</v>
      </c>
      <c r="E23" s="56" t="e">
        <f t="shared" si="3"/>
        <v>#N/A</v>
      </c>
      <c r="F23" s="58" t="e">
        <f t="shared" si="4"/>
        <v>#N/A</v>
      </c>
      <c r="G23" s="58" t="e">
        <f t="shared" si="17"/>
        <v>#N/A</v>
      </c>
      <c r="H23" s="58" t="e">
        <f t="shared" si="18"/>
        <v>#N/A</v>
      </c>
      <c r="I23" s="61" t="e">
        <v>#N/A</v>
      </c>
      <c r="J23" s="58" t="str">
        <f t="shared" si="5"/>
        <v>0</v>
      </c>
      <c r="K23" s="58" t="str">
        <f t="shared" si="6"/>
        <v>0</v>
      </c>
      <c r="L23" s="58" t="str">
        <f t="shared" si="19"/>
        <v>0</v>
      </c>
      <c r="M23" s="58" t="str">
        <f t="shared" si="20"/>
        <v>0</v>
      </c>
      <c r="N23" s="5">
        <v>0</v>
      </c>
      <c r="O23" s="3">
        <f t="shared" si="7"/>
        <v>7.9861111111111105E-4</v>
      </c>
      <c r="Q23" s="58">
        <f t="array" ref="Q23">IFERROR(INDEX($M$2:$M$412, MATCH(0,COUNTIF($Q$1:Q22, $M$2:$M$412),0)),"")</f>
        <v>3.6668836999999996</v>
      </c>
      <c r="R23" s="3">
        <f t="shared" si="1"/>
        <v>3.3796296296296291E-3</v>
      </c>
      <c r="S23" s="5">
        <f t="shared" si="21"/>
        <v>292</v>
      </c>
      <c r="T23" s="65" cm="1">
        <f t="array" ref="T23">IFERROR(INDEX($L$2:$L$412, MATCH(0,COUNTIF($T$1:T22, $L$2:$L$412),0)),"")</f>
        <v>2.6455155000000001</v>
      </c>
      <c r="U23" s="66">
        <f t="shared" si="24"/>
        <v>2.6157407407407405E-3</v>
      </c>
      <c r="V23" s="67">
        <v>305</v>
      </c>
      <c r="W23" s="56">
        <f t="shared" si="13"/>
        <v>-1.0213681999999995</v>
      </c>
      <c r="X23">
        <f t="shared" si="14"/>
        <v>-7.8566784615384577E-2</v>
      </c>
      <c r="Y23" s="5">
        <f t="shared" si="15"/>
        <v>13</v>
      </c>
      <c r="Z23" s="5"/>
      <c r="AD23" s="56"/>
      <c r="AE23" s="56"/>
    </row>
    <row r="24" spans="1:31" x14ac:dyDescent="0.35">
      <c r="A24">
        <v>70000</v>
      </c>
      <c r="B24" s="59">
        <v>-6.0008638000000003E-2</v>
      </c>
      <c r="C24" s="3">
        <f t="shared" si="0"/>
        <v>8.1018518518518527E-4</v>
      </c>
      <c r="D24" s="59">
        <v>-0.60008638000000003</v>
      </c>
      <c r="E24" s="56" t="e">
        <f t="shared" si="3"/>
        <v>#N/A</v>
      </c>
      <c r="F24" s="58" t="e">
        <f t="shared" si="4"/>
        <v>#N/A</v>
      </c>
      <c r="G24" s="58" t="e">
        <f t="shared" si="17"/>
        <v>#N/A</v>
      </c>
      <c r="H24" s="58" t="e">
        <f t="shared" si="18"/>
        <v>#N/A</v>
      </c>
      <c r="I24" s="61" t="e">
        <v>#N/A</v>
      </c>
      <c r="J24" s="58" t="str">
        <f t="shared" si="5"/>
        <v>0</v>
      </c>
      <c r="K24" s="58" t="str">
        <f t="shared" si="6"/>
        <v>0</v>
      </c>
      <c r="L24" s="58" t="str">
        <f t="shared" si="19"/>
        <v>0</v>
      </c>
      <c r="M24" s="58" t="str">
        <f t="shared" si="20"/>
        <v>0</v>
      </c>
      <c r="N24" s="5">
        <v>0</v>
      </c>
      <c r="O24" s="3">
        <f t="shared" si="7"/>
        <v>8.1018518518518527E-4</v>
      </c>
      <c r="Q24" s="58">
        <f t="array" ref="Q24">IFERROR(INDEX($M$2:$M$412, MATCH(0,COUNTIF($Q$1:Q23, $M$2:$M$412),0)),"")</f>
        <v>3.1826726000000001</v>
      </c>
      <c r="R24" s="3">
        <f t="shared" si="1"/>
        <v>3.5069444444444445E-3</v>
      </c>
      <c r="S24" s="5">
        <f t="shared" si="21"/>
        <v>303</v>
      </c>
      <c r="T24" s="58" cm="1">
        <f t="array" ref="T24">IFERROR(INDEX($L$2:$L$412, MATCH(0,COUNTIF($T$1:T23, $L$2:$L$412),0)),"")</f>
        <v>2.6228315000000002</v>
      </c>
      <c r="U24" s="3">
        <f t="shared" si="24"/>
        <v>3.6342592592592594E-3</v>
      </c>
      <c r="V24" s="5">
        <f t="shared" si="22"/>
        <v>314</v>
      </c>
      <c r="W24" s="56">
        <f t="shared" si="13"/>
        <v>-0.55984109999999987</v>
      </c>
      <c r="X24">
        <f t="shared" si="14"/>
        <v>-5.0894645454545445E-2</v>
      </c>
      <c r="Y24" s="5">
        <f t="shared" si="15"/>
        <v>11</v>
      </c>
      <c r="Z24" s="5"/>
      <c r="AD24" s="56"/>
      <c r="AE24" s="56"/>
    </row>
    <row r="25" spans="1:31" x14ac:dyDescent="0.35">
      <c r="A25">
        <v>71000</v>
      </c>
      <c r="B25" s="59">
        <v>-5.0930127999999998E-2</v>
      </c>
      <c r="C25" s="3">
        <f t="shared" si="0"/>
        <v>8.2175925925925927E-4</v>
      </c>
      <c r="D25" s="59">
        <v>-0.50930127999999997</v>
      </c>
      <c r="E25" s="56" t="e">
        <f t="shared" si="3"/>
        <v>#N/A</v>
      </c>
      <c r="F25" s="58" t="e">
        <f t="shared" si="4"/>
        <v>#N/A</v>
      </c>
      <c r="G25" s="58" t="e">
        <f t="shared" si="17"/>
        <v>#N/A</v>
      </c>
      <c r="H25" s="58" t="e">
        <f t="shared" si="18"/>
        <v>#N/A</v>
      </c>
      <c r="I25" s="61" t="e">
        <v>#N/A</v>
      </c>
      <c r="J25" s="58" t="str">
        <f t="shared" si="5"/>
        <v>0</v>
      </c>
      <c r="K25" s="58" t="str">
        <f t="shared" si="6"/>
        <v>0</v>
      </c>
      <c r="L25" s="58" t="str">
        <f t="shared" si="19"/>
        <v>0</v>
      </c>
      <c r="M25" s="58" t="str">
        <f t="shared" si="20"/>
        <v>0</v>
      </c>
      <c r="N25" s="5">
        <v>0</v>
      </c>
      <c r="O25" s="3">
        <f t="shared" si="7"/>
        <v>8.2175925925925927E-4</v>
      </c>
      <c r="Q25" s="58">
        <f t="array" ref="Q25">IFERROR(INDEX($M$2:$M$412, MATCH(0,COUNTIF($Q$1:Q24, $M$2:$M$412),0)),"")</f>
        <v>3.5155510000000003</v>
      </c>
      <c r="R25" s="3">
        <f t="shared" si="1"/>
        <v>3.5995370370370374E-3</v>
      </c>
      <c r="S25" s="5">
        <f t="shared" si="21"/>
        <v>311</v>
      </c>
      <c r="T25" s="65" cm="1">
        <f t="array" ref="T25">IFERROR(INDEX($L$2:$L$412, MATCH(0,COUNTIF($T$1:T24, $L$2:$L$412),0)),"")</f>
        <v>2.9783939999999998</v>
      </c>
      <c r="U25" s="66">
        <f t="shared" si="24"/>
        <v>3.5648148148148149E-3</v>
      </c>
      <c r="V25" s="67">
        <v>319</v>
      </c>
      <c r="W25" s="56">
        <f t="shared" si="13"/>
        <v>-0.53715700000000055</v>
      </c>
      <c r="X25">
        <f t="shared" si="14"/>
        <v>-6.7144625000000069E-2</v>
      </c>
      <c r="Y25" s="5">
        <f t="shared" si="15"/>
        <v>8</v>
      </c>
      <c r="Z25" s="5"/>
      <c r="AA25" s="56"/>
      <c r="AC25" s="56" t="str" cm="1">
        <f t="array" ref="AC25">IF(_xlfn.XLOOKUP(Q8,$D$4:$D$412,($A$4:$A$412),FALSE)&lt;_xlfn.XLOOKUP(Q7,$D$4:$D$412,($A$4:A$412),FALSE),("0"),(_xlfn.XLOOKUP(Q8,$D$4:$D$412,($A$4:$A$412),FALSE)))</f>
        <v>0</v>
      </c>
      <c r="AD25" s="56"/>
      <c r="AE25" s="56"/>
    </row>
    <row r="26" spans="1:31" x14ac:dyDescent="0.35">
      <c r="A26">
        <v>72000</v>
      </c>
      <c r="B26" s="59">
        <v>-1.2345269000000001E-2</v>
      </c>
      <c r="C26" s="3">
        <f t="shared" si="0"/>
        <v>8.3333333333333328E-4</v>
      </c>
      <c r="D26" s="59">
        <v>-0.12345269</v>
      </c>
      <c r="E26" s="56" t="e">
        <f t="shared" si="3"/>
        <v>#N/A</v>
      </c>
      <c r="F26" s="58" t="e">
        <f t="shared" si="4"/>
        <v>#N/A</v>
      </c>
      <c r="G26" s="58" t="e">
        <f t="shared" si="17"/>
        <v>#N/A</v>
      </c>
      <c r="H26" s="58" t="e">
        <f t="shared" si="18"/>
        <v>#N/A</v>
      </c>
      <c r="I26" s="61" t="e">
        <v>#N/A</v>
      </c>
      <c r="J26" s="58" t="str">
        <f t="shared" si="5"/>
        <v>0</v>
      </c>
      <c r="K26" s="58" t="str">
        <f t="shared" si="6"/>
        <v>0</v>
      </c>
      <c r="L26" s="58" t="str">
        <f t="shared" si="19"/>
        <v>0</v>
      </c>
      <c r="M26" s="58" t="str">
        <f t="shared" si="20"/>
        <v>0</v>
      </c>
      <c r="N26" s="5">
        <v>0</v>
      </c>
      <c r="O26" s="3">
        <f t="shared" si="7"/>
        <v>8.3333333333333328E-4</v>
      </c>
      <c r="Q26" s="58">
        <f t="array" ref="Q26">IFERROR(INDEX($M$2:$M$412, MATCH(0,COUNTIF($Q$1:Q25, $M$2:$M$412),0)),"")</f>
        <v>3.2659044999999995</v>
      </c>
      <c r="R26" s="3">
        <f t="shared" si="1"/>
        <v>3.6689814814814814E-3</v>
      </c>
      <c r="S26" s="5">
        <f t="shared" si="21"/>
        <v>317</v>
      </c>
      <c r="T26" s="58" cm="1">
        <f t="array" ref="T26">IFERROR(INDEX($L$2:$L$412, MATCH(0,COUNTIF($T$1:T25, $L$2:$L$412),0)),"")</f>
        <v>3.0313639999999999</v>
      </c>
      <c r="U26" s="3">
        <f t="shared" si="24"/>
        <v>3.7615740740740743E-3</v>
      </c>
      <c r="V26" s="5">
        <f t="shared" si="22"/>
        <v>325</v>
      </c>
      <c r="W26" s="56">
        <f t="shared" si="13"/>
        <v>-0.2345404999999996</v>
      </c>
      <c r="X26">
        <f t="shared" si="14"/>
        <v>-2.931756249999995E-2</v>
      </c>
      <c r="Y26" s="5">
        <f t="shared" si="15"/>
        <v>8</v>
      </c>
      <c r="Z26" s="5"/>
      <c r="AA26" s="56"/>
      <c r="AD26" s="56"/>
      <c r="AE26" s="56"/>
    </row>
    <row r="27" spans="1:31" x14ac:dyDescent="0.35">
      <c r="A27">
        <v>73000</v>
      </c>
      <c r="B27" s="59">
        <v>3.0776422000000001E-2</v>
      </c>
      <c r="C27" s="3">
        <f t="shared" si="0"/>
        <v>8.4490740740740728E-4</v>
      </c>
      <c r="D27" s="59">
        <v>0.30776422000000003</v>
      </c>
      <c r="E27" s="56" t="e">
        <f t="shared" si="3"/>
        <v>#N/A</v>
      </c>
      <c r="F27" s="58" t="e">
        <f t="shared" si="4"/>
        <v>#N/A</v>
      </c>
      <c r="G27" s="58" t="e">
        <f t="shared" si="17"/>
        <v>#N/A</v>
      </c>
      <c r="H27" s="58" t="e">
        <f t="shared" si="18"/>
        <v>#N/A</v>
      </c>
      <c r="I27" s="61" t="e">
        <v>#N/A</v>
      </c>
      <c r="J27" s="58" t="str">
        <f t="shared" si="5"/>
        <v>0</v>
      </c>
      <c r="K27" s="58" t="str">
        <f t="shared" si="6"/>
        <v>0</v>
      </c>
      <c r="L27" s="58" t="str">
        <f t="shared" si="19"/>
        <v>0</v>
      </c>
      <c r="M27" s="58" t="str">
        <f t="shared" si="20"/>
        <v>0</v>
      </c>
      <c r="N27" s="5">
        <v>0</v>
      </c>
      <c r="O27" s="3">
        <f t="shared" si="7"/>
        <v>8.4490740740740728E-4</v>
      </c>
      <c r="Q27" s="58">
        <f t="array" ref="Q27">IFERROR(INDEX($M$2:$M$412, MATCH(0,COUNTIF($Q$1:Q26, $M$2:$M$412),0)),"")</f>
        <v>3.3264275999999997</v>
      </c>
      <c r="R27" s="3">
        <f t="shared" si="1"/>
        <v>3.7152777777777774E-3</v>
      </c>
      <c r="S27" s="5">
        <f t="shared" si="21"/>
        <v>321</v>
      </c>
      <c r="T27" s="65" cm="1">
        <f t="array" ref="T27">IFERROR(INDEX($L$2:$L$412, MATCH(0,COUNTIF($T$1:T26, $L$2:$L$412),0)),"")</f>
        <v>3.061626</v>
      </c>
      <c r="U27" s="66">
        <f t="shared" si="24"/>
        <v>3.4837962962962965E-3</v>
      </c>
      <c r="V27" s="67">
        <v>329</v>
      </c>
      <c r="W27" s="56">
        <f t="shared" si="13"/>
        <v>-0.26480159999999975</v>
      </c>
      <c r="X27">
        <f t="shared" si="14"/>
        <v>-3.3100199999999969E-2</v>
      </c>
      <c r="Y27" s="5">
        <f t="shared" si="15"/>
        <v>8</v>
      </c>
      <c r="Z27" s="5"/>
      <c r="AA27" s="56"/>
      <c r="AD27" s="56"/>
      <c r="AE27" s="56"/>
    </row>
    <row r="28" spans="1:31" x14ac:dyDescent="0.35">
      <c r="A28">
        <v>74000</v>
      </c>
      <c r="B28" s="59">
        <v>4.5151933999999998E-2</v>
      </c>
      <c r="C28" s="3">
        <f t="shared" si="0"/>
        <v>8.564814814814815E-4</v>
      </c>
      <c r="D28" s="59">
        <v>0.45151933999999999</v>
      </c>
      <c r="E28" s="56" t="e">
        <f t="shared" si="3"/>
        <v>#N/A</v>
      </c>
      <c r="F28" s="58" t="e">
        <f t="shared" si="4"/>
        <v>#N/A</v>
      </c>
      <c r="G28" s="58" t="e">
        <f t="shared" si="17"/>
        <v>#N/A</v>
      </c>
      <c r="H28" s="58">
        <f t="shared" si="18"/>
        <v>0.45151933999999999</v>
      </c>
      <c r="I28" s="61" t="s">
        <v>58</v>
      </c>
      <c r="J28" s="58" t="str">
        <f t="shared" si="5"/>
        <v>0</v>
      </c>
      <c r="K28" s="58" t="str">
        <f t="shared" si="6"/>
        <v>0</v>
      </c>
      <c r="L28" s="58" t="str">
        <f t="shared" si="19"/>
        <v>0</v>
      </c>
      <c r="M28" s="58">
        <f t="shared" si="20"/>
        <v>0.45151933999999999</v>
      </c>
      <c r="N28" s="5" t="str">
        <v>2 Turn</v>
      </c>
      <c r="O28" s="3">
        <f t="shared" si="7"/>
        <v>8.564814814814815E-4</v>
      </c>
      <c r="Q28" s="62">
        <f t="array" ref="Q28">IFERROR(INDEX($M$2:$M$412, MATCH(0,COUNTIF($Q$1:Q27, $M$2:$M$412),0)),"")</f>
        <v>3.1751192000000001</v>
      </c>
      <c r="R28" s="63">
        <f t="shared" si="1"/>
        <v>3.449074074074074E-3</v>
      </c>
      <c r="S28" s="64">
        <v>327</v>
      </c>
      <c r="T28" s="58" cm="1">
        <f t="array" ref="T28">IFERROR(INDEX($L$2:$L$412, MATCH(0,COUNTIF($T$1:T27, $L$2:$L$412),0)),"")</f>
        <v>2.6984856000000002</v>
      </c>
      <c r="U28" s="3">
        <f t="shared" si="24"/>
        <v>3.9120370370370377E-3</v>
      </c>
      <c r="V28" s="5">
        <f t="shared" si="22"/>
        <v>338</v>
      </c>
      <c r="W28" s="56">
        <f t="shared" si="13"/>
        <v>-0.47663359999999999</v>
      </c>
      <c r="X28">
        <f t="shared" si="14"/>
        <v>-4.3330327272727273E-2</v>
      </c>
      <c r="Y28" s="5">
        <f t="shared" si="15"/>
        <v>11</v>
      </c>
      <c r="Z28" s="5"/>
      <c r="AA28" s="56"/>
      <c r="AD28" s="56"/>
      <c r="AE28" s="56"/>
    </row>
    <row r="29" spans="1:31" x14ac:dyDescent="0.35">
      <c r="A29">
        <v>75000</v>
      </c>
      <c r="B29" s="59">
        <v>4.2881094000000002E-2</v>
      </c>
      <c r="C29" s="3">
        <f t="shared" si="0"/>
        <v>8.6805555555555551E-4</v>
      </c>
      <c r="D29" s="59">
        <v>0.42881094000000003</v>
      </c>
      <c r="E29" s="56" t="e">
        <f t="shared" si="3"/>
        <v>#N/A</v>
      </c>
      <c r="F29" s="58" t="e">
        <f t="shared" si="4"/>
        <v>#N/A</v>
      </c>
      <c r="G29" s="58" t="e">
        <f t="shared" si="17"/>
        <v>#N/A</v>
      </c>
      <c r="H29" s="58" t="e">
        <f t="shared" si="18"/>
        <v>#N/A</v>
      </c>
      <c r="I29" s="61" t="e">
        <v>#N/A</v>
      </c>
      <c r="J29" s="58" t="str">
        <f t="shared" si="5"/>
        <v>0</v>
      </c>
      <c r="K29" s="58" t="str">
        <f t="shared" si="6"/>
        <v>0</v>
      </c>
      <c r="L29" s="58" t="str">
        <f t="shared" si="19"/>
        <v>0</v>
      </c>
      <c r="M29" s="58" t="str">
        <f t="shared" si="20"/>
        <v>0</v>
      </c>
      <c r="N29" s="5">
        <v>0</v>
      </c>
      <c r="O29" s="3">
        <f t="shared" si="7"/>
        <v>8.6805555555555551E-4</v>
      </c>
      <c r="Q29" s="58">
        <f t="array" ref="Q29">IFERROR(INDEX($M$2:$M$412, MATCH(0,COUNTIF($Q$1:Q28, $M$2:$M$412),0)),"")</f>
        <v>3.159964</v>
      </c>
      <c r="R29" s="3">
        <f t="shared" si="1"/>
        <v>3.7962962962962963E-3</v>
      </c>
      <c r="S29" s="5">
        <f t="shared" si="21"/>
        <v>328</v>
      </c>
      <c r="T29" s="58" cm="1">
        <f t="array" ref="T29">IFERROR(INDEX($L$2:$L$412, MATCH(0,COUNTIF($T$1:T28, $L$2:$L$412),0)),"")</f>
        <v>1.5560708999999999</v>
      </c>
      <c r="U29" s="3">
        <f t="shared" si="24"/>
        <v>4.0046296296296297E-3</v>
      </c>
      <c r="V29" s="5">
        <f t="shared" si="22"/>
        <v>346</v>
      </c>
      <c r="W29" s="56">
        <f t="shared" si="13"/>
        <v>-1.6038931000000001</v>
      </c>
      <c r="X29">
        <f t="shared" si="14"/>
        <v>-8.9105172222222223E-2</v>
      </c>
      <c r="Y29" s="5">
        <f t="shared" si="15"/>
        <v>18</v>
      </c>
      <c r="Z29" s="5"/>
      <c r="AA29" s="56"/>
      <c r="AD29" s="56"/>
      <c r="AE29" s="56"/>
    </row>
    <row r="30" spans="1:31" x14ac:dyDescent="0.35">
      <c r="A30">
        <v>76000</v>
      </c>
      <c r="B30" s="59">
        <v>3.380259E-2</v>
      </c>
      <c r="C30" s="3">
        <f t="shared" si="0"/>
        <v>8.7962962962962962E-4</v>
      </c>
      <c r="D30" s="59">
        <v>0.33802589999999999</v>
      </c>
      <c r="E30" s="56" t="e">
        <f t="shared" si="3"/>
        <v>#N/A</v>
      </c>
      <c r="F30" s="58" t="e">
        <f t="shared" si="4"/>
        <v>#N/A</v>
      </c>
      <c r="G30" s="58" t="e">
        <f t="shared" si="17"/>
        <v>#N/A</v>
      </c>
      <c r="H30" s="58" t="e">
        <f t="shared" si="18"/>
        <v>#N/A</v>
      </c>
      <c r="I30" s="61" t="e">
        <v>#N/A</v>
      </c>
      <c r="J30" s="58" t="str">
        <f t="shared" si="5"/>
        <v>0</v>
      </c>
      <c r="K30" s="58" t="str">
        <f t="shared" si="6"/>
        <v>0</v>
      </c>
      <c r="L30" s="58" t="str">
        <f t="shared" si="19"/>
        <v>0</v>
      </c>
      <c r="M30" s="58" t="str">
        <f t="shared" si="20"/>
        <v>0</v>
      </c>
      <c r="N30" s="5">
        <v>0</v>
      </c>
      <c r="O30" s="3">
        <f t="shared" si="7"/>
        <v>8.7962962962962962E-4</v>
      </c>
      <c r="Q30" s="62">
        <f t="array" ref="Q30">IFERROR(INDEX($M$2:$M$412, MATCH(0,COUNTIF($Q$1:Q29, $M$2:$M$412),0)),"")</f>
        <v>3.061626</v>
      </c>
      <c r="R30" s="63">
        <f t="shared" si="1"/>
        <v>3.4837962962962965E-3</v>
      </c>
      <c r="S30" s="64">
        <v>329</v>
      </c>
      <c r="T30" s="58" cm="1">
        <f t="array" ref="T30">IFERROR(INDEX($L$2:$L$412, MATCH(0,COUNTIF($T$1:T29, $L$2:$L$412),0)),"")</f>
        <v>2.4563925000000002</v>
      </c>
      <c r="U30" s="3">
        <f t="shared" si="24"/>
        <v>4.0740740740740737E-3</v>
      </c>
      <c r="V30" s="5">
        <f t="shared" si="22"/>
        <v>352</v>
      </c>
      <c r="W30" s="56">
        <f t="shared" si="13"/>
        <v>-0.60523349999999976</v>
      </c>
      <c r="X30">
        <f t="shared" si="14"/>
        <v>-2.6314499999999991E-2</v>
      </c>
      <c r="Y30" s="5">
        <f t="shared" si="15"/>
        <v>23</v>
      </c>
      <c r="Z30" s="5"/>
      <c r="AA30" s="56"/>
      <c r="AD30" s="56"/>
      <c r="AE30" s="56"/>
    </row>
    <row r="31" spans="1:31" x14ac:dyDescent="0.35">
      <c r="A31">
        <v>77000</v>
      </c>
      <c r="B31" s="59">
        <v>1.6400910000000001E-2</v>
      </c>
      <c r="C31" s="3">
        <f t="shared" si="0"/>
        <v>8.9120370370370373E-4</v>
      </c>
      <c r="D31" s="59">
        <v>0.16400910000000002</v>
      </c>
      <c r="E31" s="56" t="e">
        <f t="shared" si="3"/>
        <v>#N/A</v>
      </c>
      <c r="F31" s="58" t="e">
        <f t="shared" si="4"/>
        <v>#N/A</v>
      </c>
      <c r="G31" s="58" t="e">
        <f t="shared" si="17"/>
        <v>#N/A</v>
      </c>
      <c r="H31" s="58" t="e">
        <f t="shared" si="18"/>
        <v>#N/A</v>
      </c>
      <c r="I31" s="61" t="e">
        <v>#N/A</v>
      </c>
      <c r="J31" s="58" t="str">
        <f t="shared" si="5"/>
        <v>0</v>
      </c>
      <c r="K31" s="58" t="str">
        <f t="shared" si="6"/>
        <v>0</v>
      </c>
      <c r="L31" s="58" t="str">
        <f t="shared" si="19"/>
        <v>0</v>
      </c>
      <c r="M31" s="58" t="str">
        <f t="shared" si="20"/>
        <v>0</v>
      </c>
      <c r="N31" s="5">
        <v>0</v>
      </c>
      <c r="O31" s="3">
        <f t="shared" si="7"/>
        <v>8.9120370370370373E-4</v>
      </c>
      <c r="Q31" s="58">
        <f t="array" ref="Q31">IFERROR(INDEX($M$2:$M$412, MATCH(0,COUNTIF($Q$1:Q30, $M$2:$M$412),0)),"")</f>
        <v>2.7892706</v>
      </c>
      <c r="R31" s="3">
        <f t="shared" si="1"/>
        <v>4.0277777777777777E-3</v>
      </c>
      <c r="S31" s="5">
        <f t="shared" si="21"/>
        <v>348</v>
      </c>
      <c r="T31" s="58" cm="1">
        <f t="array" ref="T31">IFERROR(INDEX($L$2:$L$412, MATCH(0,COUNTIF($T$1:T30, $L$2:$L$412),0)),"")</f>
        <v>2.3353457</v>
      </c>
      <c r="U31" s="3">
        <f t="shared" si="24"/>
        <v>4.1319444444444442E-3</v>
      </c>
      <c r="V31" s="5">
        <f t="shared" si="22"/>
        <v>357</v>
      </c>
      <c r="W31" s="56">
        <f t="shared" si="13"/>
        <v>-0.45392490000000008</v>
      </c>
      <c r="X31">
        <f t="shared" si="14"/>
        <v>-5.0436100000000011E-2</v>
      </c>
      <c r="Y31" s="5">
        <f t="shared" si="15"/>
        <v>9</v>
      </c>
      <c r="Z31" s="5"/>
      <c r="AA31" s="56"/>
      <c r="AD31" s="56"/>
      <c r="AE31" s="56"/>
    </row>
    <row r="32" spans="1:31" x14ac:dyDescent="0.35">
      <c r="A32">
        <v>78000</v>
      </c>
      <c r="B32" s="59">
        <v>-6.2929316999999997E-3</v>
      </c>
      <c r="C32" s="3">
        <f t="shared" si="0"/>
        <v>9.0277777777777784E-4</v>
      </c>
      <c r="D32" s="59">
        <v>-6.2929316999999999E-2</v>
      </c>
      <c r="E32" s="56" t="e">
        <f t="shared" si="3"/>
        <v>#N/A</v>
      </c>
      <c r="F32" s="58" t="e">
        <f t="shared" si="4"/>
        <v>#N/A</v>
      </c>
      <c r="G32" s="58">
        <f t="shared" si="17"/>
        <v>-6.2929316999999999E-2</v>
      </c>
      <c r="H32" s="58" t="e">
        <f t="shared" si="18"/>
        <v>#N/A</v>
      </c>
      <c r="I32" s="61" t="e">
        <v>#N/A</v>
      </c>
      <c r="J32" s="58" t="str">
        <f t="shared" si="5"/>
        <v>0</v>
      </c>
      <c r="K32" s="58" t="str">
        <f t="shared" si="6"/>
        <v>0</v>
      </c>
      <c r="L32" s="58">
        <f t="shared" si="19"/>
        <v>-6.2929316999999999E-2</v>
      </c>
      <c r="M32" s="58" t="str">
        <f t="shared" si="20"/>
        <v>0</v>
      </c>
      <c r="N32" s="5">
        <v>0</v>
      </c>
      <c r="O32" s="3">
        <f t="shared" si="7"/>
        <v>9.0277777777777784E-4</v>
      </c>
      <c r="P32" t="s">
        <v>198</v>
      </c>
      <c r="Q32" s="58">
        <f t="array" ref="Q32">IFERROR(INDEX($M$2:$M$412, MATCH(0,COUNTIF($Q$1:Q31, $M$2:$M$412),0)),"")</f>
        <v>3.8106390000000001</v>
      </c>
      <c r="R32" s="3">
        <f t="shared" si="1"/>
        <v>4.1087962962962962E-3</v>
      </c>
      <c r="S32" s="5">
        <f t="shared" si="21"/>
        <v>355</v>
      </c>
      <c r="T32" s="65" cm="1">
        <f t="array" ref="T32">IFERROR(INDEX($L$2:$L$412, MATCH(0,COUNTIF($T$1:T31, $L$2:$L$412),0)),"")</f>
        <v>1.2761624</v>
      </c>
      <c r="U32" s="66">
        <f t="shared" si="24"/>
        <v>2.1874999999999998E-3</v>
      </c>
      <c r="V32" s="67">
        <v>366</v>
      </c>
      <c r="W32" s="56">
        <f t="shared" si="13"/>
        <v>-2.5344766000000001</v>
      </c>
      <c r="X32">
        <f t="shared" si="14"/>
        <v>-0.23040696363636365</v>
      </c>
      <c r="Y32" s="5">
        <f t="shared" si="15"/>
        <v>11</v>
      </c>
      <c r="Z32" s="5"/>
      <c r="AA32" s="56"/>
      <c r="AD32" s="56"/>
      <c r="AE32" s="56"/>
    </row>
    <row r="33" spans="1:31" x14ac:dyDescent="0.35">
      <c r="A33">
        <v>79000</v>
      </c>
      <c r="B33" s="59">
        <v>9.5932429999999996E-3</v>
      </c>
      <c r="C33" s="3">
        <f t="shared" si="0"/>
        <v>9.1435185185185185E-4</v>
      </c>
      <c r="D33" s="59">
        <v>9.5932429999999999E-2</v>
      </c>
      <c r="E33" s="56" t="e">
        <f t="shared" si="3"/>
        <v>#N/A</v>
      </c>
      <c r="F33" s="58" t="e">
        <f t="shared" si="4"/>
        <v>#N/A</v>
      </c>
      <c r="G33" s="58" t="e">
        <f t="shared" si="17"/>
        <v>#N/A</v>
      </c>
      <c r="H33" s="58" t="e">
        <f t="shared" si="18"/>
        <v>#N/A</v>
      </c>
      <c r="I33" s="61" t="e">
        <v>#N/A</v>
      </c>
      <c r="J33" s="58" t="str">
        <f t="shared" si="5"/>
        <v>0</v>
      </c>
      <c r="K33" s="58" t="str">
        <f t="shared" si="6"/>
        <v>0</v>
      </c>
      <c r="L33" s="58" t="str">
        <f t="shared" si="19"/>
        <v>0</v>
      </c>
      <c r="M33" s="58" t="str">
        <f t="shared" si="20"/>
        <v>0</v>
      </c>
      <c r="N33" s="5">
        <v>0</v>
      </c>
      <c r="O33" s="3">
        <f t="shared" si="7"/>
        <v>9.1435185185185185E-4</v>
      </c>
      <c r="Q33" s="62">
        <f t="array" ref="Q33">IFERROR(INDEX($M$2:$M$412, MATCH(0,COUNTIF($Q$1:Q32, $M$2:$M$412),0)),"")</f>
        <v>2.9330260000000004</v>
      </c>
      <c r="R33" s="63">
        <f t="shared" si="1"/>
        <v>3.8888888888888888E-3</v>
      </c>
      <c r="S33" s="64">
        <v>362</v>
      </c>
      <c r="T33" s="58" cm="1">
        <f t="array" ref="T33">IFERROR(INDEX($L$2:$L$412, MATCH(0,COUNTIF($T$1:T32, $L$2:$L$412),0)),"")</f>
        <v>0.95841474999999998</v>
      </c>
      <c r="U33" s="3">
        <f t="shared" si="24"/>
        <v>4.340277777777778E-3</v>
      </c>
      <c r="V33" s="5">
        <f t="shared" si="22"/>
        <v>375</v>
      </c>
      <c r="W33" s="56">
        <f t="shared" si="13"/>
        <v>-1.9746112500000004</v>
      </c>
      <c r="X33">
        <f t="shared" si="14"/>
        <v>-0.1518931730769231</v>
      </c>
      <c r="Y33" s="5">
        <f t="shared" si="15"/>
        <v>13</v>
      </c>
      <c r="Z33" s="5"/>
      <c r="AA33" s="56"/>
      <c r="AD33" s="56"/>
      <c r="AE33" s="56"/>
    </row>
    <row r="34" spans="1:31" x14ac:dyDescent="0.35">
      <c r="A34">
        <v>80000</v>
      </c>
      <c r="B34" s="59">
        <v>3.0021091999999999E-2</v>
      </c>
      <c r="C34" s="3">
        <f t="shared" si="0"/>
        <v>9.2592592592592585E-4</v>
      </c>
      <c r="D34" s="59">
        <v>0.30021091999999999</v>
      </c>
      <c r="E34" s="56" t="e">
        <f t="shared" si="3"/>
        <v>#N/A</v>
      </c>
      <c r="F34" s="58" t="e">
        <f t="shared" si="4"/>
        <v>#N/A</v>
      </c>
      <c r="G34" s="58" t="e">
        <f t="shared" si="17"/>
        <v>#N/A</v>
      </c>
      <c r="H34" s="58" t="e">
        <f t="shared" si="18"/>
        <v>#N/A</v>
      </c>
      <c r="I34" s="61" t="e">
        <v>#N/A</v>
      </c>
      <c r="J34" s="58" t="str">
        <f t="shared" si="5"/>
        <v>0</v>
      </c>
      <c r="K34" s="58" t="str">
        <f t="shared" si="6"/>
        <v>0</v>
      </c>
      <c r="L34" s="58" t="str">
        <f t="shared" si="19"/>
        <v>0</v>
      </c>
      <c r="M34" s="58" t="str">
        <f t="shared" si="20"/>
        <v>0</v>
      </c>
      <c r="N34" s="5">
        <v>0</v>
      </c>
      <c r="O34" s="3">
        <f t="shared" si="7"/>
        <v>9.2592592592592585E-4</v>
      </c>
      <c r="P34" t="s">
        <v>199</v>
      </c>
      <c r="Q34" s="58">
        <f t="array" ref="Q34">IFERROR(INDEX($M$2:$M$412, MATCH(0,COUNTIF($Q$1:Q33, $M$2:$M$412),0)),"")</f>
        <v>1.7376411</v>
      </c>
      <c r="R34" s="3">
        <f t="shared" si="1"/>
        <v>4.2824074074074075E-3</v>
      </c>
      <c r="S34" s="5">
        <f t="shared" si="21"/>
        <v>370</v>
      </c>
      <c r="T34" s="58" cm="1">
        <f t="array" ref="T34">IFERROR(INDEX($L$2:$L$412, MATCH(0,COUNTIF($T$1:T33, $L$2:$L$412),0)),"")</f>
        <v>0.10348573999999999</v>
      </c>
      <c r="U34" s="3">
        <f t="shared" si="24"/>
        <v>4.5833333333333334E-3</v>
      </c>
      <c r="V34" s="5">
        <f t="shared" si="22"/>
        <v>396</v>
      </c>
      <c r="W34" s="56">
        <f t="shared" si="13"/>
        <v>-1.6341553600000001</v>
      </c>
      <c r="X34">
        <f t="shared" si="14"/>
        <v>-6.285212923076923E-2</v>
      </c>
      <c r="Y34" s="5">
        <f t="shared" si="15"/>
        <v>26</v>
      </c>
      <c r="Z34" s="5"/>
      <c r="AA34" s="56"/>
      <c r="AD34" s="56"/>
      <c r="AE34" s="56"/>
    </row>
    <row r="35" spans="1:31" x14ac:dyDescent="0.35">
      <c r="A35">
        <v>81000</v>
      </c>
      <c r="B35" s="59">
        <v>5.5743523000000003E-2</v>
      </c>
      <c r="C35" s="3">
        <f t="shared" si="0"/>
        <v>9.3750000000000007E-4</v>
      </c>
      <c r="D35" s="59">
        <v>0.55743523000000006</v>
      </c>
      <c r="E35" s="56" t="e">
        <f t="shared" si="3"/>
        <v>#N/A</v>
      </c>
      <c r="F35" s="58" t="e">
        <f t="shared" si="4"/>
        <v>#N/A</v>
      </c>
      <c r="G35" s="58" t="e">
        <f t="shared" si="17"/>
        <v>#N/A</v>
      </c>
      <c r="H35" s="58">
        <f t="shared" si="18"/>
        <v>0.55743523000000006</v>
      </c>
      <c r="I35" s="61" t="e">
        <v>#N/A</v>
      </c>
      <c r="J35" s="58" t="str">
        <f t="shared" si="5"/>
        <v>0</v>
      </c>
      <c r="K35" s="58" t="str">
        <f t="shared" si="6"/>
        <v>0</v>
      </c>
      <c r="L35" s="58" t="str">
        <f t="shared" si="19"/>
        <v>0</v>
      </c>
      <c r="M35" s="61">
        <v>0</v>
      </c>
      <c r="N35" s="5">
        <v>0</v>
      </c>
      <c r="O35" s="3">
        <f t="shared" si="7"/>
        <v>9.3750000000000007E-4</v>
      </c>
      <c r="Q35" s="62">
        <f t="array" ref="Q35">IFERROR(INDEX($M$2:$M$412, MATCH(0,COUNTIF($Q$1:Q34, $M$2:$M$412),0)),"")</f>
        <v>2.8497940000000002</v>
      </c>
      <c r="R35" s="63">
        <f t="shared" si="1"/>
        <v>3.1712962962962962E-3</v>
      </c>
      <c r="S35" s="64">
        <v>383</v>
      </c>
      <c r="T35" s="58" cm="1">
        <f t="array" ref="T35">IFERROR(INDEX($L$2:$L$412, MATCH(0,COUNTIF($T$1:T34, $L$2:$L$412),0)),"")</f>
        <v>0.58769695</v>
      </c>
      <c r="U35" s="3">
        <f t="shared" si="24"/>
        <v>4.6643518518518518E-3</v>
      </c>
      <c r="V35" s="5">
        <f t="shared" si="22"/>
        <v>403</v>
      </c>
      <c r="W35" s="56">
        <f t="shared" si="13"/>
        <v>-2.2620970500000004</v>
      </c>
      <c r="X35">
        <f t="shared" si="14"/>
        <v>-0.11310485250000002</v>
      </c>
      <c r="Y35" s="5">
        <f t="shared" si="15"/>
        <v>20</v>
      </c>
      <c r="Z35" s="5"/>
      <c r="AA35" s="56"/>
      <c r="AD35" s="56"/>
      <c r="AE35" s="56"/>
    </row>
    <row r="36" spans="1:31" x14ac:dyDescent="0.35">
      <c r="A36">
        <v>82000</v>
      </c>
      <c r="B36" s="59">
        <v>7.3224055000000003E-3</v>
      </c>
      <c r="C36" s="3">
        <f t="shared" si="0"/>
        <v>9.4907407407407408E-4</v>
      </c>
      <c r="D36" s="59">
        <v>7.322405500000001E-2</v>
      </c>
      <c r="E36" s="56" t="e">
        <f t="shared" si="3"/>
        <v>#N/A</v>
      </c>
      <c r="F36" s="58" t="e">
        <f t="shared" si="4"/>
        <v>#N/A</v>
      </c>
      <c r="G36" s="58" t="e">
        <f t="shared" si="17"/>
        <v>#N/A</v>
      </c>
      <c r="H36" s="58" t="e">
        <f t="shared" si="18"/>
        <v>#N/A</v>
      </c>
      <c r="I36" s="61" t="e">
        <v>#N/A</v>
      </c>
      <c r="J36" s="58" t="str">
        <f t="shared" si="5"/>
        <v>0</v>
      </c>
      <c r="K36" s="58" t="str">
        <f t="shared" si="6"/>
        <v>0</v>
      </c>
      <c r="L36" s="58" t="str">
        <f t="shared" si="19"/>
        <v>0</v>
      </c>
      <c r="M36" s="58" t="str">
        <f t="shared" si="20"/>
        <v>0</v>
      </c>
      <c r="N36" s="5">
        <v>0</v>
      </c>
      <c r="O36" s="3">
        <f t="shared" si="7"/>
        <v>9.4907407407407408E-4</v>
      </c>
      <c r="P36" t="s">
        <v>200</v>
      </c>
      <c r="Q36" s="58">
        <f t="array" ref="Q36">IFERROR(INDEX($M$2:$M$412, MATCH(0,COUNTIF($Q$1:Q35, $M$2:$M$412),0)),"")</f>
        <v>2.1083829999999999</v>
      </c>
      <c r="R36" s="3">
        <f t="shared" si="1"/>
        <v>4.6296296296296302E-3</v>
      </c>
      <c r="S36" s="5">
        <f t="shared" si="21"/>
        <v>400</v>
      </c>
      <c r="T36" s="58" cm="1">
        <f t="array" ref="T36">IFERROR(INDEX($L$2:$L$412, MATCH(0,COUNTIF($T$1:T35, $L$2:$L$412),0)),"")</f>
        <v>0.60285195999999996</v>
      </c>
      <c r="U36" s="3">
        <f t="shared" si="24"/>
        <v>4.7222222222222223E-3</v>
      </c>
      <c r="V36" s="5">
        <f t="shared" si="22"/>
        <v>408</v>
      </c>
      <c r="W36" s="56">
        <f t="shared" si="13"/>
        <v>-1.5055310399999999</v>
      </c>
      <c r="X36">
        <f t="shared" si="14"/>
        <v>-0.18819137999999999</v>
      </c>
      <c r="Y36" s="5">
        <f t="shared" si="15"/>
        <v>8</v>
      </c>
      <c r="Z36" s="5"/>
      <c r="AA36" s="56"/>
      <c r="AD36" s="56"/>
      <c r="AE36" s="56"/>
    </row>
    <row r="37" spans="1:31" x14ac:dyDescent="0.35">
      <c r="A37">
        <v>83000</v>
      </c>
      <c r="B37" s="59">
        <v>-3.2667639000000001E-3</v>
      </c>
      <c r="C37" s="3">
        <f t="shared" si="0"/>
        <v>9.6064814814814808E-4</v>
      </c>
      <c r="D37" s="59">
        <v>-3.2667638999999998E-2</v>
      </c>
      <c r="E37" s="56" t="e">
        <f t="shared" si="3"/>
        <v>#N/A</v>
      </c>
      <c r="F37" s="58" t="e">
        <f t="shared" si="4"/>
        <v>#N/A</v>
      </c>
      <c r="G37" s="58" t="e">
        <f>IF(AND(D37&lt;=D34, D37&lt;=D35, D37&lt;=D36, D37&lt;=D38, D37&lt;=D39, D37&lt;=D40),D37,NA())</f>
        <v>#N/A</v>
      </c>
      <c r="H37" s="58" t="e">
        <f t="shared" si="18"/>
        <v>#N/A</v>
      </c>
      <c r="I37" s="61" t="e">
        <v>#N/A</v>
      </c>
      <c r="J37" s="58" t="str">
        <f t="shared" si="5"/>
        <v>0</v>
      </c>
      <c r="K37" s="58" t="str">
        <f t="shared" si="6"/>
        <v>0</v>
      </c>
      <c r="L37" s="58" t="str">
        <f t="shared" si="19"/>
        <v>0</v>
      </c>
      <c r="M37" s="58" t="str">
        <f t="shared" si="20"/>
        <v>0</v>
      </c>
      <c r="N37" s="5">
        <v>0</v>
      </c>
      <c r="O37" s="3">
        <f t="shared" si="7"/>
        <v>9.6064814814814808E-4</v>
      </c>
      <c r="Q37" s="62">
        <f t="array" ref="Q37">IFERROR(INDEX($M$2:$M$412, MATCH(0,COUNTIF($Q$1:Q36, $M$2:$M$412),0)),"")</f>
        <v>0.97354549999999995</v>
      </c>
      <c r="R37" s="63">
        <f t="shared" si="1"/>
        <v>2.1990740740740738E-3</v>
      </c>
      <c r="S37" s="64">
        <v>406</v>
      </c>
      <c r="T37" s="65" cm="1">
        <f t="array" ref="T37">IFERROR(INDEX($L$2:$L$412, MATCH(0,COUNTIF($T$1:T36, $L$2:$L$412),0)),"")</f>
        <v>2.6833550000000002</v>
      </c>
      <c r="U37" s="66">
        <f t="shared" si="24"/>
        <v>4.4212962962962964E-3</v>
      </c>
      <c r="V37" s="67">
        <v>422</v>
      </c>
      <c r="W37" s="56">
        <f t="shared" si="13"/>
        <v>1.7098095000000002</v>
      </c>
      <c r="X37">
        <f t="shared" si="14"/>
        <v>0.10686309375000001</v>
      </c>
      <c r="Y37" s="5">
        <f t="shared" si="15"/>
        <v>16</v>
      </c>
      <c r="Z37" s="5"/>
      <c r="AA37" s="56"/>
      <c r="AD37" s="56"/>
      <c r="AE37" s="56"/>
    </row>
    <row r="38" spans="1:31" x14ac:dyDescent="0.35">
      <c r="A38">
        <v>84000</v>
      </c>
      <c r="B38" s="59">
        <v>-1.0834606E-2</v>
      </c>
      <c r="C38" s="3">
        <f t="shared" si="0"/>
        <v>9.7222222222222219E-4</v>
      </c>
      <c r="D38" s="59">
        <v>-0.10834605999999999</v>
      </c>
      <c r="E38" s="56" t="e">
        <f t="shared" si="3"/>
        <v>#N/A</v>
      </c>
      <c r="F38" s="58" t="e">
        <f t="shared" si="4"/>
        <v>#N/A</v>
      </c>
      <c r="G38" s="58" t="e">
        <f t="shared" si="17"/>
        <v>#N/A</v>
      </c>
      <c r="H38" s="58" t="e">
        <f t="shared" si="18"/>
        <v>#N/A</v>
      </c>
      <c r="I38" s="61" t="e">
        <v>#N/A</v>
      </c>
      <c r="J38" s="58" t="str">
        <f t="shared" si="5"/>
        <v>0</v>
      </c>
      <c r="K38" s="58" t="str">
        <f t="shared" si="6"/>
        <v>0</v>
      </c>
      <c r="L38" s="58" t="str">
        <f t="shared" si="19"/>
        <v>0</v>
      </c>
      <c r="M38" s="58" t="str">
        <f t="shared" si="20"/>
        <v>0</v>
      </c>
      <c r="N38" s="5">
        <v>0</v>
      </c>
      <c r="O38" s="3">
        <f t="shared" si="7"/>
        <v>9.7222222222222219E-4</v>
      </c>
      <c r="Q38" s="62">
        <f t="array" ref="Q38">IFERROR(INDEX($M$2:$M$412, MATCH(0,COUNTIF($Q$1:Q37, $M$2:$M$412),0)),"")</f>
        <v>2.9783939999999998</v>
      </c>
      <c r="R38" s="63">
        <f t="shared" si="1"/>
        <v>3.5648148148148149E-3</v>
      </c>
      <c r="S38" s="64">
        <v>424</v>
      </c>
      <c r="T38" s="58" cm="1">
        <f t="array" ref="T38">IFERROR(INDEX($L$2:$L$412, MATCH(0,COUNTIF($T$1:T37, $L$2:$L$412),0)),"")</f>
        <v>-9.3191004999999993E-2</v>
      </c>
      <c r="U38" s="3">
        <f t="shared" si="24"/>
        <v>5.0000000000000001E-3</v>
      </c>
      <c r="V38" s="5">
        <f t="shared" si="22"/>
        <v>432</v>
      </c>
      <c r="W38" s="56">
        <f t="shared" si="13"/>
        <v>-3.0715850049999998</v>
      </c>
      <c r="X38">
        <f t="shared" si="14"/>
        <v>-0.38394812562499997</v>
      </c>
      <c r="Y38" s="5">
        <f t="shared" si="15"/>
        <v>8</v>
      </c>
      <c r="Z38" s="5"/>
      <c r="AA38" s="56"/>
      <c r="AD38" s="56"/>
      <c r="AE38" s="56"/>
    </row>
    <row r="39" spans="1:31" x14ac:dyDescent="0.35">
      <c r="A39">
        <v>85000</v>
      </c>
      <c r="B39" s="59">
        <v>-3.2667639000000001E-3</v>
      </c>
      <c r="C39" s="3">
        <f t="shared" si="0"/>
        <v>9.8379629629629642E-4</v>
      </c>
      <c r="D39" s="59">
        <v>-3.2667638999999998E-2</v>
      </c>
      <c r="E39" s="56" t="e">
        <f t="shared" si="3"/>
        <v>#N/A</v>
      </c>
      <c r="F39" s="58" t="e">
        <f t="shared" si="4"/>
        <v>#N/A</v>
      </c>
      <c r="G39" s="58" t="e">
        <f t="shared" si="17"/>
        <v>#N/A</v>
      </c>
      <c r="H39" s="58" t="e">
        <f t="shared" si="18"/>
        <v>#N/A</v>
      </c>
      <c r="I39" s="61" t="e">
        <v>#N/A</v>
      </c>
      <c r="J39" s="58" t="str">
        <f t="shared" si="5"/>
        <v>0</v>
      </c>
      <c r="K39" s="58" t="str">
        <f t="shared" si="6"/>
        <v>0</v>
      </c>
      <c r="L39" s="58" t="str">
        <f t="shared" si="19"/>
        <v>0</v>
      </c>
      <c r="M39" s="58" t="str">
        <f t="shared" si="20"/>
        <v>0</v>
      </c>
      <c r="N39" s="5">
        <v>0</v>
      </c>
      <c r="O39" s="3">
        <f t="shared" si="7"/>
        <v>9.8379629629629642E-4</v>
      </c>
      <c r="Q39" s="58">
        <f t="array" ref="Q39">IFERROR(INDEX($M$2:$M$412, MATCH(0,COUNTIF($Q$1:Q38, $M$2:$M$412),0)),"")</f>
        <v>2.0099961999999998</v>
      </c>
      <c r="R39" s="3">
        <f t="shared" si="1"/>
        <v>5.0810185185185186E-3</v>
      </c>
      <c r="S39" s="5">
        <f t="shared" si="21"/>
        <v>439</v>
      </c>
      <c r="AA39" s="56"/>
      <c r="AD39" s="56"/>
      <c r="AE39" s="56"/>
    </row>
    <row r="40" spans="1:31" x14ac:dyDescent="0.35">
      <c r="A40">
        <v>86000</v>
      </c>
      <c r="B40" s="59">
        <v>2.7855737000000002E-3</v>
      </c>
      <c r="C40" s="3">
        <f t="shared" si="0"/>
        <v>9.9537037037037042E-4</v>
      </c>
      <c r="D40" s="59">
        <v>2.7855737000000002E-2</v>
      </c>
      <c r="E40" s="56" t="e">
        <f t="shared" si="3"/>
        <v>#N/A</v>
      </c>
      <c r="F40" s="58" t="e">
        <f t="shared" si="4"/>
        <v>#N/A</v>
      </c>
      <c r="G40" s="58" t="e">
        <f t="shared" si="17"/>
        <v>#N/A</v>
      </c>
      <c r="H40" s="58">
        <f t="shared" si="18"/>
        <v>2.7855737000000002E-2</v>
      </c>
      <c r="I40" s="61" t="e">
        <v>#N/A</v>
      </c>
      <c r="J40" s="58" t="str">
        <f t="shared" si="5"/>
        <v>0</v>
      </c>
      <c r="K40" s="58" t="str">
        <f t="shared" si="6"/>
        <v>0</v>
      </c>
      <c r="L40" s="58" t="str">
        <f t="shared" si="19"/>
        <v>0</v>
      </c>
      <c r="M40" s="58">
        <f t="shared" si="20"/>
        <v>2.7855737000000002E-2</v>
      </c>
      <c r="N40" s="5">
        <v>0</v>
      </c>
      <c r="O40" s="3">
        <f t="shared" si="7"/>
        <v>9.9537037037037042E-4</v>
      </c>
      <c r="Q40" s="58"/>
      <c r="R40" s="3"/>
      <c r="S40" s="5"/>
      <c r="AA40" s="56"/>
      <c r="AD40" s="56"/>
      <c r="AE40" s="56"/>
    </row>
    <row r="41" spans="1:31" x14ac:dyDescent="0.35">
      <c r="A41">
        <v>87000</v>
      </c>
      <c r="B41" s="59">
        <v>-1.6886944000000001E-2</v>
      </c>
      <c r="C41" s="3">
        <f t="shared" si="0"/>
        <v>1.0069444444444444E-3</v>
      </c>
      <c r="D41" s="59">
        <v>-0.16886944000000001</v>
      </c>
      <c r="E41" s="56" t="e">
        <f t="shared" si="3"/>
        <v>#N/A</v>
      </c>
      <c r="F41" s="58" t="e">
        <f t="shared" si="4"/>
        <v>#N/A</v>
      </c>
      <c r="G41" s="58" t="e">
        <f t="shared" si="17"/>
        <v>#N/A</v>
      </c>
      <c r="H41" s="58" t="e">
        <f t="shared" si="18"/>
        <v>#N/A</v>
      </c>
      <c r="I41" s="61" t="e">
        <v>#N/A</v>
      </c>
      <c r="J41" s="58" t="str">
        <f t="shared" si="5"/>
        <v>0</v>
      </c>
      <c r="K41" s="58" t="str">
        <f t="shared" si="6"/>
        <v>0</v>
      </c>
      <c r="L41" s="58" t="str">
        <f t="shared" si="19"/>
        <v>0</v>
      </c>
      <c r="M41" s="58" t="str">
        <f t="shared" si="20"/>
        <v>0</v>
      </c>
      <c r="N41" s="5">
        <v>0</v>
      </c>
      <c r="O41" s="3">
        <f t="shared" si="7"/>
        <v>1.0069444444444444E-3</v>
      </c>
      <c r="T41" s="56"/>
      <c r="U41" s="3"/>
      <c r="V41" s="5"/>
      <c r="W41" s="56"/>
      <c r="Y41" s="5"/>
      <c r="Z41" s="5"/>
      <c r="AA41" s="56"/>
      <c r="AD41" s="56"/>
      <c r="AE41" s="56"/>
    </row>
    <row r="42" spans="1:31" x14ac:dyDescent="0.35">
      <c r="A42">
        <v>88000</v>
      </c>
      <c r="B42" s="59">
        <v>-5.6227132999999999E-2</v>
      </c>
      <c r="C42" s="3">
        <f t="shared" si="0"/>
        <v>1.0185185185185184E-3</v>
      </c>
      <c r="D42" s="59">
        <v>-0.56227132999999996</v>
      </c>
      <c r="E42" s="56" t="e">
        <f t="shared" si="3"/>
        <v>#N/A</v>
      </c>
      <c r="F42" s="58" t="e">
        <f t="shared" si="4"/>
        <v>#N/A</v>
      </c>
      <c r="G42" s="58" t="e">
        <f t="shared" si="17"/>
        <v>#N/A</v>
      </c>
      <c r="H42" s="58" t="e">
        <f t="shared" si="18"/>
        <v>#N/A</v>
      </c>
      <c r="I42" s="61" t="e">
        <v>#N/A</v>
      </c>
      <c r="J42" s="58" t="str">
        <f t="shared" si="5"/>
        <v>0</v>
      </c>
      <c r="K42" s="58" t="str">
        <f t="shared" si="6"/>
        <v>0</v>
      </c>
      <c r="L42" s="58" t="str">
        <f t="shared" si="19"/>
        <v>0</v>
      </c>
      <c r="M42" s="58" t="str">
        <f t="shared" si="20"/>
        <v>0</v>
      </c>
      <c r="N42" s="5">
        <v>0</v>
      </c>
      <c r="O42" s="3">
        <f t="shared" si="7"/>
        <v>1.0185185185185184E-3</v>
      </c>
      <c r="T42" s="56"/>
      <c r="U42" s="3"/>
      <c r="V42" s="5"/>
      <c r="W42" s="56"/>
      <c r="Y42" s="5"/>
      <c r="Z42" s="5"/>
      <c r="AA42" s="56"/>
      <c r="AD42" s="56"/>
      <c r="AE42" s="56"/>
    </row>
    <row r="43" spans="1:31" x14ac:dyDescent="0.35">
      <c r="A43">
        <v>89000</v>
      </c>
      <c r="B43" s="59">
        <v>-7.9678730000000003E-2</v>
      </c>
      <c r="C43" s="3">
        <f t="shared" si="0"/>
        <v>1.0300925925925926E-3</v>
      </c>
      <c r="D43" s="59">
        <v>-0.79678730000000009</v>
      </c>
      <c r="E43" s="56" t="e">
        <f t="shared" si="3"/>
        <v>#N/A</v>
      </c>
      <c r="F43" s="58" t="e">
        <f t="shared" si="4"/>
        <v>#N/A</v>
      </c>
      <c r="G43" s="58">
        <f t="shared" si="17"/>
        <v>-0.79678730000000009</v>
      </c>
      <c r="H43" s="58" t="e">
        <f t="shared" si="18"/>
        <v>#N/A</v>
      </c>
      <c r="I43" s="61" t="e">
        <v>#N/A</v>
      </c>
      <c r="J43" s="58" t="str">
        <f t="shared" si="5"/>
        <v>0</v>
      </c>
      <c r="K43" s="58" t="str">
        <f t="shared" si="6"/>
        <v>0</v>
      </c>
      <c r="L43" s="58">
        <f t="shared" si="19"/>
        <v>-0.79678730000000009</v>
      </c>
      <c r="M43" s="58" t="str">
        <f t="shared" si="20"/>
        <v>0</v>
      </c>
      <c r="N43" s="5">
        <v>0</v>
      </c>
      <c r="O43" s="3">
        <f t="shared" si="7"/>
        <v>1.0300925925925926E-3</v>
      </c>
      <c r="T43" s="56"/>
      <c r="AA43" s="56"/>
      <c r="AD43" s="56"/>
      <c r="AE43" s="56"/>
    </row>
    <row r="44" spans="1:31" x14ac:dyDescent="0.35">
      <c r="A44">
        <v>90000</v>
      </c>
      <c r="B44" s="59">
        <v>-7.8165650000000003E-2</v>
      </c>
      <c r="C44" s="3">
        <f t="shared" si="0"/>
        <v>1.0416666666666667E-3</v>
      </c>
      <c r="D44" s="59">
        <v>-0.78165649999999998</v>
      </c>
      <c r="E44" s="56" t="e">
        <f t="shared" si="3"/>
        <v>#N/A</v>
      </c>
      <c r="F44" s="58" t="e">
        <f t="shared" si="4"/>
        <v>#N/A</v>
      </c>
      <c r="G44" s="58" t="e">
        <f t="shared" si="17"/>
        <v>#N/A</v>
      </c>
      <c r="H44" s="58" t="e">
        <f t="shared" si="18"/>
        <v>#N/A</v>
      </c>
      <c r="I44" s="61" t="e">
        <v>#N/A</v>
      </c>
      <c r="J44" s="58" t="str">
        <f t="shared" si="5"/>
        <v>0</v>
      </c>
      <c r="K44" s="58" t="str">
        <f t="shared" si="6"/>
        <v>0</v>
      </c>
      <c r="L44" s="58" t="str">
        <f t="shared" si="19"/>
        <v>0</v>
      </c>
      <c r="M44" s="58" t="str">
        <f t="shared" si="20"/>
        <v>0</v>
      </c>
      <c r="N44" s="5">
        <v>0</v>
      </c>
      <c r="O44" s="3">
        <f t="shared" si="7"/>
        <v>1.0416666666666667E-3</v>
      </c>
      <c r="T44" s="56"/>
      <c r="U44" s="56"/>
      <c r="V44" s="56"/>
      <c r="W44" s="56"/>
      <c r="AA44" s="56"/>
      <c r="AD44" s="56"/>
      <c r="AE44" s="56"/>
    </row>
    <row r="45" spans="1:31" x14ac:dyDescent="0.35">
      <c r="A45">
        <v>91000</v>
      </c>
      <c r="B45" s="59">
        <v>-6.7574053999999995E-2</v>
      </c>
      <c r="C45" s="3">
        <f t="shared" si="0"/>
        <v>1.0532407407407407E-3</v>
      </c>
      <c r="D45" s="59">
        <v>-0.67574053999999995</v>
      </c>
      <c r="E45" s="56" t="e">
        <f t="shared" si="3"/>
        <v>#N/A</v>
      </c>
      <c r="F45" s="58" t="e">
        <f t="shared" si="4"/>
        <v>#N/A</v>
      </c>
      <c r="G45" s="58" t="e">
        <f t="shared" si="17"/>
        <v>#N/A</v>
      </c>
      <c r="H45" s="58" t="e">
        <f t="shared" si="18"/>
        <v>#N/A</v>
      </c>
      <c r="I45" s="61" t="e">
        <v>#N/A</v>
      </c>
      <c r="J45" s="58" t="str">
        <f t="shared" si="5"/>
        <v>0</v>
      </c>
      <c r="K45" s="58" t="str">
        <f t="shared" si="6"/>
        <v>0</v>
      </c>
      <c r="L45" s="58" t="str">
        <f t="shared" si="19"/>
        <v>0</v>
      </c>
      <c r="M45" s="58" t="str">
        <f t="shared" si="20"/>
        <v>0</v>
      </c>
      <c r="N45" s="5">
        <v>0</v>
      </c>
      <c r="O45" s="3">
        <f t="shared" si="7"/>
        <v>1.0532407407407407E-3</v>
      </c>
      <c r="T45" s="56"/>
      <c r="U45" s="56"/>
      <c r="V45" s="56"/>
      <c r="W45" s="56"/>
      <c r="AA45" s="56"/>
      <c r="AD45" s="56"/>
      <c r="AE45" s="56"/>
    </row>
    <row r="46" spans="1:31" x14ac:dyDescent="0.35">
      <c r="A46">
        <v>92000</v>
      </c>
      <c r="B46" s="59">
        <v>-6.8331810000000007E-2</v>
      </c>
      <c r="C46" s="3">
        <f t="shared" si="0"/>
        <v>1.0648148148148149E-3</v>
      </c>
      <c r="D46" s="59">
        <v>-0.68331810000000004</v>
      </c>
      <c r="E46" s="56" t="e">
        <f t="shared" si="3"/>
        <v>#N/A</v>
      </c>
      <c r="F46" s="58" t="e">
        <f t="shared" si="4"/>
        <v>#N/A</v>
      </c>
      <c r="G46" s="58" t="e">
        <f t="shared" si="17"/>
        <v>#N/A</v>
      </c>
      <c r="H46" s="58" t="e">
        <f t="shared" si="18"/>
        <v>#N/A</v>
      </c>
      <c r="I46" s="61" t="s">
        <v>59</v>
      </c>
      <c r="J46" s="58" t="str">
        <f t="shared" si="5"/>
        <v>0</v>
      </c>
      <c r="K46" s="58" t="str">
        <f t="shared" si="6"/>
        <v>0</v>
      </c>
      <c r="L46" s="58" t="str">
        <f t="shared" si="19"/>
        <v>0</v>
      </c>
      <c r="M46" s="58" t="str">
        <f t="shared" si="20"/>
        <v>0</v>
      </c>
      <c r="N46" s="5" t="str">
        <v>3 Turn</v>
      </c>
      <c r="O46" s="3">
        <f t="shared" si="7"/>
        <v>1.0648148148148149E-3</v>
      </c>
      <c r="Q46" s="58" cm="1">
        <f t="array" ref="Q46">IFERROR(INDEX($M$3:$M$412, MATCH(0,COUNTIF($Q$1:Q40, $M$3:$M$412),0)),"")</f>
        <v>1.5333867000000001</v>
      </c>
      <c r="R46" s="56"/>
      <c r="S46" s="56"/>
      <c r="T46" s="56"/>
      <c r="U46" s="56"/>
      <c r="V46" s="56"/>
      <c r="W46" s="56"/>
      <c r="AA46" s="56"/>
      <c r="AD46" s="56"/>
      <c r="AE46" s="56"/>
    </row>
    <row r="47" spans="1:31" x14ac:dyDescent="0.35">
      <c r="A47">
        <v>93000</v>
      </c>
      <c r="B47" s="59">
        <v>-2.8233865E-2</v>
      </c>
      <c r="C47" s="3">
        <f t="shared" si="0"/>
        <v>1.0763888888888889E-3</v>
      </c>
      <c r="D47" s="59">
        <v>-0.28233865000000002</v>
      </c>
      <c r="E47" s="56" t="e">
        <f t="shared" si="3"/>
        <v>#N/A</v>
      </c>
      <c r="F47" s="58" t="e">
        <f t="shared" si="4"/>
        <v>#N/A</v>
      </c>
      <c r="G47" s="58" t="e">
        <f t="shared" si="17"/>
        <v>#N/A</v>
      </c>
      <c r="H47" s="58" t="e">
        <f t="shared" si="18"/>
        <v>#N/A</v>
      </c>
      <c r="I47" s="61" t="e">
        <v>#N/A</v>
      </c>
      <c r="J47" s="58" t="str">
        <f t="shared" si="5"/>
        <v>0</v>
      </c>
      <c r="K47" s="58" t="str">
        <f t="shared" si="6"/>
        <v>0</v>
      </c>
      <c r="L47" s="58" t="str">
        <f t="shared" si="19"/>
        <v>0</v>
      </c>
      <c r="M47" s="58" t="str">
        <f t="shared" si="20"/>
        <v>0</v>
      </c>
      <c r="N47" s="5">
        <v>0</v>
      </c>
      <c r="O47" s="3">
        <f t="shared" si="7"/>
        <v>1.0763888888888889E-3</v>
      </c>
      <c r="Q47" s="58" t="str" cm="1">
        <f t="array" ref="Q47">IFERROR(INDEX($M$3:$M$412, MATCH(0,COUNTIF($Q$1:Q46, $M$3:$M$412),0)),"")</f>
        <v/>
      </c>
      <c r="R47" s="56"/>
      <c r="S47" s="56"/>
      <c r="T47" s="56"/>
      <c r="U47" s="56"/>
      <c r="V47" s="56"/>
      <c r="W47" s="56"/>
      <c r="AA47" s="56"/>
      <c r="AD47" s="56"/>
      <c r="AE47" s="56"/>
    </row>
    <row r="48" spans="1:31" x14ac:dyDescent="0.35">
      <c r="A48">
        <v>94000</v>
      </c>
      <c r="B48" s="59">
        <v>1.5645579E-2</v>
      </c>
      <c r="C48" s="3">
        <f t="shared" si="0"/>
        <v>1.0879629629629629E-3</v>
      </c>
      <c r="D48" s="59">
        <v>0.15645578999999998</v>
      </c>
      <c r="E48" s="56" t="e">
        <f t="shared" si="3"/>
        <v>#N/A</v>
      </c>
      <c r="F48" s="58" t="e">
        <f t="shared" si="4"/>
        <v>#N/A</v>
      </c>
      <c r="G48" s="58" t="e">
        <f t="shared" si="17"/>
        <v>#N/A</v>
      </c>
      <c r="H48" s="58" t="e">
        <f t="shared" si="18"/>
        <v>#N/A</v>
      </c>
      <c r="I48" s="61" t="e">
        <v>#N/A</v>
      </c>
      <c r="J48" s="58" t="str">
        <f t="shared" si="5"/>
        <v>0</v>
      </c>
      <c r="K48" s="58" t="str">
        <f t="shared" si="6"/>
        <v>0</v>
      </c>
      <c r="L48" s="58" t="str">
        <f t="shared" si="19"/>
        <v>0</v>
      </c>
      <c r="M48" s="58" t="str">
        <f t="shared" si="20"/>
        <v>0</v>
      </c>
      <c r="N48" s="5">
        <v>0</v>
      </c>
      <c r="O48" s="3">
        <f t="shared" si="7"/>
        <v>1.0879629629629629E-3</v>
      </c>
      <c r="Q48" s="58" t="str" cm="1">
        <f t="array" ref="Q48">IFERROR(INDEX($M$3:$M$412, MATCH(0,COUNTIF($Q$1:Q47, $M$3:$M$412),0)),"")</f>
        <v/>
      </c>
      <c r="R48" s="56"/>
      <c r="S48" s="56"/>
      <c r="T48" s="56"/>
      <c r="U48" s="56"/>
      <c r="V48" s="56"/>
      <c r="W48" s="56"/>
      <c r="AA48" s="56"/>
      <c r="AD48" s="56"/>
      <c r="AE48" s="56"/>
    </row>
    <row r="49" spans="1:31" x14ac:dyDescent="0.35">
      <c r="A49">
        <v>95000</v>
      </c>
      <c r="B49" s="59">
        <v>5.1206692999999998E-2</v>
      </c>
      <c r="C49" s="3">
        <f t="shared" si="0"/>
        <v>1.0995370370370369E-3</v>
      </c>
      <c r="D49" s="59">
        <v>0.51206693000000003</v>
      </c>
      <c r="E49" s="56" t="e">
        <f t="shared" si="3"/>
        <v>#N/A</v>
      </c>
      <c r="F49" s="58" t="e">
        <f t="shared" si="4"/>
        <v>#N/A</v>
      </c>
      <c r="G49" s="58" t="e">
        <f t="shared" si="17"/>
        <v>#N/A</v>
      </c>
      <c r="H49" s="58" t="e">
        <f t="shared" si="18"/>
        <v>#N/A</v>
      </c>
      <c r="I49" s="61" t="e">
        <v>#N/A</v>
      </c>
      <c r="J49" s="58" t="str">
        <f t="shared" si="5"/>
        <v>0</v>
      </c>
      <c r="K49" s="58" t="str">
        <f t="shared" si="6"/>
        <v>0</v>
      </c>
      <c r="L49" s="58" t="str">
        <f t="shared" si="19"/>
        <v>0</v>
      </c>
      <c r="M49" s="58" t="str">
        <f t="shared" si="20"/>
        <v>0</v>
      </c>
      <c r="N49" s="5">
        <v>0</v>
      </c>
      <c r="O49" s="3">
        <f t="shared" si="7"/>
        <v>1.0995370370370369E-3</v>
      </c>
      <c r="Q49" s="58" t="str" cm="1">
        <f t="array" ref="Q49">IFERROR(INDEX($M$3:$M$412, MATCH(0,COUNTIF($Q$1:Q48, $M$3:$M$412),0)),"")</f>
        <v/>
      </c>
      <c r="R49" s="56"/>
      <c r="S49" s="56"/>
      <c r="T49" s="56"/>
      <c r="U49" s="56"/>
      <c r="V49" s="56"/>
      <c r="W49" s="56"/>
      <c r="AA49" s="56"/>
      <c r="AD49" s="56"/>
      <c r="AE49" s="56"/>
    </row>
    <row r="50" spans="1:31" x14ac:dyDescent="0.35">
      <c r="A50">
        <v>96000</v>
      </c>
      <c r="B50" s="59">
        <v>8.6005209999999999E-2</v>
      </c>
      <c r="C50" s="3">
        <f t="shared" si="0"/>
        <v>1.1111111111111111E-3</v>
      </c>
      <c r="D50" s="59">
        <v>0.86005209999999999</v>
      </c>
      <c r="E50" s="56" t="e">
        <f t="shared" si="3"/>
        <v>#N/A</v>
      </c>
      <c r="F50" s="58" t="e">
        <f t="shared" si="4"/>
        <v>#N/A</v>
      </c>
      <c r="G50" s="58" t="e">
        <f t="shared" si="17"/>
        <v>#N/A</v>
      </c>
      <c r="H50" s="58" t="e">
        <f t="shared" si="18"/>
        <v>#N/A</v>
      </c>
      <c r="I50" s="61" t="e">
        <v>#N/A</v>
      </c>
      <c r="J50" s="58" t="str">
        <f t="shared" si="5"/>
        <v>0</v>
      </c>
      <c r="K50" s="58" t="str">
        <f t="shared" si="6"/>
        <v>0</v>
      </c>
      <c r="L50" s="58" t="str">
        <f t="shared" si="19"/>
        <v>0</v>
      </c>
      <c r="M50" s="58" t="str">
        <f t="shared" si="20"/>
        <v>0</v>
      </c>
      <c r="N50" s="5">
        <v>0</v>
      </c>
      <c r="O50" s="3">
        <f t="shared" si="7"/>
        <v>1.1111111111111111E-3</v>
      </c>
      <c r="Q50" s="58" t="str" cm="1">
        <f t="array" ref="Q50">IFERROR(INDEX($M$3:$M$412, MATCH(0,COUNTIF($Q$1:Q49, $M$3:$M$412),0)),"")</f>
        <v/>
      </c>
      <c r="R50" s="56"/>
      <c r="S50" s="56"/>
      <c r="T50" s="56"/>
      <c r="U50" s="56"/>
      <c r="V50" s="56"/>
      <c r="W50" s="56"/>
      <c r="AA50" s="56"/>
      <c r="AD50" s="56"/>
      <c r="AE50" s="56"/>
    </row>
    <row r="51" spans="1:31" x14ac:dyDescent="0.35">
      <c r="A51">
        <v>97000</v>
      </c>
      <c r="B51" s="59">
        <v>0.11021456</v>
      </c>
      <c r="C51" s="3">
        <f t="shared" si="0"/>
        <v>1.1226851851851851E-3</v>
      </c>
      <c r="D51" s="59">
        <v>1.1021456000000001</v>
      </c>
      <c r="E51" s="56" t="e">
        <f t="shared" si="3"/>
        <v>#N/A</v>
      </c>
      <c r="F51" s="58" t="e">
        <f t="shared" si="4"/>
        <v>#N/A</v>
      </c>
      <c r="G51" s="58" t="e">
        <f>IF(AND(D51&lt;=D48, D51&lt;=D49, D51&lt;=D50, D51&lt;=D52, D51&lt;=D53, D51&lt;=D54),D51,NA())</f>
        <v>#N/A</v>
      </c>
      <c r="H51" s="58">
        <f t="shared" si="18"/>
        <v>1.1021456000000001</v>
      </c>
      <c r="I51" s="61" t="e">
        <v>#N/A</v>
      </c>
      <c r="J51" s="58" t="str">
        <f t="shared" si="5"/>
        <v>0</v>
      </c>
      <c r="K51" s="58" t="str">
        <f t="shared" si="6"/>
        <v>0</v>
      </c>
      <c r="L51" s="58" t="str">
        <f t="shared" si="19"/>
        <v>0</v>
      </c>
      <c r="M51" s="58">
        <f t="shared" si="20"/>
        <v>1.1021456000000001</v>
      </c>
      <c r="N51" s="5">
        <v>0</v>
      </c>
      <c r="O51" s="3">
        <f t="shared" si="7"/>
        <v>1.1226851851851851E-3</v>
      </c>
      <c r="Q51" s="58" t="str" cm="1">
        <f t="array" ref="Q51">IFERROR(INDEX($M$3:$M$412, MATCH(0,COUNTIF($Q$1:Q50, $M$3:$M$412),0)),"")</f>
        <v/>
      </c>
      <c r="R51" s="56"/>
      <c r="S51" s="56"/>
      <c r="T51" s="56"/>
      <c r="U51" s="56"/>
      <c r="V51" s="56"/>
      <c r="W51" s="56"/>
      <c r="AA51" s="56"/>
      <c r="AD51" s="56"/>
      <c r="AE51" s="56"/>
    </row>
    <row r="52" spans="1:31" x14ac:dyDescent="0.35">
      <c r="A52">
        <v>98000</v>
      </c>
      <c r="B52" s="59">
        <v>9.1302220000000003E-2</v>
      </c>
      <c r="C52" s="3">
        <f t="shared" si="0"/>
        <v>1.1342592592592593E-3</v>
      </c>
      <c r="D52" s="59">
        <v>0.91302220000000001</v>
      </c>
      <c r="E52" s="56" t="e">
        <f t="shared" si="3"/>
        <v>#N/A</v>
      </c>
      <c r="F52" s="58" t="e">
        <f t="shared" si="4"/>
        <v>#N/A</v>
      </c>
      <c r="G52" s="58" t="e">
        <f t="shared" si="17"/>
        <v>#N/A</v>
      </c>
      <c r="H52" s="58" t="e">
        <f t="shared" si="18"/>
        <v>#N/A</v>
      </c>
      <c r="I52" s="61" t="e">
        <v>#N/A</v>
      </c>
      <c r="J52" s="58" t="str">
        <f t="shared" si="5"/>
        <v>0</v>
      </c>
      <c r="K52" s="58" t="str">
        <f t="shared" si="6"/>
        <v>0</v>
      </c>
      <c r="L52" s="58" t="str">
        <f t="shared" si="19"/>
        <v>0</v>
      </c>
      <c r="M52" s="58" t="str">
        <f t="shared" si="20"/>
        <v>0</v>
      </c>
      <c r="N52" s="5">
        <v>0</v>
      </c>
      <c r="O52" s="3">
        <f t="shared" si="7"/>
        <v>1.1342592592592593E-3</v>
      </c>
      <c r="Q52" s="58" t="str" cm="1">
        <f t="array" ref="Q52">IFERROR(INDEX($M$3:$M$412, MATCH(0,COUNTIF($Q$1:Q51, $M$3:$M$412),0)),"")</f>
        <v/>
      </c>
      <c r="R52" s="56"/>
      <c r="AD52" s="56"/>
      <c r="AE52" s="56"/>
    </row>
    <row r="53" spans="1:31" x14ac:dyDescent="0.35">
      <c r="A53">
        <v>99000</v>
      </c>
      <c r="B53" s="59">
        <v>6.7092866000000001E-2</v>
      </c>
      <c r="C53" s="3">
        <f t="shared" si="0"/>
        <v>1.1458333333333333E-3</v>
      </c>
      <c r="D53" s="59">
        <v>0.67092865999999995</v>
      </c>
      <c r="E53" s="56" t="e">
        <f t="shared" si="3"/>
        <v>#N/A</v>
      </c>
      <c r="F53" s="58" t="e">
        <f t="shared" si="4"/>
        <v>#N/A</v>
      </c>
      <c r="G53" s="58" t="e">
        <f t="shared" si="17"/>
        <v>#N/A</v>
      </c>
      <c r="H53" s="58" t="e">
        <f t="shared" si="18"/>
        <v>#N/A</v>
      </c>
      <c r="I53" s="61" t="e">
        <v>#N/A</v>
      </c>
      <c r="J53" s="58" t="str">
        <f t="shared" si="5"/>
        <v>0</v>
      </c>
      <c r="K53" s="58" t="str">
        <f t="shared" si="6"/>
        <v>0</v>
      </c>
      <c r="L53" s="58" t="str">
        <f t="shared" si="19"/>
        <v>0</v>
      </c>
      <c r="M53" s="58" t="str">
        <f t="shared" si="20"/>
        <v>0</v>
      </c>
      <c r="N53" s="5">
        <v>0</v>
      </c>
      <c r="O53" s="3">
        <f t="shared" si="7"/>
        <v>1.1458333333333333E-3</v>
      </c>
      <c r="Q53" s="58" t="str" cm="1">
        <f t="array" ref="Q53">IFERROR(INDEX($M$3:$M$412, MATCH(0,COUNTIF($Q$1:Q52, $M$3:$M$412),0)),"")</f>
        <v/>
      </c>
      <c r="R53" s="56"/>
      <c r="AD53" s="56"/>
      <c r="AE53" s="56"/>
    </row>
    <row r="54" spans="1:31" x14ac:dyDescent="0.35">
      <c r="A54">
        <v>100000</v>
      </c>
      <c r="B54" s="59">
        <v>6.7848199999999997E-2</v>
      </c>
      <c r="C54" s="3">
        <f t="shared" si="0"/>
        <v>1.1574074074074076E-3</v>
      </c>
      <c r="D54" s="59">
        <v>0.67848200000000003</v>
      </c>
      <c r="E54" s="56" t="e">
        <f t="shared" si="3"/>
        <v>#N/A</v>
      </c>
      <c r="F54" s="58" t="e">
        <f t="shared" si="4"/>
        <v>#N/A</v>
      </c>
      <c r="G54" s="58" t="e">
        <f t="shared" si="17"/>
        <v>#N/A</v>
      </c>
      <c r="H54" s="58" t="e">
        <f t="shared" si="18"/>
        <v>#N/A</v>
      </c>
      <c r="I54" s="61" t="e">
        <v>#N/A</v>
      </c>
      <c r="J54" s="58" t="str">
        <f t="shared" si="5"/>
        <v>0</v>
      </c>
      <c r="K54" s="58" t="str">
        <f t="shared" si="6"/>
        <v>0</v>
      </c>
      <c r="L54" s="58" t="str">
        <f t="shared" si="19"/>
        <v>0</v>
      </c>
      <c r="M54" s="58" t="str">
        <f t="shared" si="20"/>
        <v>0</v>
      </c>
      <c r="N54" s="5">
        <v>0</v>
      </c>
      <c r="O54" s="3">
        <f t="shared" si="7"/>
        <v>1.1574074074074076E-3</v>
      </c>
      <c r="Q54" s="58" t="str" cm="1">
        <f t="array" ref="Q54">IFERROR(INDEX($M$3:$M$412, MATCH(0,COUNTIF($Q$1:Q53, $M$3:$M$412),0)),"")</f>
        <v/>
      </c>
      <c r="R54" s="56"/>
      <c r="AD54" s="56"/>
      <c r="AE54" s="56"/>
    </row>
    <row r="55" spans="1:31" x14ac:dyDescent="0.35">
      <c r="A55">
        <v>101000</v>
      </c>
      <c r="B55" s="59">
        <v>4.0610260000000002E-2</v>
      </c>
      <c r="C55" s="3">
        <f t="shared" si="0"/>
        <v>1.1689814814814816E-3</v>
      </c>
      <c r="D55" s="59">
        <v>0.40610260000000004</v>
      </c>
      <c r="E55" s="56" t="e">
        <f t="shared" si="3"/>
        <v>#N/A</v>
      </c>
      <c r="F55" s="58" t="e">
        <f t="shared" si="4"/>
        <v>#N/A</v>
      </c>
      <c r="G55" s="58" t="e">
        <f t="shared" si="17"/>
        <v>#N/A</v>
      </c>
      <c r="H55" s="58" t="e">
        <f t="shared" si="18"/>
        <v>#N/A</v>
      </c>
      <c r="I55" s="61" t="e">
        <v>#N/A</v>
      </c>
      <c r="J55" s="58" t="str">
        <f t="shared" si="5"/>
        <v>0</v>
      </c>
      <c r="K55" s="58" t="str">
        <f t="shared" si="6"/>
        <v>0</v>
      </c>
      <c r="L55" s="58" t="str">
        <f t="shared" si="19"/>
        <v>0</v>
      </c>
      <c r="M55" s="58" t="str">
        <f t="shared" si="20"/>
        <v>0</v>
      </c>
      <c r="N55" s="5">
        <v>0</v>
      </c>
      <c r="O55" s="3">
        <f t="shared" si="7"/>
        <v>1.1689814814814816E-3</v>
      </c>
      <c r="Q55" s="58" t="str" cm="1">
        <f t="array" ref="Q55">IFERROR(INDEX($M$3:$M$412, MATCH(0,COUNTIF($Q$1:Q54, $M$3:$M$412),0)),"")</f>
        <v/>
      </c>
      <c r="R55" s="56"/>
      <c r="AD55" s="56"/>
      <c r="AE55" s="56"/>
    </row>
    <row r="56" spans="1:31" x14ac:dyDescent="0.35">
      <c r="A56">
        <v>102000</v>
      </c>
      <c r="B56" s="59">
        <v>5.1473640000000004E-4</v>
      </c>
      <c r="C56" s="3">
        <f t="shared" si="0"/>
        <v>1.1805555555555556E-3</v>
      </c>
      <c r="D56" s="59">
        <v>5.1473640000000006E-3</v>
      </c>
      <c r="E56" s="56" t="e">
        <f t="shared" si="3"/>
        <v>#N/A</v>
      </c>
      <c r="F56" s="58" t="e">
        <f t="shared" si="4"/>
        <v>#N/A</v>
      </c>
      <c r="G56" s="58" t="e">
        <f t="shared" si="17"/>
        <v>#N/A</v>
      </c>
      <c r="H56" s="58" t="e">
        <f t="shared" si="18"/>
        <v>#N/A</v>
      </c>
      <c r="I56" s="61" t="e">
        <v>#N/A</v>
      </c>
      <c r="J56" s="58" t="str">
        <f t="shared" si="5"/>
        <v>0</v>
      </c>
      <c r="K56" s="58" t="str">
        <f t="shared" si="6"/>
        <v>0</v>
      </c>
      <c r="L56" s="58" t="str">
        <f t="shared" si="19"/>
        <v>0</v>
      </c>
      <c r="M56" s="58" t="str">
        <f t="shared" si="20"/>
        <v>0</v>
      </c>
      <c r="N56" s="5">
        <v>0</v>
      </c>
      <c r="O56" s="3">
        <f t="shared" si="7"/>
        <v>1.1805555555555556E-3</v>
      </c>
      <c r="Q56" s="58" t="str" cm="1">
        <f t="array" ref="Q56">IFERROR(INDEX($M$3:$M$412, MATCH(0,COUNTIF($Q$1:Q55, $M$3:$M$412),0)),"")</f>
        <v/>
      </c>
      <c r="R56" s="56"/>
      <c r="AD56" s="56"/>
      <c r="AE56" s="56"/>
    </row>
    <row r="57" spans="1:31" x14ac:dyDescent="0.35">
      <c r="A57">
        <v>103000</v>
      </c>
      <c r="B57" s="59">
        <v>-2.8991619999999999E-2</v>
      </c>
      <c r="C57" s="3">
        <f t="shared" si="0"/>
        <v>1.1921296296296296E-3</v>
      </c>
      <c r="D57" s="59">
        <v>-0.28991620000000001</v>
      </c>
      <c r="E57" s="56" t="e">
        <f t="shared" si="3"/>
        <v>#N/A</v>
      </c>
      <c r="F57" s="58" t="e">
        <f t="shared" si="4"/>
        <v>#N/A</v>
      </c>
      <c r="G57" s="58" t="e">
        <f t="shared" si="17"/>
        <v>#N/A</v>
      </c>
      <c r="H57" s="58" t="e">
        <f t="shared" si="18"/>
        <v>#N/A</v>
      </c>
      <c r="I57" s="61" t="e">
        <v>#N/A</v>
      </c>
      <c r="J57" s="58" t="str">
        <f t="shared" si="5"/>
        <v>0</v>
      </c>
      <c r="K57" s="58" t="str">
        <f t="shared" si="6"/>
        <v>0</v>
      </c>
      <c r="L57" s="58" t="str">
        <f t="shared" si="19"/>
        <v>0</v>
      </c>
      <c r="M57" s="58" t="str">
        <f t="shared" si="20"/>
        <v>0</v>
      </c>
      <c r="N57" s="5">
        <v>0</v>
      </c>
      <c r="O57" s="3">
        <f t="shared" si="7"/>
        <v>1.1921296296296296E-3</v>
      </c>
      <c r="Q57" s="58" t="str" cm="1">
        <f t="array" ref="Q57">IFERROR(INDEX($M$3:$M$412, MATCH(0,COUNTIF($Q$1:Q56, $M$3:$M$412),0)),"")</f>
        <v/>
      </c>
      <c r="R57" s="56"/>
      <c r="AD57" s="56"/>
      <c r="AE57" s="56"/>
    </row>
    <row r="58" spans="1:31" x14ac:dyDescent="0.35">
      <c r="A58">
        <v>104000</v>
      </c>
      <c r="B58" s="59">
        <v>-8.5637700000000001E-3</v>
      </c>
      <c r="C58" s="3">
        <f t="shared" si="0"/>
        <v>1.2037037037037038E-3</v>
      </c>
      <c r="D58" s="59">
        <v>-8.5637699999999997E-2</v>
      </c>
      <c r="E58" s="56" t="e">
        <f t="shared" si="3"/>
        <v>#N/A</v>
      </c>
      <c r="F58" s="58" t="e">
        <f t="shared" si="4"/>
        <v>#N/A</v>
      </c>
      <c r="G58" s="58" t="e">
        <f t="shared" si="17"/>
        <v>#N/A</v>
      </c>
      <c r="H58" s="58" t="e">
        <f t="shared" si="18"/>
        <v>#N/A</v>
      </c>
      <c r="I58" s="61" t="e">
        <v>#N/A</v>
      </c>
      <c r="J58" s="58" t="str">
        <f t="shared" si="5"/>
        <v>0</v>
      </c>
      <c r="K58" s="58" t="str">
        <f t="shared" si="6"/>
        <v>0</v>
      </c>
      <c r="L58" s="58" t="str">
        <f t="shared" si="19"/>
        <v>0</v>
      </c>
      <c r="M58" s="58" t="str">
        <f t="shared" si="20"/>
        <v>0</v>
      </c>
      <c r="N58" s="5">
        <v>0</v>
      </c>
      <c r="O58" s="3">
        <f t="shared" si="7"/>
        <v>1.2037037037037038E-3</v>
      </c>
      <c r="Q58" s="58" t="str" cm="1">
        <f t="array" ref="Q58">IFERROR(INDEX($M$3:$M$412, MATCH(0,COUNTIF($Q$1:Q57, $M$3:$M$412),0)),"")</f>
        <v/>
      </c>
      <c r="R58" s="56"/>
      <c r="AD58" s="56"/>
      <c r="AE58" s="56"/>
    </row>
    <row r="59" spans="1:31" x14ac:dyDescent="0.35">
      <c r="A59">
        <v>105000</v>
      </c>
      <c r="B59" s="59">
        <v>-1.1589939E-2</v>
      </c>
      <c r="C59" s="3">
        <f t="shared" si="0"/>
        <v>1.2152777777777778E-3</v>
      </c>
      <c r="D59" s="59">
        <v>-0.11589939</v>
      </c>
      <c r="E59" s="56" t="e">
        <f t="shared" si="3"/>
        <v>#N/A</v>
      </c>
      <c r="F59" s="58" t="e">
        <f t="shared" si="4"/>
        <v>#N/A</v>
      </c>
      <c r="G59" s="58" t="e">
        <f t="shared" si="17"/>
        <v>#N/A</v>
      </c>
      <c r="H59" s="58" t="e">
        <f t="shared" si="18"/>
        <v>#N/A</v>
      </c>
      <c r="I59" s="61" t="e">
        <v>#N/A</v>
      </c>
      <c r="J59" s="58" t="str">
        <f t="shared" si="5"/>
        <v>0</v>
      </c>
      <c r="K59" s="58" t="str">
        <f t="shared" si="6"/>
        <v>0</v>
      </c>
      <c r="L59" s="58" t="str">
        <f t="shared" si="19"/>
        <v>0</v>
      </c>
      <c r="M59" s="58" t="str">
        <f t="shared" si="20"/>
        <v>0</v>
      </c>
      <c r="N59" s="5">
        <v>0</v>
      </c>
      <c r="O59" s="3">
        <f t="shared" si="7"/>
        <v>1.2152777777777778E-3</v>
      </c>
      <c r="Q59" s="56"/>
      <c r="R59" s="56"/>
      <c r="AD59" s="56"/>
      <c r="AE59" s="56"/>
    </row>
    <row r="60" spans="1:31" x14ac:dyDescent="0.35">
      <c r="A60">
        <v>106000</v>
      </c>
      <c r="B60" s="59">
        <v>-3.5043955000000002E-2</v>
      </c>
      <c r="C60" s="3">
        <f t="shared" si="0"/>
        <v>1.2268518518518518E-3</v>
      </c>
      <c r="D60" s="59">
        <v>-0.35043955000000004</v>
      </c>
      <c r="E60" s="56" t="e">
        <f t="shared" si="3"/>
        <v>#N/A</v>
      </c>
      <c r="F60" s="58" t="e">
        <f t="shared" si="4"/>
        <v>#N/A</v>
      </c>
      <c r="G60" s="58">
        <f t="shared" si="17"/>
        <v>-0.35043955000000004</v>
      </c>
      <c r="H60" s="58" t="e">
        <f t="shared" si="18"/>
        <v>#N/A</v>
      </c>
      <c r="I60" s="61" t="e">
        <v>#N/A</v>
      </c>
      <c r="J60" s="58" t="str">
        <f t="shared" si="5"/>
        <v>0</v>
      </c>
      <c r="K60" s="58" t="str">
        <f t="shared" si="6"/>
        <v>0</v>
      </c>
      <c r="L60" s="58">
        <f t="shared" si="19"/>
        <v>-0.35043955000000004</v>
      </c>
      <c r="M60" s="58" t="str">
        <f t="shared" si="20"/>
        <v>0</v>
      </c>
      <c r="N60" s="5">
        <v>0</v>
      </c>
      <c r="O60" s="3">
        <f t="shared" si="7"/>
        <v>1.2268518518518518E-3</v>
      </c>
      <c r="Q60" s="56"/>
      <c r="R60" s="56"/>
      <c r="AD60" s="56"/>
      <c r="AE60" s="56"/>
    </row>
    <row r="61" spans="1:31" x14ac:dyDescent="0.35">
      <c r="A61">
        <v>107000</v>
      </c>
      <c r="B61" s="59">
        <v>-2.1423775999999999E-2</v>
      </c>
      <c r="C61" s="3">
        <f t="shared" si="0"/>
        <v>1.238425925925926E-3</v>
      </c>
      <c r="D61" s="59">
        <v>-0.21423776</v>
      </c>
      <c r="E61" s="56" t="e">
        <f t="shared" si="3"/>
        <v>#N/A</v>
      </c>
      <c r="F61" s="58" t="e">
        <f t="shared" si="4"/>
        <v>#N/A</v>
      </c>
      <c r="G61" s="58" t="e">
        <f t="shared" si="17"/>
        <v>#N/A</v>
      </c>
      <c r="H61" s="58" t="e">
        <f t="shared" si="18"/>
        <v>#N/A</v>
      </c>
      <c r="I61" s="61" t="e">
        <v>#N/A</v>
      </c>
      <c r="J61" s="58" t="str">
        <f t="shared" si="5"/>
        <v>0</v>
      </c>
      <c r="K61" s="58" t="str">
        <f t="shared" si="6"/>
        <v>0</v>
      </c>
      <c r="L61" s="58" t="str">
        <f t="shared" si="19"/>
        <v>0</v>
      </c>
      <c r="M61" s="58" t="str">
        <f t="shared" si="20"/>
        <v>0</v>
      </c>
      <c r="N61" s="5">
        <v>0</v>
      </c>
      <c r="O61" s="3">
        <f t="shared" si="7"/>
        <v>1.238425925925926E-3</v>
      </c>
      <c r="Q61" s="56"/>
      <c r="R61" s="56"/>
      <c r="AD61" s="56"/>
      <c r="AE61" s="56"/>
    </row>
    <row r="62" spans="1:31" x14ac:dyDescent="0.35">
      <c r="A62">
        <v>108000</v>
      </c>
      <c r="B62" s="59">
        <v>1.1864079E-2</v>
      </c>
      <c r="C62" s="3">
        <f t="shared" si="0"/>
        <v>1.25E-3</v>
      </c>
      <c r="D62" s="59">
        <v>0.11864079</v>
      </c>
      <c r="E62" s="56" t="e">
        <f t="shared" si="3"/>
        <v>#N/A</v>
      </c>
      <c r="F62" s="58" t="e">
        <f t="shared" si="4"/>
        <v>#N/A</v>
      </c>
      <c r="G62" s="58" t="e">
        <f t="shared" si="17"/>
        <v>#N/A</v>
      </c>
      <c r="H62" s="58" t="e">
        <f t="shared" si="18"/>
        <v>#N/A</v>
      </c>
      <c r="I62" s="61" t="e">
        <v>#N/A</v>
      </c>
      <c r="J62" s="58" t="str">
        <f t="shared" si="5"/>
        <v>0</v>
      </c>
      <c r="K62" s="58" t="str">
        <f t="shared" si="6"/>
        <v>0</v>
      </c>
      <c r="L62" s="58" t="str">
        <f t="shared" si="19"/>
        <v>0</v>
      </c>
      <c r="M62" s="58" t="str">
        <f t="shared" si="20"/>
        <v>0</v>
      </c>
      <c r="N62" s="5">
        <v>0</v>
      </c>
      <c r="O62" s="3">
        <f t="shared" si="7"/>
        <v>1.25E-3</v>
      </c>
      <c r="Q62" s="56"/>
      <c r="R62" s="56"/>
      <c r="AD62" s="56"/>
      <c r="AE62" s="56"/>
    </row>
    <row r="63" spans="1:31" x14ac:dyDescent="0.35">
      <c r="A63">
        <v>109000</v>
      </c>
      <c r="B63" s="59">
        <v>4.1368015000000001E-2</v>
      </c>
      <c r="C63" s="3">
        <f t="shared" si="0"/>
        <v>1.261574074074074E-3</v>
      </c>
      <c r="D63" s="59">
        <v>0.41368015000000002</v>
      </c>
      <c r="E63" s="56" t="e">
        <f t="shared" si="3"/>
        <v>#N/A</v>
      </c>
      <c r="F63" s="58" t="e">
        <f t="shared" si="4"/>
        <v>#N/A</v>
      </c>
      <c r="G63" s="58" t="e">
        <f t="shared" si="17"/>
        <v>#N/A</v>
      </c>
      <c r="H63" s="58" t="e">
        <f t="shared" si="18"/>
        <v>#N/A</v>
      </c>
      <c r="I63" s="61" t="e">
        <v>#N/A</v>
      </c>
      <c r="J63" s="58" t="str">
        <f t="shared" si="5"/>
        <v>0</v>
      </c>
      <c r="K63" s="58" t="str">
        <f t="shared" si="6"/>
        <v>0</v>
      </c>
      <c r="L63" s="58" t="str">
        <f t="shared" si="19"/>
        <v>0</v>
      </c>
      <c r="M63" s="58" t="str">
        <f t="shared" si="20"/>
        <v>0</v>
      </c>
      <c r="N63" s="5">
        <v>0</v>
      </c>
      <c r="O63" s="3">
        <f t="shared" si="7"/>
        <v>1.261574074074074E-3</v>
      </c>
      <c r="Q63" s="56"/>
      <c r="R63" s="56"/>
      <c r="AD63" s="56"/>
      <c r="AE63" s="56"/>
    </row>
    <row r="64" spans="1:31" x14ac:dyDescent="0.35">
      <c r="A64">
        <v>110000</v>
      </c>
      <c r="B64" s="59">
        <v>3.4557923999999997E-2</v>
      </c>
      <c r="C64" s="3">
        <f t="shared" si="0"/>
        <v>1.273148148148148E-3</v>
      </c>
      <c r="D64" s="59">
        <v>0.34557923999999995</v>
      </c>
      <c r="E64" s="56" t="e">
        <f t="shared" si="3"/>
        <v>#N/A</v>
      </c>
      <c r="F64" s="58" t="e">
        <f t="shared" si="4"/>
        <v>#N/A</v>
      </c>
      <c r="G64" s="58" t="e">
        <f t="shared" si="17"/>
        <v>#N/A</v>
      </c>
      <c r="H64" s="58" t="e">
        <f t="shared" si="18"/>
        <v>#N/A</v>
      </c>
      <c r="I64" s="61" t="e">
        <v>#N/A</v>
      </c>
      <c r="J64" s="58" t="str">
        <f t="shared" si="5"/>
        <v>0</v>
      </c>
      <c r="K64" s="58" t="str">
        <f t="shared" si="6"/>
        <v>0</v>
      </c>
      <c r="L64" s="58" t="str">
        <f t="shared" si="19"/>
        <v>0</v>
      </c>
      <c r="M64" s="58" t="str">
        <f t="shared" si="20"/>
        <v>0</v>
      </c>
      <c r="N64" s="5">
        <v>0</v>
      </c>
      <c r="O64" s="3">
        <f t="shared" si="7"/>
        <v>1.273148148148148E-3</v>
      </c>
      <c r="Q64" s="56"/>
      <c r="R64" s="56"/>
      <c r="AD64" s="56"/>
      <c r="AE64" s="56"/>
    </row>
    <row r="65" spans="1:31" x14ac:dyDescent="0.35">
      <c r="A65">
        <v>111000</v>
      </c>
      <c r="B65" s="59">
        <v>3.6073429999999997E-2</v>
      </c>
      <c r="C65" s="3">
        <f t="shared" si="0"/>
        <v>1.2847222222222223E-3</v>
      </c>
      <c r="D65" s="59">
        <v>0.36073429999999995</v>
      </c>
      <c r="E65" s="56" t="e">
        <f t="shared" si="3"/>
        <v>#N/A</v>
      </c>
      <c r="F65" s="58" t="e">
        <f t="shared" si="4"/>
        <v>#N/A</v>
      </c>
      <c r="G65" s="58" t="e">
        <f t="shared" si="17"/>
        <v>#N/A</v>
      </c>
      <c r="H65" s="58" t="e">
        <f t="shared" si="18"/>
        <v>#N/A</v>
      </c>
      <c r="I65" s="61" t="e">
        <v>#N/A</v>
      </c>
      <c r="J65" s="58" t="str">
        <f t="shared" si="5"/>
        <v>0</v>
      </c>
      <c r="K65" s="58" t="str">
        <f t="shared" si="6"/>
        <v>0</v>
      </c>
      <c r="L65" s="58" t="str">
        <f t="shared" si="19"/>
        <v>0</v>
      </c>
      <c r="M65" s="58" t="str">
        <f t="shared" si="20"/>
        <v>0</v>
      </c>
      <c r="N65" s="5">
        <v>0</v>
      </c>
      <c r="O65" s="3">
        <f t="shared" si="7"/>
        <v>1.2847222222222223E-3</v>
      </c>
      <c r="Q65" s="56"/>
      <c r="R65" s="56"/>
      <c r="AD65" s="56"/>
      <c r="AE65" s="56"/>
    </row>
    <row r="66" spans="1:31" x14ac:dyDescent="0.35">
      <c r="A66">
        <v>112000</v>
      </c>
      <c r="B66" s="59">
        <v>5.2717357999999999E-2</v>
      </c>
      <c r="C66" s="3">
        <f t="shared" ref="C66:C129" si="25">A66/60000/1440</f>
        <v>1.2962962962962963E-3</v>
      </c>
      <c r="D66" s="59">
        <v>0.52717358000000003</v>
      </c>
      <c r="E66" s="56" t="e">
        <f t="shared" si="3"/>
        <v>#N/A</v>
      </c>
      <c r="F66" s="58" t="e">
        <f t="shared" si="4"/>
        <v>#N/A</v>
      </c>
      <c r="G66" s="58" t="e">
        <f t="shared" si="17"/>
        <v>#N/A</v>
      </c>
      <c r="H66" s="58" t="e">
        <f t="shared" si="18"/>
        <v>#N/A</v>
      </c>
      <c r="I66" s="61" t="e">
        <v>#N/A</v>
      </c>
      <c r="J66" s="58" t="str">
        <f t="shared" si="5"/>
        <v>0</v>
      </c>
      <c r="K66" s="58" t="str">
        <f t="shared" si="6"/>
        <v>0</v>
      </c>
      <c r="L66" s="58" t="str">
        <f t="shared" si="19"/>
        <v>0</v>
      </c>
      <c r="M66" s="58" t="str">
        <f t="shared" si="20"/>
        <v>0</v>
      </c>
      <c r="N66" s="5">
        <v>0</v>
      </c>
      <c r="O66" s="3">
        <f t="shared" si="7"/>
        <v>1.2962962962962963E-3</v>
      </c>
      <c r="Q66" s="56"/>
      <c r="R66" s="56"/>
      <c r="AD66" s="56"/>
      <c r="AE66" s="56"/>
    </row>
    <row r="67" spans="1:31" x14ac:dyDescent="0.35">
      <c r="A67">
        <v>113000</v>
      </c>
      <c r="B67" s="59">
        <v>7.6926709999999995E-2</v>
      </c>
      <c r="C67" s="3">
        <f t="shared" si="25"/>
        <v>1.3078703703703703E-3</v>
      </c>
      <c r="D67" s="59">
        <v>0.76926709999999998</v>
      </c>
      <c r="E67" s="56" t="e">
        <f t="shared" ref="E67:E130" si="26">IF(D67=MIN($D$2:$D$412),D67,NA())</f>
        <v>#N/A</v>
      </c>
      <c r="F67" s="58" t="e">
        <f t="shared" ref="F67:F130" si="27">IF(D67=MAX($D$2:$D$412),D67,NA())</f>
        <v>#N/A</v>
      </c>
      <c r="G67" s="58" t="e">
        <f t="shared" si="17"/>
        <v>#N/A</v>
      </c>
      <c r="H67" s="58" t="e">
        <f t="shared" si="18"/>
        <v>#N/A</v>
      </c>
      <c r="I67" s="61" t="s">
        <v>60</v>
      </c>
      <c r="J67" s="58" t="str">
        <f t="shared" ref="J67:J130" si="28">IF(D67=MIN($D:$D),D67,"0")</f>
        <v>0</v>
      </c>
      <c r="K67" s="58" t="str">
        <f t="shared" ref="K67:K130" si="29">IF(D67=MAX($D:$D),D67,"0")</f>
        <v>0</v>
      </c>
      <c r="L67" s="58" t="str">
        <f t="shared" si="19"/>
        <v>0</v>
      </c>
      <c r="M67" s="58" t="str">
        <f t="shared" si="20"/>
        <v>0</v>
      </c>
      <c r="N67" s="5" t="str">
        <v>4 Turn</v>
      </c>
      <c r="O67" s="3">
        <f t="shared" ref="O67:O130" si="30">$A67/60000/1440</f>
        <v>1.3078703703703703E-3</v>
      </c>
      <c r="Q67" s="56"/>
      <c r="R67" s="56"/>
      <c r="AD67" s="56"/>
      <c r="AE67" s="56"/>
    </row>
    <row r="68" spans="1:31" x14ac:dyDescent="0.35">
      <c r="A68">
        <v>114000</v>
      </c>
      <c r="B68" s="59">
        <v>9.8867640000000007E-2</v>
      </c>
      <c r="C68" s="3">
        <f t="shared" si="25"/>
        <v>1.3194444444444445E-3</v>
      </c>
      <c r="D68" s="59">
        <v>0.98867640000000012</v>
      </c>
      <c r="E68" s="56" t="e">
        <f t="shared" si="26"/>
        <v>#N/A</v>
      </c>
      <c r="F68" s="58" t="e">
        <f t="shared" si="27"/>
        <v>#N/A</v>
      </c>
      <c r="G68" s="58" t="e">
        <f t="shared" si="17"/>
        <v>#N/A</v>
      </c>
      <c r="H68" s="58" t="e">
        <f t="shared" si="18"/>
        <v>#N/A</v>
      </c>
      <c r="I68" s="61" t="e">
        <v>#N/A</v>
      </c>
      <c r="J68" s="58" t="str">
        <f t="shared" si="28"/>
        <v>0</v>
      </c>
      <c r="K68" s="58" t="str">
        <f t="shared" si="29"/>
        <v>0</v>
      </c>
      <c r="L68" s="58" t="str">
        <f t="shared" si="19"/>
        <v>0</v>
      </c>
      <c r="M68" s="58" t="str">
        <f t="shared" si="20"/>
        <v>0</v>
      </c>
      <c r="N68" s="5">
        <v>0</v>
      </c>
      <c r="O68" s="3">
        <f t="shared" si="30"/>
        <v>1.3194444444444445E-3</v>
      </c>
      <c r="Q68" s="56"/>
      <c r="R68" s="56"/>
      <c r="AD68" s="56"/>
      <c r="AE68" s="56"/>
    </row>
    <row r="69" spans="1:31" x14ac:dyDescent="0.35">
      <c r="A69">
        <v>115000</v>
      </c>
      <c r="B69" s="59">
        <v>0.10643306399999999</v>
      </c>
      <c r="C69" s="3">
        <f t="shared" si="25"/>
        <v>1.3310185185185185E-3</v>
      </c>
      <c r="D69" s="59">
        <v>1.0643306399999999</v>
      </c>
      <c r="E69" s="56" t="e">
        <f t="shared" si="26"/>
        <v>#N/A</v>
      </c>
      <c r="F69" s="58" t="e">
        <f t="shared" si="27"/>
        <v>#N/A</v>
      </c>
      <c r="G69" s="58" t="e">
        <f>IF(AND(D69&lt;=D66, D69&lt;=D67, D69&lt;=D68, D69&lt;=D70, D69&lt;=D71, D69&lt;=D72),D69,NA())</f>
        <v>#N/A</v>
      </c>
      <c r="H69" s="58" t="e">
        <f t="shared" si="18"/>
        <v>#N/A</v>
      </c>
      <c r="I69" s="61" t="e">
        <v>#N/A</v>
      </c>
      <c r="J69" s="58" t="str">
        <f t="shared" si="28"/>
        <v>0</v>
      </c>
      <c r="K69" s="58" t="str">
        <f t="shared" si="29"/>
        <v>0</v>
      </c>
      <c r="L69" s="58" t="str">
        <f t="shared" si="19"/>
        <v>0</v>
      </c>
      <c r="M69" s="58" t="str">
        <f t="shared" si="20"/>
        <v>0</v>
      </c>
      <c r="N69" s="5">
        <v>0</v>
      </c>
      <c r="O69" s="3">
        <f t="shared" si="30"/>
        <v>1.3310185185185185E-3</v>
      </c>
      <c r="Q69" s="56"/>
      <c r="R69" s="56"/>
      <c r="AD69" s="56"/>
      <c r="AE69" s="56"/>
    </row>
    <row r="70" spans="1:31" x14ac:dyDescent="0.35">
      <c r="A70">
        <v>116000</v>
      </c>
      <c r="B70" s="59">
        <v>9.6599229999999994E-2</v>
      </c>
      <c r="C70" s="3">
        <f t="shared" si="25"/>
        <v>1.3425925925925927E-3</v>
      </c>
      <c r="D70" s="59">
        <v>0.96599229999999991</v>
      </c>
      <c r="E70" s="56" t="e">
        <f t="shared" si="26"/>
        <v>#N/A</v>
      </c>
      <c r="F70" s="58" t="e">
        <f t="shared" si="27"/>
        <v>#N/A</v>
      </c>
      <c r="G70" s="58" t="e">
        <f t="shared" si="17"/>
        <v>#N/A</v>
      </c>
      <c r="H70" s="58" t="e">
        <f t="shared" ref="H70:H133" si="31">IF(AND(D70&gt;=D67, D70&gt;=D68, D70&gt;=D69, D70&gt;=D71, D70&gt;=D72, D70&gt;=D73),D70,NA())</f>
        <v>#N/A</v>
      </c>
      <c r="I70" s="61" t="e">
        <v>#N/A</v>
      </c>
      <c r="J70" s="58" t="str">
        <f t="shared" si="28"/>
        <v>0</v>
      </c>
      <c r="K70" s="58" t="str">
        <f t="shared" si="29"/>
        <v>0</v>
      </c>
      <c r="L70" s="58" t="str">
        <f t="shared" ref="L70:L133" si="32">IF(AND(D70&lt;=D67, D70&lt;=D68, D70&lt;=D69, D70&lt;=D71, D70&lt;=D72, D70&lt;=D73),D70,"0")</f>
        <v>0</v>
      </c>
      <c r="M70" s="58" t="str">
        <f t="shared" ref="M70:M133" si="33">IF(AND(D70&gt;=D67, D70&gt;=D68, D70&gt;=D69, D70&gt;=D71, D70&gt;=D72, D70&gt;=D73),D70,"0")</f>
        <v>0</v>
      </c>
      <c r="N70" s="5">
        <v>0</v>
      </c>
      <c r="O70" s="3">
        <f t="shared" si="30"/>
        <v>1.3425925925925927E-3</v>
      </c>
      <c r="Q70" s="56"/>
      <c r="R70" s="56"/>
      <c r="AD70" s="56"/>
      <c r="AE70" s="56"/>
    </row>
    <row r="71" spans="1:31" x14ac:dyDescent="0.35">
      <c r="A71">
        <v>117000</v>
      </c>
      <c r="B71" s="59">
        <v>9.8109885999999993E-2</v>
      </c>
      <c r="C71" s="3">
        <f t="shared" si="25"/>
        <v>1.3541666666666667E-3</v>
      </c>
      <c r="D71" s="59">
        <v>0.98109885999999991</v>
      </c>
      <c r="E71" s="56" t="e">
        <f t="shared" si="26"/>
        <v>#N/A</v>
      </c>
      <c r="F71" s="58" t="e">
        <f t="shared" si="27"/>
        <v>#N/A</v>
      </c>
      <c r="G71" s="58" t="e">
        <f t="shared" ref="G71:G82" si="34">IF(AND(D71&lt;=D68, D71&lt;=D69, D71&lt;=D70, D71&lt;=D72, D71&lt;=D73, D71&lt;=D74),D71,NA())</f>
        <v>#N/A</v>
      </c>
      <c r="H71" s="58" t="e">
        <f t="shared" si="31"/>
        <v>#N/A</v>
      </c>
      <c r="I71" s="61" t="e">
        <v>#N/A</v>
      </c>
      <c r="J71" s="58" t="str">
        <f t="shared" si="28"/>
        <v>0</v>
      </c>
      <c r="K71" s="58" t="str">
        <f t="shared" si="29"/>
        <v>0</v>
      </c>
      <c r="L71" s="58" t="str">
        <f t="shared" si="32"/>
        <v>0</v>
      </c>
      <c r="M71" s="58" t="str">
        <f t="shared" si="33"/>
        <v>0</v>
      </c>
      <c r="N71" s="5">
        <v>0</v>
      </c>
      <c r="O71" s="3">
        <f t="shared" si="30"/>
        <v>1.3541666666666667E-3</v>
      </c>
      <c r="Q71" s="56"/>
      <c r="R71" s="56"/>
      <c r="AD71" s="56"/>
      <c r="AE71" s="56"/>
    </row>
    <row r="72" spans="1:31" x14ac:dyDescent="0.35">
      <c r="A72">
        <v>118000</v>
      </c>
      <c r="B72" s="59">
        <v>0.11626690000000001</v>
      </c>
      <c r="C72" s="3">
        <f t="shared" si="25"/>
        <v>1.3657407407407407E-3</v>
      </c>
      <c r="D72" s="59">
        <v>1.1626690000000002</v>
      </c>
      <c r="E72" s="56" t="e">
        <f t="shared" si="26"/>
        <v>#N/A</v>
      </c>
      <c r="F72" s="58" t="e">
        <f t="shared" si="27"/>
        <v>#N/A</v>
      </c>
      <c r="G72" s="58" t="e">
        <f t="shared" si="34"/>
        <v>#N/A</v>
      </c>
      <c r="H72" s="58" t="e">
        <f t="shared" si="31"/>
        <v>#N/A</v>
      </c>
      <c r="I72" s="61" t="e">
        <v>#N/A</v>
      </c>
      <c r="J72" s="58" t="str">
        <f t="shared" si="28"/>
        <v>0</v>
      </c>
      <c r="K72" s="58" t="str">
        <f t="shared" si="29"/>
        <v>0</v>
      </c>
      <c r="L72" s="58" t="str">
        <f t="shared" si="32"/>
        <v>0</v>
      </c>
      <c r="M72" s="58" t="str">
        <f t="shared" si="33"/>
        <v>0</v>
      </c>
      <c r="N72" s="5">
        <v>0</v>
      </c>
      <c r="O72" s="3">
        <f t="shared" si="30"/>
        <v>1.3657407407407407E-3</v>
      </c>
      <c r="Q72" s="56"/>
      <c r="R72" s="56"/>
      <c r="AD72" s="56"/>
      <c r="AE72" s="56"/>
    </row>
    <row r="73" spans="1:31" x14ac:dyDescent="0.35">
      <c r="A73">
        <v>119000</v>
      </c>
      <c r="B73" s="59">
        <v>0.121563904</v>
      </c>
      <c r="C73" s="3">
        <f t="shared" si="25"/>
        <v>1.3773148148148149E-3</v>
      </c>
      <c r="D73" s="59">
        <v>1.2156390400000001</v>
      </c>
      <c r="E73" s="56" t="e">
        <f t="shared" si="26"/>
        <v>#N/A</v>
      </c>
      <c r="F73" s="58" t="e">
        <f t="shared" si="27"/>
        <v>#N/A</v>
      </c>
      <c r="G73" s="58" t="e">
        <f t="shared" si="34"/>
        <v>#N/A</v>
      </c>
      <c r="H73" s="58">
        <f t="shared" si="31"/>
        <v>1.2156390400000001</v>
      </c>
      <c r="I73" s="61" t="e">
        <v>#N/A</v>
      </c>
      <c r="J73" s="58" t="str">
        <f t="shared" si="28"/>
        <v>0</v>
      </c>
      <c r="K73" s="58" t="str">
        <f t="shared" si="29"/>
        <v>0</v>
      </c>
      <c r="L73" s="58" t="str">
        <f t="shared" si="32"/>
        <v>0</v>
      </c>
      <c r="M73" s="58">
        <f t="shared" si="33"/>
        <v>1.2156390400000001</v>
      </c>
      <c r="N73" s="5">
        <v>0</v>
      </c>
      <c r="O73" s="3">
        <f t="shared" si="30"/>
        <v>1.3773148148148149E-3</v>
      </c>
      <c r="Q73" s="56"/>
      <c r="R73" s="56"/>
      <c r="AD73" s="56"/>
      <c r="AE73" s="56"/>
    </row>
    <row r="74" spans="1:31" x14ac:dyDescent="0.35">
      <c r="A74">
        <v>120000</v>
      </c>
      <c r="B74" s="59">
        <v>0.12080858</v>
      </c>
      <c r="C74" s="3">
        <f t="shared" si="25"/>
        <v>1.3888888888888889E-3</v>
      </c>
      <c r="D74" s="59">
        <v>1.2080858000000001</v>
      </c>
      <c r="E74" s="56" t="e">
        <f t="shared" si="26"/>
        <v>#N/A</v>
      </c>
      <c r="F74" s="58" t="e">
        <f t="shared" si="27"/>
        <v>#N/A</v>
      </c>
      <c r="G74" s="58" t="e">
        <f t="shared" si="34"/>
        <v>#N/A</v>
      </c>
      <c r="H74" s="58" t="e">
        <f t="shared" si="31"/>
        <v>#N/A</v>
      </c>
      <c r="I74" s="61" t="e">
        <v>#N/A</v>
      </c>
      <c r="J74" s="58" t="str">
        <f t="shared" si="28"/>
        <v>0</v>
      </c>
      <c r="K74" s="58" t="str">
        <f t="shared" si="29"/>
        <v>0</v>
      </c>
      <c r="L74" s="58" t="str">
        <f t="shared" si="32"/>
        <v>0</v>
      </c>
      <c r="M74" s="58" t="str">
        <f t="shared" si="33"/>
        <v>0</v>
      </c>
      <c r="N74" s="5">
        <v>0</v>
      </c>
      <c r="O74" s="3">
        <f t="shared" si="30"/>
        <v>1.3888888888888889E-3</v>
      </c>
      <c r="Q74" s="56"/>
      <c r="R74" s="56"/>
      <c r="AD74" s="56"/>
      <c r="AE74" s="56"/>
    </row>
    <row r="75" spans="1:31" x14ac:dyDescent="0.35">
      <c r="A75">
        <v>121000</v>
      </c>
      <c r="B75" s="59">
        <v>0.100380726</v>
      </c>
      <c r="C75" s="3">
        <f t="shared" si="25"/>
        <v>1.4004629629629629E-3</v>
      </c>
      <c r="D75" s="59">
        <v>1.0038072600000001</v>
      </c>
      <c r="E75" s="56" t="e">
        <f t="shared" si="26"/>
        <v>#N/A</v>
      </c>
      <c r="F75" s="58" t="e">
        <f t="shared" si="27"/>
        <v>#N/A</v>
      </c>
      <c r="G75" s="58" t="e">
        <f t="shared" si="34"/>
        <v>#N/A</v>
      </c>
      <c r="H75" s="58" t="e">
        <f t="shared" si="31"/>
        <v>#N/A</v>
      </c>
      <c r="I75" s="61" t="e">
        <v>#N/A</v>
      </c>
      <c r="J75" s="58" t="str">
        <f t="shared" si="28"/>
        <v>0</v>
      </c>
      <c r="K75" s="58" t="str">
        <f t="shared" si="29"/>
        <v>0</v>
      </c>
      <c r="L75" s="58" t="str">
        <f t="shared" si="32"/>
        <v>0</v>
      </c>
      <c r="M75" s="58" t="str">
        <f t="shared" si="33"/>
        <v>0</v>
      </c>
      <c r="N75" s="5">
        <v>0</v>
      </c>
      <c r="O75" s="3">
        <f t="shared" si="30"/>
        <v>1.4004629629629629E-3</v>
      </c>
      <c r="Q75" s="56"/>
      <c r="R75" s="56"/>
      <c r="AD75" s="56"/>
      <c r="AE75" s="56"/>
    </row>
    <row r="76" spans="1:31" x14ac:dyDescent="0.35">
      <c r="A76">
        <v>122000</v>
      </c>
      <c r="B76" s="59">
        <v>6.8605949999999999E-2</v>
      </c>
      <c r="C76" s="3">
        <f t="shared" si="25"/>
        <v>1.4120370370370369E-3</v>
      </c>
      <c r="D76" s="59">
        <v>0.68605950000000004</v>
      </c>
      <c r="E76" s="56" t="e">
        <f t="shared" si="26"/>
        <v>#N/A</v>
      </c>
      <c r="F76" s="58" t="e">
        <f t="shared" si="27"/>
        <v>#N/A</v>
      </c>
      <c r="G76" s="58">
        <f t="shared" si="34"/>
        <v>0.68605950000000004</v>
      </c>
      <c r="H76" s="58" t="e">
        <f t="shared" si="31"/>
        <v>#N/A</v>
      </c>
      <c r="I76" s="61" t="e">
        <v>#N/A</v>
      </c>
      <c r="J76" s="58" t="str">
        <f t="shared" si="28"/>
        <v>0</v>
      </c>
      <c r="K76" s="58" t="str">
        <f t="shared" si="29"/>
        <v>0</v>
      </c>
      <c r="L76" s="58">
        <f t="shared" si="32"/>
        <v>0.68605950000000004</v>
      </c>
      <c r="M76" s="58" t="str">
        <f t="shared" si="33"/>
        <v>0</v>
      </c>
      <c r="N76" s="5">
        <v>0</v>
      </c>
      <c r="O76" s="3">
        <f t="shared" si="30"/>
        <v>1.4120370370370369E-3</v>
      </c>
      <c r="Q76" s="56"/>
      <c r="R76" s="56"/>
      <c r="AD76" s="56"/>
      <c r="AE76" s="56"/>
    </row>
    <row r="77" spans="1:31" x14ac:dyDescent="0.35">
      <c r="A77">
        <v>123000</v>
      </c>
      <c r="B77" s="59">
        <v>7.7684459999999997E-2</v>
      </c>
      <c r="C77" s="3">
        <f t="shared" si="25"/>
        <v>1.423611111111111E-3</v>
      </c>
      <c r="D77" s="59">
        <v>0.7768446</v>
      </c>
      <c r="E77" s="56" t="e">
        <f t="shared" si="26"/>
        <v>#N/A</v>
      </c>
      <c r="F77" s="58" t="e">
        <f t="shared" si="27"/>
        <v>#N/A</v>
      </c>
      <c r="G77" s="58" t="e">
        <f t="shared" si="34"/>
        <v>#N/A</v>
      </c>
      <c r="H77" s="58" t="e">
        <f t="shared" si="31"/>
        <v>#N/A</v>
      </c>
      <c r="I77" s="61" t="e">
        <v>#N/A</v>
      </c>
      <c r="J77" s="58" t="str">
        <f t="shared" si="28"/>
        <v>0</v>
      </c>
      <c r="K77" s="58" t="str">
        <f t="shared" si="29"/>
        <v>0</v>
      </c>
      <c r="L77" s="58" t="str">
        <f t="shared" si="32"/>
        <v>0</v>
      </c>
      <c r="M77" s="58" t="str">
        <f t="shared" si="33"/>
        <v>0</v>
      </c>
      <c r="N77" s="5">
        <v>0</v>
      </c>
      <c r="O77" s="3">
        <f t="shared" si="30"/>
        <v>1.423611111111111E-3</v>
      </c>
      <c r="Q77" s="56"/>
      <c r="R77" s="56"/>
      <c r="AD77" s="56"/>
      <c r="AE77" s="56"/>
    </row>
    <row r="78" spans="1:31" x14ac:dyDescent="0.35">
      <c r="A78">
        <v>124000</v>
      </c>
      <c r="B78" s="59">
        <v>9.6599229999999994E-2</v>
      </c>
      <c r="C78" s="3">
        <f t="shared" si="25"/>
        <v>1.4351851851851854E-3</v>
      </c>
      <c r="D78" s="59">
        <v>0.96599229999999991</v>
      </c>
      <c r="E78" s="56" t="e">
        <f t="shared" si="26"/>
        <v>#N/A</v>
      </c>
      <c r="F78" s="58" t="e">
        <f t="shared" si="27"/>
        <v>#N/A</v>
      </c>
      <c r="G78" s="58" t="e">
        <f t="shared" si="34"/>
        <v>#N/A</v>
      </c>
      <c r="H78" s="58" t="e">
        <f t="shared" si="31"/>
        <v>#N/A</v>
      </c>
      <c r="I78" s="61" t="e">
        <v>#N/A</v>
      </c>
      <c r="J78" s="58" t="str">
        <f t="shared" si="28"/>
        <v>0</v>
      </c>
      <c r="K78" s="58" t="str">
        <f t="shared" si="29"/>
        <v>0</v>
      </c>
      <c r="L78" s="58" t="str">
        <f t="shared" si="32"/>
        <v>0</v>
      </c>
      <c r="M78" s="58" t="str">
        <f t="shared" si="33"/>
        <v>0</v>
      </c>
      <c r="N78" s="5">
        <v>0</v>
      </c>
      <c r="O78" s="3">
        <f t="shared" si="30"/>
        <v>1.4351851851851854E-3</v>
      </c>
      <c r="Q78" s="56"/>
      <c r="R78" s="56"/>
      <c r="AD78" s="56"/>
      <c r="AE78" s="56"/>
    </row>
    <row r="79" spans="1:31" x14ac:dyDescent="0.35">
      <c r="A79">
        <v>125000</v>
      </c>
      <c r="B79" s="59">
        <v>8.6762964999999997E-2</v>
      </c>
      <c r="C79" s="3">
        <f t="shared" si="25"/>
        <v>1.4467592592592594E-3</v>
      </c>
      <c r="D79" s="59">
        <v>0.86762965000000003</v>
      </c>
      <c r="E79" s="56" t="e">
        <f t="shared" si="26"/>
        <v>#N/A</v>
      </c>
      <c r="F79" s="58" t="e">
        <f t="shared" si="27"/>
        <v>#N/A</v>
      </c>
      <c r="G79" s="58" t="e">
        <f t="shared" si="34"/>
        <v>#N/A</v>
      </c>
      <c r="H79" s="58" t="e">
        <f t="shared" si="31"/>
        <v>#N/A</v>
      </c>
      <c r="I79" s="61" t="e">
        <v>#N/A</v>
      </c>
      <c r="J79" s="58" t="str">
        <f t="shared" si="28"/>
        <v>0</v>
      </c>
      <c r="K79" s="58" t="str">
        <f t="shared" si="29"/>
        <v>0</v>
      </c>
      <c r="L79" s="58" t="str">
        <f t="shared" si="32"/>
        <v>0</v>
      </c>
      <c r="M79" s="58" t="str">
        <f t="shared" si="33"/>
        <v>0</v>
      </c>
      <c r="N79" s="5">
        <v>0</v>
      </c>
      <c r="O79" s="3">
        <f t="shared" si="30"/>
        <v>1.4467592592592594E-3</v>
      </c>
      <c r="Q79" s="56"/>
      <c r="R79" s="56"/>
      <c r="AD79" s="56"/>
      <c r="AE79" s="56"/>
    </row>
    <row r="80" spans="1:31" x14ac:dyDescent="0.35">
      <c r="A80">
        <v>126000</v>
      </c>
      <c r="B80" s="59">
        <v>8.6005209999999999E-2</v>
      </c>
      <c r="C80" s="3">
        <f t="shared" si="25"/>
        <v>1.4583333333333334E-3</v>
      </c>
      <c r="D80" s="59">
        <v>0.86005209999999999</v>
      </c>
      <c r="E80" s="56" t="e">
        <f t="shared" si="26"/>
        <v>#N/A</v>
      </c>
      <c r="F80" s="58" t="e">
        <f t="shared" si="27"/>
        <v>#N/A</v>
      </c>
      <c r="G80" s="58" t="e">
        <f t="shared" si="34"/>
        <v>#N/A</v>
      </c>
      <c r="H80" s="58">
        <v>0.86005209999999999</v>
      </c>
      <c r="I80" s="61" t="e">
        <v>#N/A</v>
      </c>
      <c r="J80" s="58" t="str">
        <f t="shared" si="28"/>
        <v>0</v>
      </c>
      <c r="K80" s="58" t="str">
        <f t="shared" si="29"/>
        <v>0</v>
      </c>
      <c r="L80" s="58" t="str">
        <f t="shared" si="32"/>
        <v>0</v>
      </c>
      <c r="M80" s="58">
        <v>0.86005209999999999</v>
      </c>
      <c r="N80" s="5">
        <v>0</v>
      </c>
      <c r="O80" s="3">
        <f t="shared" si="30"/>
        <v>1.4583333333333334E-3</v>
      </c>
      <c r="Q80" s="56"/>
      <c r="R80" s="56"/>
      <c r="AD80" s="56"/>
      <c r="AE80" s="56"/>
    </row>
    <row r="81" spans="1:31" x14ac:dyDescent="0.35">
      <c r="A81">
        <v>127000</v>
      </c>
      <c r="B81" s="59">
        <v>9.2815300000000003E-2</v>
      </c>
      <c r="C81" s="3">
        <f t="shared" si="25"/>
        <v>1.4699074074074074E-3</v>
      </c>
      <c r="D81" s="59">
        <v>0.92815300000000001</v>
      </c>
      <c r="E81" s="56" t="e">
        <f t="shared" si="26"/>
        <v>#N/A</v>
      </c>
      <c r="F81" s="58" t="e">
        <f t="shared" si="27"/>
        <v>#N/A</v>
      </c>
      <c r="G81" s="58" t="e">
        <f t="shared" si="34"/>
        <v>#N/A</v>
      </c>
      <c r="H81" s="58" t="e">
        <f t="shared" si="31"/>
        <v>#N/A</v>
      </c>
      <c r="I81" s="61" t="e">
        <v>#N/A</v>
      </c>
      <c r="J81" s="58" t="str">
        <f t="shared" si="28"/>
        <v>0</v>
      </c>
      <c r="K81" s="58" t="str">
        <f t="shared" si="29"/>
        <v>0</v>
      </c>
      <c r="L81" s="58" t="str">
        <f t="shared" si="32"/>
        <v>0</v>
      </c>
      <c r="M81" s="58" t="str">
        <f t="shared" si="33"/>
        <v>0</v>
      </c>
      <c r="N81" s="5">
        <v>0</v>
      </c>
      <c r="O81" s="3">
        <f t="shared" si="30"/>
        <v>1.4699074074074074E-3</v>
      </c>
      <c r="Q81" s="56"/>
      <c r="R81" s="56"/>
      <c r="AD81" s="56"/>
      <c r="AE81" s="56"/>
    </row>
    <row r="82" spans="1:31" x14ac:dyDescent="0.35">
      <c r="A82">
        <v>128000</v>
      </c>
      <c r="B82" s="59">
        <v>6.1040535999999999E-2</v>
      </c>
      <c r="C82" s="3">
        <f t="shared" si="25"/>
        <v>1.4814814814814814E-3</v>
      </c>
      <c r="D82" s="59">
        <v>0.61040536000000001</v>
      </c>
      <c r="E82" s="56" t="e">
        <f t="shared" si="26"/>
        <v>#N/A</v>
      </c>
      <c r="F82" s="58" t="e">
        <f t="shared" si="27"/>
        <v>#N/A</v>
      </c>
      <c r="G82" s="58" t="e">
        <f t="shared" si="34"/>
        <v>#N/A</v>
      </c>
      <c r="H82" s="58" t="e">
        <f t="shared" si="31"/>
        <v>#N/A</v>
      </c>
      <c r="I82" s="61" t="e">
        <v>#N/A</v>
      </c>
      <c r="J82" s="58" t="str">
        <f t="shared" si="28"/>
        <v>0</v>
      </c>
      <c r="K82" s="58" t="str">
        <f t="shared" si="29"/>
        <v>0</v>
      </c>
      <c r="L82" s="58" t="str">
        <f t="shared" si="32"/>
        <v>0</v>
      </c>
      <c r="M82" s="58" t="str">
        <f t="shared" si="33"/>
        <v>0</v>
      </c>
      <c r="N82" s="5">
        <v>0</v>
      </c>
      <c r="O82" s="3">
        <f t="shared" si="30"/>
        <v>1.4814814814814814E-3</v>
      </c>
      <c r="Q82" s="56"/>
      <c r="R82" s="56"/>
      <c r="AD82" s="56"/>
      <c r="AE82" s="56"/>
    </row>
    <row r="83" spans="1:31" x14ac:dyDescent="0.35">
      <c r="A83">
        <v>129000</v>
      </c>
      <c r="B83" s="59">
        <v>3.8341843E-2</v>
      </c>
      <c r="C83" s="3">
        <f t="shared" si="25"/>
        <v>1.4930555555555554E-3</v>
      </c>
      <c r="D83" s="59">
        <v>0.38341842999999998</v>
      </c>
      <c r="E83" s="56" t="e">
        <f t="shared" si="26"/>
        <v>#N/A</v>
      </c>
      <c r="F83" s="58" t="e">
        <f t="shared" si="27"/>
        <v>#N/A</v>
      </c>
      <c r="G83" s="58" t="e">
        <f>IF(AND(D83&lt;=D80, D83&lt;=D81, D83&lt;=D82, D83&lt;=D84, D83&lt;=D85, D83&lt;=D86),D83,NA())</f>
        <v>#N/A</v>
      </c>
      <c r="H83" s="58" t="e">
        <f t="shared" si="31"/>
        <v>#N/A</v>
      </c>
      <c r="I83" s="61" t="e">
        <v>#N/A</v>
      </c>
      <c r="J83" s="58" t="str">
        <f t="shared" si="28"/>
        <v>0</v>
      </c>
      <c r="K83" s="58" t="str">
        <f t="shared" si="29"/>
        <v>0</v>
      </c>
      <c r="L83" s="58" t="str">
        <f t="shared" si="32"/>
        <v>0</v>
      </c>
      <c r="M83" s="58" t="str">
        <f t="shared" si="33"/>
        <v>0</v>
      </c>
      <c r="N83" s="5">
        <v>0</v>
      </c>
      <c r="O83" s="3">
        <f t="shared" si="30"/>
        <v>1.4930555555555554E-3</v>
      </c>
      <c r="Q83" s="56"/>
      <c r="R83" s="56"/>
      <c r="AD83" s="56"/>
      <c r="AE83" s="56"/>
    </row>
    <row r="84" spans="1:31" x14ac:dyDescent="0.35">
      <c r="A84">
        <v>130000</v>
      </c>
      <c r="B84" s="59">
        <v>3.5315678000000003E-2</v>
      </c>
      <c r="C84" s="3">
        <f t="shared" si="25"/>
        <v>1.5046296296296296E-3</v>
      </c>
      <c r="D84" s="59">
        <v>0.35315678000000006</v>
      </c>
      <c r="E84" s="56" t="e">
        <f t="shared" si="26"/>
        <v>#N/A</v>
      </c>
      <c r="F84" s="58" t="e">
        <f t="shared" si="27"/>
        <v>#N/A</v>
      </c>
      <c r="G84" s="58">
        <f t="shared" ref="G84:G96" si="35">IF(AND(D84&lt;=D81, D84&lt;=D82, D84&lt;=D83, D84&lt;=D85, D84&lt;=D86, D84&lt;=D87),D84,NA())</f>
        <v>0.35315678000000006</v>
      </c>
      <c r="H84" s="58" t="e">
        <f t="shared" si="31"/>
        <v>#N/A</v>
      </c>
      <c r="I84" s="61" t="e">
        <v>#N/A</v>
      </c>
      <c r="J84" s="58" t="str">
        <f t="shared" si="28"/>
        <v>0</v>
      </c>
      <c r="K84" s="58" t="str">
        <f t="shared" si="29"/>
        <v>0</v>
      </c>
      <c r="L84" s="58">
        <f t="shared" si="32"/>
        <v>0.35315678000000006</v>
      </c>
      <c r="M84" s="58" t="str">
        <f t="shared" si="33"/>
        <v>0</v>
      </c>
      <c r="N84" s="5">
        <v>0</v>
      </c>
      <c r="O84" s="3">
        <f t="shared" si="30"/>
        <v>1.5046296296296296E-3</v>
      </c>
      <c r="Q84" s="56"/>
      <c r="R84" s="56"/>
      <c r="AD84" s="56"/>
      <c r="AE84" s="56"/>
    </row>
    <row r="85" spans="1:31" x14ac:dyDescent="0.35">
      <c r="A85">
        <v>131000</v>
      </c>
      <c r="B85" s="59">
        <v>4.5907266000000002E-2</v>
      </c>
      <c r="C85" s="3">
        <f t="shared" si="25"/>
        <v>1.5162037037037036E-3</v>
      </c>
      <c r="D85" s="59">
        <v>0.45907266000000002</v>
      </c>
      <c r="E85" s="56" t="e">
        <f t="shared" si="26"/>
        <v>#N/A</v>
      </c>
      <c r="F85" s="58" t="e">
        <f t="shared" si="27"/>
        <v>#N/A</v>
      </c>
      <c r="G85" s="58" t="e">
        <f t="shared" si="35"/>
        <v>#N/A</v>
      </c>
      <c r="H85" s="58" t="e">
        <f t="shared" si="31"/>
        <v>#N/A</v>
      </c>
      <c r="I85" s="61" t="e">
        <v>#N/A</v>
      </c>
      <c r="J85" s="58" t="str">
        <f t="shared" si="28"/>
        <v>0</v>
      </c>
      <c r="K85" s="58" t="str">
        <f t="shared" si="29"/>
        <v>0</v>
      </c>
      <c r="L85" s="58" t="str">
        <f t="shared" si="32"/>
        <v>0</v>
      </c>
      <c r="M85" s="58" t="str">
        <f t="shared" si="33"/>
        <v>0</v>
      </c>
      <c r="N85" s="5">
        <v>0</v>
      </c>
      <c r="O85" s="3">
        <f t="shared" si="30"/>
        <v>1.5162037037037036E-3</v>
      </c>
      <c r="Q85" s="56"/>
      <c r="R85" s="56"/>
      <c r="AD85" s="56"/>
      <c r="AE85" s="56"/>
    </row>
    <row r="86" spans="1:31" x14ac:dyDescent="0.35">
      <c r="A86">
        <v>132000</v>
      </c>
      <c r="B86" s="59">
        <v>5.6501277000000003E-2</v>
      </c>
      <c r="C86" s="3">
        <f t="shared" si="25"/>
        <v>1.5277777777777779E-3</v>
      </c>
      <c r="D86" s="59">
        <v>0.56501277000000005</v>
      </c>
      <c r="E86" s="56" t="e">
        <f t="shared" si="26"/>
        <v>#N/A</v>
      </c>
      <c r="F86" s="58" t="e">
        <f t="shared" si="27"/>
        <v>#N/A</v>
      </c>
      <c r="G86" s="58" t="e">
        <f t="shared" si="35"/>
        <v>#N/A</v>
      </c>
      <c r="H86" s="58" t="e">
        <f t="shared" si="31"/>
        <v>#N/A</v>
      </c>
      <c r="I86" s="61" t="s">
        <v>61</v>
      </c>
      <c r="J86" s="58" t="str">
        <f t="shared" si="28"/>
        <v>0</v>
      </c>
      <c r="K86" s="58" t="str">
        <f t="shared" si="29"/>
        <v>0</v>
      </c>
      <c r="L86" s="58" t="str">
        <f t="shared" si="32"/>
        <v>0</v>
      </c>
      <c r="M86" s="58" t="str">
        <f t="shared" si="33"/>
        <v>0</v>
      </c>
      <c r="N86" s="5" t="str">
        <v>5 Turn</v>
      </c>
      <c r="O86" s="3">
        <f t="shared" si="30"/>
        <v>1.5277777777777779E-3</v>
      </c>
      <c r="Q86" s="56"/>
      <c r="R86" s="56"/>
      <c r="AD86" s="56"/>
      <c r="AE86" s="56"/>
    </row>
    <row r="87" spans="1:31" x14ac:dyDescent="0.35">
      <c r="A87">
        <v>133000</v>
      </c>
      <c r="B87" s="59">
        <v>5.3475109999999999E-2</v>
      </c>
      <c r="C87" s="3">
        <f t="shared" si="25"/>
        <v>1.5393518518518519E-3</v>
      </c>
      <c r="D87" s="59">
        <v>0.53475110000000003</v>
      </c>
      <c r="E87" s="56" t="e">
        <f t="shared" si="26"/>
        <v>#N/A</v>
      </c>
      <c r="F87" s="58" t="e">
        <f t="shared" si="27"/>
        <v>#N/A</v>
      </c>
      <c r="G87" s="58" t="e">
        <f t="shared" si="35"/>
        <v>#N/A</v>
      </c>
      <c r="H87" s="58" t="e">
        <f t="shared" si="31"/>
        <v>#N/A</v>
      </c>
      <c r="I87" s="61" t="e">
        <v>#N/A</v>
      </c>
      <c r="J87" s="58" t="str">
        <f t="shared" si="28"/>
        <v>0</v>
      </c>
      <c r="K87" s="58" t="str">
        <f t="shared" si="29"/>
        <v>0</v>
      </c>
      <c r="L87" s="58" t="str">
        <f t="shared" si="32"/>
        <v>0</v>
      </c>
      <c r="M87" s="58" t="str">
        <f t="shared" si="33"/>
        <v>0</v>
      </c>
      <c r="N87" s="5">
        <v>0</v>
      </c>
      <c r="O87" s="3">
        <f t="shared" si="30"/>
        <v>1.5393518518518519E-3</v>
      </c>
      <c r="Q87" s="56"/>
      <c r="R87" s="56"/>
      <c r="AD87" s="56"/>
      <c r="AE87" s="56"/>
    </row>
    <row r="88" spans="1:31" x14ac:dyDescent="0.35">
      <c r="A88">
        <v>134000</v>
      </c>
      <c r="B88" s="59">
        <v>6.9363705999999997E-2</v>
      </c>
      <c r="C88" s="3">
        <f t="shared" si="25"/>
        <v>1.5509259259259259E-3</v>
      </c>
      <c r="D88" s="59">
        <v>0.69363705999999992</v>
      </c>
      <c r="E88" s="56" t="e">
        <f t="shared" si="26"/>
        <v>#N/A</v>
      </c>
      <c r="F88" s="58" t="e">
        <f t="shared" si="27"/>
        <v>#N/A</v>
      </c>
      <c r="G88" s="58" t="e">
        <f t="shared" si="35"/>
        <v>#N/A</v>
      </c>
      <c r="H88" s="58" t="e">
        <f t="shared" si="31"/>
        <v>#N/A</v>
      </c>
      <c r="I88" s="61" t="e">
        <v>#N/A</v>
      </c>
      <c r="J88" s="58" t="str">
        <f t="shared" si="28"/>
        <v>0</v>
      </c>
      <c r="K88" s="58" t="str">
        <f t="shared" si="29"/>
        <v>0</v>
      </c>
      <c r="L88" s="58" t="str">
        <f t="shared" si="32"/>
        <v>0</v>
      </c>
      <c r="M88" s="58" t="str">
        <f t="shared" si="33"/>
        <v>0</v>
      </c>
      <c r="N88" s="5">
        <v>0</v>
      </c>
      <c r="O88" s="3">
        <f t="shared" si="30"/>
        <v>1.5509259259259259E-3</v>
      </c>
      <c r="Q88" s="56"/>
      <c r="R88" s="56"/>
      <c r="AD88" s="56"/>
      <c r="AE88" s="56"/>
    </row>
    <row r="89" spans="1:31" x14ac:dyDescent="0.35">
      <c r="A89">
        <v>135000</v>
      </c>
      <c r="B89" s="59">
        <v>9.4328389999999998E-2</v>
      </c>
      <c r="C89" s="3">
        <f t="shared" si="25"/>
        <v>1.5625000000000001E-3</v>
      </c>
      <c r="D89" s="59">
        <v>0.94328389999999995</v>
      </c>
      <c r="E89" s="56" t="e">
        <f t="shared" si="26"/>
        <v>#N/A</v>
      </c>
      <c r="F89" s="58" t="e">
        <f t="shared" si="27"/>
        <v>#N/A</v>
      </c>
      <c r="G89" s="58" t="e">
        <f t="shared" si="35"/>
        <v>#N/A</v>
      </c>
      <c r="H89" s="58" t="e">
        <f t="shared" si="31"/>
        <v>#N/A</v>
      </c>
      <c r="I89" s="61" t="e">
        <v>#N/A</v>
      </c>
      <c r="J89" s="58" t="str">
        <f t="shared" si="28"/>
        <v>0</v>
      </c>
      <c r="K89" s="58" t="str">
        <f t="shared" si="29"/>
        <v>0</v>
      </c>
      <c r="L89" s="58" t="str">
        <f t="shared" si="32"/>
        <v>0</v>
      </c>
      <c r="M89" s="58" t="str">
        <f t="shared" si="33"/>
        <v>0</v>
      </c>
      <c r="N89" s="5">
        <v>0</v>
      </c>
      <c r="O89" s="3">
        <f t="shared" si="30"/>
        <v>1.5625000000000001E-3</v>
      </c>
      <c r="Q89" s="56"/>
      <c r="R89" s="56"/>
      <c r="AD89" s="56"/>
      <c r="AE89" s="56"/>
    </row>
    <row r="90" spans="1:31" x14ac:dyDescent="0.35">
      <c r="A90">
        <v>136000</v>
      </c>
      <c r="B90" s="59">
        <v>0.10567773</v>
      </c>
      <c r="C90" s="3">
        <f t="shared" si="25"/>
        <v>1.5740740740740741E-3</v>
      </c>
      <c r="D90" s="59">
        <v>1.0567773</v>
      </c>
      <c r="E90" s="56" t="e">
        <f t="shared" si="26"/>
        <v>#N/A</v>
      </c>
      <c r="F90" s="58" t="e">
        <f t="shared" si="27"/>
        <v>#N/A</v>
      </c>
      <c r="G90" s="58" t="e">
        <f t="shared" si="35"/>
        <v>#N/A</v>
      </c>
      <c r="H90" s="58" t="e">
        <f t="shared" si="31"/>
        <v>#N/A</v>
      </c>
      <c r="I90" s="61" t="e">
        <v>#N/A</v>
      </c>
      <c r="J90" s="58" t="str">
        <f t="shared" si="28"/>
        <v>0</v>
      </c>
      <c r="K90" s="58" t="str">
        <f t="shared" si="29"/>
        <v>0</v>
      </c>
      <c r="L90" s="58" t="str">
        <f t="shared" si="32"/>
        <v>0</v>
      </c>
      <c r="M90" s="58" t="str">
        <f t="shared" si="33"/>
        <v>0</v>
      </c>
      <c r="N90" s="5">
        <v>0</v>
      </c>
      <c r="O90" s="3">
        <f t="shared" si="30"/>
        <v>1.5740740740740741E-3</v>
      </c>
      <c r="Q90" s="56"/>
      <c r="R90" s="56"/>
      <c r="AD90" s="56"/>
      <c r="AE90" s="56"/>
    </row>
    <row r="91" spans="1:31" x14ac:dyDescent="0.35">
      <c r="A91">
        <v>137000</v>
      </c>
      <c r="B91" s="59">
        <v>0.102651566</v>
      </c>
      <c r="C91" s="3">
        <f t="shared" si="25"/>
        <v>1.5856481481481481E-3</v>
      </c>
      <c r="D91" s="59">
        <v>1.0265156600000001</v>
      </c>
      <c r="E91" s="56" t="e">
        <f t="shared" si="26"/>
        <v>#N/A</v>
      </c>
      <c r="F91" s="58" t="e">
        <f t="shared" si="27"/>
        <v>#N/A</v>
      </c>
      <c r="G91" s="58" t="e">
        <f t="shared" si="35"/>
        <v>#N/A</v>
      </c>
      <c r="H91" s="58" t="e">
        <f t="shared" si="31"/>
        <v>#N/A</v>
      </c>
      <c r="I91" s="61" t="e">
        <v>#N/A</v>
      </c>
      <c r="J91" s="58" t="str">
        <f t="shared" si="28"/>
        <v>0</v>
      </c>
      <c r="K91" s="58" t="str">
        <f t="shared" si="29"/>
        <v>0</v>
      </c>
      <c r="L91" s="58" t="str">
        <f t="shared" si="32"/>
        <v>0</v>
      </c>
      <c r="M91" s="58" t="str">
        <f t="shared" si="33"/>
        <v>0</v>
      </c>
      <c r="N91" s="5">
        <v>0</v>
      </c>
      <c r="O91" s="3">
        <f t="shared" si="30"/>
        <v>1.5856481481481481E-3</v>
      </c>
      <c r="Q91" s="56"/>
      <c r="R91" s="56"/>
      <c r="AD91" s="56"/>
      <c r="AE91" s="56"/>
    </row>
    <row r="92" spans="1:31" x14ac:dyDescent="0.35">
      <c r="A92">
        <v>138000</v>
      </c>
      <c r="B92" s="59">
        <v>0.10643306399999999</v>
      </c>
      <c r="C92" s="3">
        <f t="shared" si="25"/>
        <v>1.5972222222222221E-3</v>
      </c>
      <c r="D92" s="59">
        <v>1.0643306399999999</v>
      </c>
      <c r="E92" s="56" t="e">
        <f t="shared" si="26"/>
        <v>#N/A</v>
      </c>
      <c r="F92" s="58" t="e">
        <f t="shared" si="27"/>
        <v>#N/A</v>
      </c>
      <c r="G92" s="58" t="e">
        <f t="shared" si="35"/>
        <v>#N/A</v>
      </c>
      <c r="H92" s="58" t="e">
        <f t="shared" si="31"/>
        <v>#N/A</v>
      </c>
      <c r="I92" s="61" t="e">
        <v>#N/A</v>
      </c>
      <c r="J92" s="58" t="str">
        <f t="shared" si="28"/>
        <v>0</v>
      </c>
      <c r="K92" s="58" t="str">
        <f t="shared" si="29"/>
        <v>0</v>
      </c>
      <c r="L92" s="58" t="str">
        <f t="shared" si="32"/>
        <v>0</v>
      </c>
      <c r="M92" s="58" t="str">
        <f t="shared" si="33"/>
        <v>0</v>
      </c>
      <c r="N92" s="5">
        <v>0</v>
      </c>
      <c r="O92" s="3">
        <f t="shared" si="30"/>
        <v>1.5972222222222221E-3</v>
      </c>
      <c r="Q92" s="56"/>
      <c r="R92" s="56"/>
      <c r="AD92" s="56"/>
      <c r="AE92" s="56"/>
    </row>
    <row r="93" spans="1:31" x14ac:dyDescent="0.35">
      <c r="A93">
        <v>139000</v>
      </c>
      <c r="B93" s="59">
        <v>0.10340689</v>
      </c>
      <c r="C93" s="3">
        <f t="shared" si="25"/>
        <v>1.6087962962962965E-3</v>
      </c>
      <c r="D93" s="59">
        <v>1.0340689000000001</v>
      </c>
      <c r="E93" s="56" t="e">
        <f t="shared" si="26"/>
        <v>#N/A</v>
      </c>
      <c r="F93" s="58" t="e">
        <f t="shared" si="27"/>
        <v>#N/A</v>
      </c>
      <c r="G93" s="58" t="e">
        <f t="shared" si="35"/>
        <v>#N/A</v>
      </c>
      <c r="H93" s="58" t="e">
        <f t="shared" si="31"/>
        <v>#N/A</v>
      </c>
      <c r="I93" s="61" t="e">
        <v>#N/A</v>
      </c>
      <c r="J93" s="58" t="str">
        <f t="shared" si="28"/>
        <v>0</v>
      </c>
      <c r="K93" s="58" t="str">
        <f t="shared" si="29"/>
        <v>0</v>
      </c>
      <c r="L93" s="58" t="str">
        <f t="shared" si="32"/>
        <v>0</v>
      </c>
      <c r="M93" s="58" t="str">
        <f t="shared" si="33"/>
        <v>0</v>
      </c>
      <c r="N93" s="5">
        <v>0</v>
      </c>
      <c r="O93" s="3">
        <f t="shared" si="30"/>
        <v>1.6087962962962965E-3</v>
      </c>
      <c r="Q93" s="56"/>
      <c r="R93" s="56"/>
      <c r="AD93" s="56"/>
      <c r="AE93" s="56"/>
    </row>
    <row r="94" spans="1:31" x14ac:dyDescent="0.35">
      <c r="A94">
        <v>140000</v>
      </c>
      <c r="B94" s="59">
        <v>0.10491998</v>
      </c>
      <c r="C94" s="3">
        <f t="shared" si="25"/>
        <v>1.6203703703703705E-3</v>
      </c>
      <c r="D94" s="59">
        <v>1.0491998</v>
      </c>
      <c r="E94" s="56" t="e">
        <f t="shared" si="26"/>
        <v>#N/A</v>
      </c>
      <c r="F94" s="58" t="e">
        <f t="shared" si="27"/>
        <v>#N/A</v>
      </c>
      <c r="G94" s="58" t="e">
        <f t="shared" si="35"/>
        <v>#N/A</v>
      </c>
      <c r="H94" s="58" t="e">
        <f t="shared" si="31"/>
        <v>#N/A</v>
      </c>
      <c r="I94" s="61" t="e">
        <v>#N/A</v>
      </c>
      <c r="J94" s="58" t="str">
        <f t="shared" si="28"/>
        <v>0</v>
      </c>
      <c r="K94" s="58" t="str">
        <f t="shared" si="29"/>
        <v>0</v>
      </c>
      <c r="L94" s="58" t="str">
        <f t="shared" si="32"/>
        <v>0</v>
      </c>
      <c r="M94" s="58" t="str">
        <f t="shared" si="33"/>
        <v>0</v>
      </c>
      <c r="N94" s="5">
        <v>0</v>
      </c>
      <c r="O94" s="3">
        <f t="shared" si="30"/>
        <v>1.6203703703703705E-3</v>
      </c>
      <c r="Q94" s="56"/>
      <c r="R94" s="56"/>
      <c r="AD94" s="56"/>
      <c r="AE94" s="56"/>
    </row>
    <row r="95" spans="1:31" x14ac:dyDescent="0.35">
      <c r="A95">
        <v>141000</v>
      </c>
      <c r="B95" s="59">
        <v>0.12686091999999999</v>
      </c>
      <c r="C95" s="3">
        <f t="shared" si="25"/>
        <v>1.6319444444444445E-3</v>
      </c>
      <c r="D95" s="59">
        <v>1.2686091999999998</v>
      </c>
      <c r="E95" s="56" t="e">
        <f t="shared" si="26"/>
        <v>#N/A</v>
      </c>
      <c r="F95" s="58" t="e">
        <f t="shared" si="27"/>
        <v>#N/A</v>
      </c>
      <c r="G95" s="58" t="e">
        <f t="shared" si="35"/>
        <v>#N/A</v>
      </c>
      <c r="H95" s="58" t="e">
        <f t="shared" si="31"/>
        <v>#N/A</v>
      </c>
      <c r="I95" s="61" t="e">
        <v>#N/A</v>
      </c>
      <c r="J95" s="58" t="str">
        <f t="shared" si="28"/>
        <v>0</v>
      </c>
      <c r="K95" s="58" t="str">
        <f t="shared" si="29"/>
        <v>0</v>
      </c>
      <c r="L95" s="58" t="str">
        <f t="shared" si="32"/>
        <v>0</v>
      </c>
      <c r="M95" s="58" t="str">
        <f t="shared" si="33"/>
        <v>0</v>
      </c>
      <c r="N95" s="5">
        <v>0</v>
      </c>
      <c r="O95" s="3">
        <f t="shared" si="30"/>
        <v>1.6319444444444445E-3</v>
      </c>
      <c r="Q95" s="56"/>
      <c r="R95" s="56"/>
      <c r="AD95" s="56"/>
      <c r="AE95" s="56"/>
    </row>
    <row r="96" spans="1:31" x14ac:dyDescent="0.35">
      <c r="A96">
        <v>142000</v>
      </c>
      <c r="B96" s="59">
        <v>0.13291325000000001</v>
      </c>
      <c r="C96" s="3">
        <f t="shared" si="25"/>
        <v>1.6435185185185185E-3</v>
      </c>
      <c r="D96" s="59">
        <v>1.3291325000000001</v>
      </c>
      <c r="E96" s="56" t="e">
        <f t="shared" si="26"/>
        <v>#N/A</v>
      </c>
      <c r="F96" s="58" t="e">
        <f t="shared" si="27"/>
        <v>#N/A</v>
      </c>
      <c r="G96" s="58" t="e">
        <f t="shared" si="35"/>
        <v>#N/A</v>
      </c>
      <c r="H96" s="58" t="e">
        <f t="shared" si="31"/>
        <v>#N/A</v>
      </c>
      <c r="I96" s="61" t="e">
        <v>#N/A</v>
      </c>
      <c r="J96" s="58" t="str">
        <f t="shared" si="28"/>
        <v>0</v>
      </c>
      <c r="K96" s="58" t="str">
        <f t="shared" si="29"/>
        <v>0</v>
      </c>
      <c r="L96" s="58" t="str">
        <f t="shared" si="32"/>
        <v>0</v>
      </c>
      <c r="M96" s="58" t="str">
        <f t="shared" si="33"/>
        <v>0</v>
      </c>
      <c r="N96" s="5">
        <v>0</v>
      </c>
      <c r="O96" s="3">
        <f t="shared" si="30"/>
        <v>1.6435185185185185E-3</v>
      </c>
      <c r="Q96" s="56"/>
      <c r="R96" s="56"/>
      <c r="AD96" s="56"/>
      <c r="AE96" s="56"/>
    </row>
    <row r="97" spans="1:31" x14ac:dyDescent="0.35">
      <c r="A97">
        <v>143000</v>
      </c>
      <c r="B97" s="59">
        <v>0.14350241</v>
      </c>
      <c r="C97" s="3">
        <f t="shared" si="25"/>
        <v>1.6550925925925926E-3</v>
      </c>
      <c r="D97" s="59">
        <v>1.4350240999999999</v>
      </c>
      <c r="E97" s="56" t="e">
        <f t="shared" si="26"/>
        <v>#N/A</v>
      </c>
      <c r="F97" s="58" t="e">
        <f t="shared" si="27"/>
        <v>#N/A</v>
      </c>
      <c r="G97" s="58" t="e">
        <f>IF(AND(D97&lt;=D94, D97&lt;=D95, D97&lt;=D96, D97&lt;=D98, D97&lt;=D99, D97&lt;=D100),D97,NA())</f>
        <v>#N/A</v>
      </c>
      <c r="H97" s="58">
        <f t="shared" si="31"/>
        <v>1.4350240999999999</v>
      </c>
      <c r="I97" s="61" t="e">
        <v>#N/A</v>
      </c>
      <c r="J97" s="58" t="str">
        <f t="shared" si="28"/>
        <v>0</v>
      </c>
      <c r="K97" s="58" t="str">
        <f t="shared" si="29"/>
        <v>0</v>
      </c>
      <c r="L97" s="58" t="str">
        <f t="shared" si="32"/>
        <v>0</v>
      </c>
      <c r="M97" s="58">
        <f t="shared" si="33"/>
        <v>1.4350240999999999</v>
      </c>
      <c r="N97" s="5">
        <v>0</v>
      </c>
      <c r="O97" s="3">
        <f t="shared" si="30"/>
        <v>1.6550925925925926E-3</v>
      </c>
      <c r="Q97" s="56"/>
      <c r="R97" s="56"/>
      <c r="AD97" s="56"/>
      <c r="AE97" s="56"/>
    </row>
    <row r="98" spans="1:31" x14ac:dyDescent="0.35">
      <c r="A98">
        <v>144000</v>
      </c>
      <c r="B98" s="59">
        <v>0.11475624</v>
      </c>
      <c r="C98" s="3">
        <f t="shared" si="25"/>
        <v>1.6666666666666666E-3</v>
      </c>
      <c r="D98" s="59">
        <v>1.1475624</v>
      </c>
      <c r="E98" s="56" t="e">
        <f t="shared" si="26"/>
        <v>#N/A</v>
      </c>
      <c r="F98" s="58" t="e">
        <f t="shared" si="27"/>
        <v>#N/A</v>
      </c>
      <c r="G98" s="58" t="e">
        <f t="shared" ref="G98:G110" si="36">IF(AND(D98&lt;=D95, D98&lt;=D96, D98&lt;=D97, D98&lt;=D99, D98&lt;=D100, D98&lt;=D101),D98,NA())</f>
        <v>#N/A</v>
      </c>
      <c r="H98" s="58" t="e">
        <f t="shared" si="31"/>
        <v>#N/A</v>
      </c>
      <c r="I98" s="61" t="e">
        <v>#N/A</v>
      </c>
      <c r="J98" s="58" t="str">
        <f t="shared" si="28"/>
        <v>0</v>
      </c>
      <c r="K98" s="58" t="str">
        <f t="shared" si="29"/>
        <v>0</v>
      </c>
      <c r="L98" s="58" t="str">
        <f t="shared" si="32"/>
        <v>0</v>
      </c>
      <c r="M98" s="58" t="str">
        <f t="shared" si="33"/>
        <v>0</v>
      </c>
      <c r="N98" s="5">
        <v>0</v>
      </c>
      <c r="O98" s="3">
        <f t="shared" si="30"/>
        <v>1.6666666666666666E-3</v>
      </c>
      <c r="Q98" s="56"/>
      <c r="R98" s="56"/>
      <c r="AD98" s="56"/>
      <c r="AE98" s="56"/>
    </row>
    <row r="99" spans="1:31" x14ac:dyDescent="0.35">
      <c r="A99">
        <v>145000</v>
      </c>
      <c r="B99" s="59">
        <v>8.2223710000000005E-2</v>
      </c>
      <c r="C99" s="3">
        <f t="shared" si="25"/>
        <v>1.6782407407407406E-3</v>
      </c>
      <c r="D99" s="59">
        <v>0.82223710000000005</v>
      </c>
      <c r="E99" s="56" t="e">
        <f t="shared" si="26"/>
        <v>#N/A</v>
      </c>
      <c r="F99" s="58" t="e">
        <f t="shared" si="27"/>
        <v>#N/A</v>
      </c>
      <c r="G99" s="58">
        <f t="shared" si="36"/>
        <v>0.82223710000000005</v>
      </c>
      <c r="H99" s="58" t="e">
        <f t="shared" si="31"/>
        <v>#N/A</v>
      </c>
      <c r="I99" s="61" t="e">
        <v>#N/A</v>
      </c>
      <c r="J99" s="58" t="str">
        <f t="shared" si="28"/>
        <v>0</v>
      </c>
      <c r="K99" s="58" t="str">
        <f t="shared" si="29"/>
        <v>0</v>
      </c>
      <c r="L99" s="61">
        <v>0</v>
      </c>
      <c r="M99" s="58" t="str">
        <f t="shared" si="33"/>
        <v>0</v>
      </c>
      <c r="N99" s="5">
        <v>0</v>
      </c>
      <c r="O99" s="3">
        <f t="shared" si="30"/>
        <v>1.6782407407407406E-3</v>
      </c>
      <c r="Q99" s="56"/>
      <c r="R99" s="56"/>
      <c r="AD99" s="56"/>
      <c r="AE99" s="56"/>
    </row>
    <row r="100" spans="1:31" x14ac:dyDescent="0.35">
      <c r="A100">
        <v>146000</v>
      </c>
      <c r="B100" s="59">
        <v>8.2223710000000005E-2</v>
      </c>
      <c r="C100" s="3">
        <f t="shared" si="25"/>
        <v>1.6898148148148146E-3</v>
      </c>
      <c r="D100" s="59">
        <v>0.82223710000000005</v>
      </c>
      <c r="E100" s="56" t="e">
        <f t="shared" si="26"/>
        <v>#N/A</v>
      </c>
      <c r="F100" s="58" t="e">
        <f t="shared" si="27"/>
        <v>#N/A</v>
      </c>
      <c r="G100" s="58">
        <f t="shared" si="36"/>
        <v>0.82223710000000005</v>
      </c>
      <c r="H100" s="58" t="e">
        <f t="shared" si="31"/>
        <v>#N/A</v>
      </c>
      <c r="I100" s="61" t="e">
        <v>#N/A</v>
      </c>
      <c r="J100" s="58" t="str">
        <f t="shared" si="28"/>
        <v>0</v>
      </c>
      <c r="K100" s="58" t="str">
        <f t="shared" si="29"/>
        <v>0</v>
      </c>
      <c r="L100" s="58">
        <f t="shared" si="32"/>
        <v>0.82223710000000005</v>
      </c>
      <c r="M100" s="58" t="str">
        <f t="shared" si="33"/>
        <v>0</v>
      </c>
      <c r="N100" s="5">
        <v>0</v>
      </c>
      <c r="O100" s="3">
        <f t="shared" si="30"/>
        <v>1.6898148148148146E-3</v>
      </c>
      <c r="Q100" s="56"/>
      <c r="R100" s="56"/>
      <c r="AD100" s="56"/>
      <c r="AE100" s="56"/>
    </row>
    <row r="101" spans="1:31" x14ac:dyDescent="0.35">
      <c r="A101">
        <v>147000</v>
      </c>
      <c r="B101" s="59">
        <v>0.10794615</v>
      </c>
      <c r="C101" s="3">
        <f t="shared" si="25"/>
        <v>1.701388888888889E-3</v>
      </c>
      <c r="D101" s="59">
        <v>1.0794615000000001</v>
      </c>
      <c r="E101" s="56" t="e">
        <f t="shared" si="26"/>
        <v>#N/A</v>
      </c>
      <c r="F101" s="58" t="e">
        <f t="shared" si="27"/>
        <v>#N/A</v>
      </c>
      <c r="G101" s="58" t="e">
        <f t="shared" si="36"/>
        <v>#N/A</v>
      </c>
      <c r="H101" s="58" t="e">
        <f t="shared" si="31"/>
        <v>#N/A</v>
      </c>
      <c r="I101" s="61" t="e">
        <v>#N/A</v>
      </c>
      <c r="J101" s="58" t="str">
        <f t="shared" si="28"/>
        <v>0</v>
      </c>
      <c r="K101" s="58" t="str">
        <f t="shared" si="29"/>
        <v>0</v>
      </c>
      <c r="L101" s="58" t="str">
        <f t="shared" si="32"/>
        <v>0</v>
      </c>
      <c r="M101" s="58" t="str">
        <f t="shared" si="33"/>
        <v>0</v>
      </c>
      <c r="N101" s="5">
        <v>0</v>
      </c>
      <c r="O101" s="3">
        <f t="shared" si="30"/>
        <v>1.701388888888889E-3</v>
      </c>
      <c r="Q101" s="56"/>
      <c r="R101" s="56"/>
      <c r="AD101" s="56"/>
      <c r="AE101" s="56"/>
    </row>
    <row r="102" spans="1:31" x14ac:dyDescent="0.35">
      <c r="A102">
        <v>148000</v>
      </c>
      <c r="B102" s="59">
        <v>0.13972092</v>
      </c>
      <c r="C102" s="3">
        <f t="shared" si="25"/>
        <v>1.712962962962963E-3</v>
      </c>
      <c r="D102" s="59">
        <v>1.3972092</v>
      </c>
      <c r="E102" s="56" t="e">
        <f t="shared" si="26"/>
        <v>#N/A</v>
      </c>
      <c r="F102" s="58" t="e">
        <f t="shared" si="27"/>
        <v>#N/A</v>
      </c>
      <c r="G102" s="58" t="e">
        <f t="shared" si="36"/>
        <v>#N/A</v>
      </c>
      <c r="H102" s="58" t="e">
        <f t="shared" si="31"/>
        <v>#N/A</v>
      </c>
      <c r="I102" s="61" t="e">
        <v>#N/A</v>
      </c>
      <c r="J102" s="58" t="str">
        <f t="shared" si="28"/>
        <v>0</v>
      </c>
      <c r="K102" s="58" t="str">
        <f t="shared" si="29"/>
        <v>0</v>
      </c>
      <c r="L102" s="58" t="str">
        <f t="shared" si="32"/>
        <v>0</v>
      </c>
      <c r="M102" s="58" t="str">
        <f t="shared" si="33"/>
        <v>0</v>
      </c>
      <c r="N102" s="5">
        <v>0</v>
      </c>
      <c r="O102" s="3">
        <f t="shared" si="30"/>
        <v>1.712962962962963E-3</v>
      </c>
      <c r="Q102" s="56"/>
      <c r="R102" s="56"/>
      <c r="AD102" s="56"/>
      <c r="AE102" s="56"/>
    </row>
    <row r="103" spans="1:31" x14ac:dyDescent="0.35">
      <c r="A103">
        <v>149000</v>
      </c>
      <c r="B103" s="59">
        <v>0.16014877</v>
      </c>
      <c r="C103" s="3">
        <f t="shared" si="25"/>
        <v>1.724537037037037E-3</v>
      </c>
      <c r="D103" s="59">
        <v>1.6014876999999998</v>
      </c>
      <c r="E103" s="56" t="e">
        <f t="shared" si="26"/>
        <v>#N/A</v>
      </c>
      <c r="F103" s="58" t="e">
        <f t="shared" si="27"/>
        <v>#N/A</v>
      </c>
      <c r="G103" s="58" t="e">
        <f t="shared" si="36"/>
        <v>#N/A</v>
      </c>
      <c r="H103" s="58" t="e">
        <f t="shared" si="31"/>
        <v>#N/A</v>
      </c>
      <c r="I103" s="61" t="e">
        <v>#N/A</v>
      </c>
      <c r="J103" s="58" t="str">
        <f t="shared" si="28"/>
        <v>0</v>
      </c>
      <c r="K103" s="58" t="str">
        <f t="shared" si="29"/>
        <v>0</v>
      </c>
      <c r="L103" s="58" t="str">
        <f t="shared" si="32"/>
        <v>0</v>
      </c>
      <c r="M103" s="58" t="str">
        <f t="shared" si="33"/>
        <v>0</v>
      </c>
      <c r="N103" s="5">
        <v>0</v>
      </c>
      <c r="O103" s="3">
        <f t="shared" si="30"/>
        <v>1.724537037037037E-3</v>
      </c>
      <c r="Q103" s="56"/>
      <c r="R103" s="56"/>
      <c r="AD103" s="56"/>
      <c r="AE103" s="56"/>
    </row>
    <row r="104" spans="1:31" x14ac:dyDescent="0.35">
      <c r="A104">
        <v>150000</v>
      </c>
      <c r="B104" s="59">
        <v>0.16846952000000001</v>
      </c>
      <c r="C104" s="3">
        <f t="shared" si="25"/>
        <v>1.736111111111111E-3</v>
      </c>
      <c r="D104" s="59">
        <v>1.6846952000000002</v>
      </c>
      <c r="E104" s="56" t="e">
        <f t="shared" si="26"/>
        <v>#N/A</v>
      </c>
      <c r="F104" s="58" t="e">
        <f t="shared" si="27"/>
        <v>#N/A</v>
      </c>
      <c r="G104" s="58" t="e">
        <f t="shared" si="36"/>
        <v>#N/A</v>
      </c>
      <c r="H104" s="58" t="e">
        <f t="shared" si="31"/>
        <v>#N/A</v>
      </c>
      <c r="I104" s="61" t="e">
        <v>#N/A</v>
      </c>
      <c r="J104" s="58" t="str">
        <f t="shared" si="28"/>
        <v>0</v>
      </c>
      <c r="K104" s="58" t="str">
        <f t="shared" si="29"/>
        <v>0</v>
      </c>
      <c r="L104" s="58" t="str">
        <f t="shared" si="32"/>
        <v>0</v>
      </c>
      <c r="M104" s="58" t="str">
        <f t="shared" si="33"/>
        <v>0</v>
      </c>
      <c r="N104" s="5">
        <v>0</v>
      </c>
      <c r="O104" s="3">
        <f t="shared" si="30"/>
        <v>1.736111111111111E-3</v>
      </c>
      <c r="Q104" s="56"/>
      <c r="R104" s="56"/>
      <c r="AD104" s="56"/>
      <c r="AE104" s="56"/>
    </row>
    <row r="105" spans="1:31" x14ac:dyDescent="0.35">
      <c r="A105">
        <v>151000</v>
      </c>
      <c r="B105" s="59">
        <v>0.18057419999999999</v>
      </c>
      <c r="C105" s="3">
        <f t="shared" si="25"/>
        <v>1.7476851851851852E-3</v>
      </c>
      <c r="D105" s="59">
        <v>1.805742</v>
      </c>
      <c r="E105" s="56" t="e">
        <f t="shared" si="26"/>
        <v>#N/A</v>
      </c>
      <c r="F105" s="58" t="e">
        <f t="shared" si="27"/>
        <v>#N/A</v>
      </c>
      <c r="G105" s="58" t="e">
        <f t="shared" si="36"/>
        <v>#N/A</v>
      </c>
      <c r="H105" s="58" t="e">
        <f t="shared" si="31"/>
        <v>#N/A</v>
      </c>
      <c r="I105" s="61" t="e">
        <v>#N/A</v>
      </c>
      <c r="J105" s="58" t="str">
        <f t="shared" si="28"/>
        <v>0</v>
      </c>
      <c r="K105" s="58" t="str">
        <f t="shared" si="29"/>
        <v>0</v>
      </c>
      <c r="L105" s="58" t="str">
        <f t="shared" si="32"/>
        <v>0</v>
      </c>
      <c r="M105" s="58" t="str">
        <f t="shared" si="33"/>
        <v>0</v>
      </c>
      <c r="N105" s="5">
        <v>0</v>
      </c>
      <c r="O105" s="3">
        <f t="shared" si="30"/>
        <v>1.7476851851851852E-3</v>
      </c>
      <c r="Q105" s="56"/>
      <c r="R105" s="56"/>
      <c r="AD105" s="56"/>
      <c r="AE105" s="56"/>
    </row>
    <row r="106" spans="1:31" x14ac:dyDescent="0.35">
      <c r="A106">
        <v>152000</v>
      </c>
      <c r="B106" s="59">
        <v>0.19192111000000001</v>
      </c>
      <c r="C106" s="3">
        <f t="shared" si="25"/>
        <v>1.7592592592592592E-3</v>
      </c>
      <c r="D106" s="59">
        <v>1.9192111000000001</v>
      </c>
      <c r="E106" s="56" t="e">
        <f t="shared" si="26"/>
        <v>#N/A</v>
      </c>
      <c r="F106" s="58" t="e">
        <f t="shared" si="27"/>
        <v>#N/A</v>
      </c>
      <c r="G106" s="58" t="e">
        <f t="shared" si="36"/>
        <v>#N/A</v>
      </c>
      <c r="H106" s="58" t="e">
        <f t="shared" si="31"/>
        <v>#N/A</v>
      </c>
      <c r="I106" s="61" t="e">
        <v>#N/A</v>
      </c>
      <c r="J106" s="58" t="str">
        <f t="shared" si="28"/>
        <v>0</v>
      </c>
      <c r="K106" s="58" t="str">
        <f t="shared" si="29"/>
        <v>0</v>
      </c>
      <c r="L106" s="58" t="str">
        <f t="shared" si="32"/>
        <v>0</v>
      </c>
      <c r="M106" s="58" t="str">
        <f t="shared" si="33"/>
        <v>0</v>
      </c>
      <c r="N106" s="5">
        <v>0</v>
      </c>
      <c r="O106" s="3">
        <f t="shared" si="30"/>
        <v>1.7592592592592592E-3</v>
      </c>
      <c r="Q106" s="56"/>
      <c r="R106" s="56"/>
      <c r="AD106" s="56"/>
      <c r="AE106" s="56"/>
    </row>
    <row r="107" spans="1:31" x14ac:dyDescent="0.35">
      <c r="A107">
        <v>153000</v>
      </c>
      <c r="B107" s="59">
        <v>0.20478353999999999</v>
      </c>
      <c r="C107" s="3">
        <f t="shared" si="25"/>
        <v>1.7708333333333332E-3</v>
      </c>
      <c r="D107" s="59">
        <v>2.0478353999999999</v>
      </c>
      <c r="E107" s="56" t="e">
        <f t="shared" si="26"/>
        <v>#N/A</v>
      </c>
      <c r="F107" s="58" t="e">
        <f t="shared" si="27"/>
        <v>#N/A</v>
      </c>
      <c r="G107" s="58" t="e">
        <f t="shared" si="36"/>
        <v>#N/A</v>
      </c>
      <c r="H107" s="58" t="e">
        <f t="shared" si="31"/>
        <v>#N/A</v>
      </c>
      <c r="I107" s="61" t="e">
        <v>#N/A</v>
      </c>
      <c r="J107" s="58" t="str">
        <f t="shared" si="28"/>
        <v>0</v>
      </c>
      <c r="K107" s="58" t="str">
        <f t="shared" si="29"/>
        <v>0</v>
      </c>
      <c r="L107" s="58" t="str">
        <f t="shared" si="32"/>
        <v>0</v>
      </c>
      <c r="M107" s="58" t="str">
        <f t="shared" si="33"/>
        <v>0</v>
      </c>
      <c r="N107" s="5">
        <v>0</v>
      </c>
      <c r="O107" s="3">
        <f t="shared" si="30"/>
        <v>1.7708333333333332E-3</v>
      </c>
      <c r="Q107" s="56"/>
      <c r="R107" s="56"/>
      <c r="AD107" s="56"/>
      <c r="AE107" s="56"/>
    </row>
    <row r="108" spans="1:31" x14ac:dyDescent="0.35">
      <c r="A108">
        <v>154000</v>
      </c>
      <c r="B108" s="59">
        <v>0.21386448</v>
      </c>
      <c r="C108" s="3">
        <f t="shared" si="25"/>
        <v>1.7824074074074075E-3</v>
      </c>
      <c r="D108" s="59">
        <v>2.1386447999999998</v>
      </c>
      <c r="E108" s="56" t="e">
        <f t="shared" si="26"/>
        <v>#N/A</v>
      </c>
      <c r="F108" s="58" t="e">
        <f t="shared" si="27"/>
        <v>#N/A</v>
      </c>
      <c r="G108" s="58" t="e">
        <f t="shared" si="36"/>
        <v>#N/A</v>
      </c>
      <c r="H108" s="58" t="e">
        <f t="shared" si="31"/>
        <v>#N/A</v>
      </c>
      <c r="I108" s="61" t="e">
        <v>#N/A</v>
      </c>
      <c r="J108" s="58" t="str">
        <f t="shared" si="28"/>
        <v>0</v>
      </c>
      <c r="K108" s="58" t="str">
        <f t="shared" si="29"/>
        <v>0</v>
      </c>
      <c r="L108" s="58" t="str">
        <f t="shared" si="32"/>
        <v>0</v>
      </c>
      <c r="M108" s="58" t="str">
        <f t="shared" si="33"/>
        <v>0</v>
      </c>
      <c r="N108" s="5">
        <v>0</v>
      </c>
      <c r="O108" s="3">
        <f t="shared" si="30"/>
        <v>1.7824074074074075E-3</v>
      </c>
    </row>
    <row r="109" spans="1:31" x14ac:dyDescent="0.35">
      <c r="A109">
        <v>155000</v>
      </c>
      <c r="B109" s="59">
        <v>0.22370072999999999</v>
      </c>
      <c r="C109" s="3">
        <f t="shared" si="25"/>
        <v>1.7939814814814817E-3</v>
      </c>
      <c r="D109" s="59">
        <v>2.2370072999999997</v>
      </c>
      <c r="E109" s="56" t="e">
        <f t="shared" si="26"/>
        <v>#N/A</v>
      </c>
      <c r="F109" s="58" t="e">
        <f t="shared" si="27"/>
        <v>#N/A</v>
      </c>
      <c r="G109" s="58" t="e">
        <f t="shared" si="36"/>
        <v>#N/A</v>
      </c>
      <c r="H109" s="58" t="e">
        <f t="shared" si="31"/>
        <v>#N/A</v>
      </c>
      <c r="I109" s="61" t="e">
        <v>#N/A</v>
      </c>
      <c r="J109" s="58" t="str">
        <f t="shared" si="28"/>
        <v>0</v>
      </c>
      <c r="K109" s="58" t="str">
        <f t="shared" si="29"/>
        <v>0</v>
      </c>
      <c r="L109" s="58" t="str">
        <f t="shared" si="32"/>
        <v>0</v>
      </c>
      <c r="M109" s="58" t="str">
        <f t="shared" si="33"/>
        <v>0</v>
      </c>
      <c r="N109" s="5">
        <v>0</v>
      </c>
      <c r="O109" s="3">
        <f t="shared" si="30"/>
        <v>1.7939814814814817E-3</v>
      </c>
    </row>
    <row r="110" spans="1:31" x14ac:dyDescent="0.35">
      <c r="A110">
        <v>156000</v>
      </c>
      <c r="B110" s="59">
        <v>0.22067455999999999</v>
      </c>
      <c r="C110" s="3">
        <f t="shared" si="25"/>
        <v>1.8055555555555557E-3</v>
      </c>
      <c r="D110" s="59">
        <v>2.2067456000000001</v>
      </c>
      <c r="E110" s="56" t="e">
        <f t="shared" si="26"/>
        <v>#N/A</v>
      </c>
      <c r="F110" s="58" t="e">
        <f t="shared" si="27"/>
        <v>#N/A</v>
      </c>
      <c r="G110" s="58" t="e">
        <f t="shared" si="36"/>
        <v>#N/A</v>
      </c>
      <c r="H110" s="58" t="e">
        <f t="shared" si="31"/>
        <v>#N/A</v>
      </c>
      <c r="I110" s="61" t="e">
        <v>#N/A</v>
      </c>
      <c r="J110" s="58" t="str">
        <f t="shared" si="28"/>
        <v>0</v>
      </c>
      <c r="K110" s="58" t="str">
        <f t="shared" si="29"/>
        <v>0</v>
      </c>
      <c r="L110" s="58" t="str">
        <f t="shared" si="32"/>
        <v>0</v>
      </c>
      <c r="M110" s="58" t="str">
        <f t="shared" si="33"/>
        <v>0</v>
      </c>
      <c r="N110" s="5">
        <v>0</v>
      </c>
      <c r="O110" s="3">
        <f t="shared" si="30"/>
        <v>1.8055555555555557E-3</v>
      </c>
    </row>
    <row r="111" spans="1:31" x14ac:dyDescent="0.35">
      <c r="A111">
        <v>157000</v>
      </c>
      <c r="B111" s="59">
        <v>0.21840372999999999</v>
      </c>
      <c r="C111" s="3">
        <f t="shared" si="25"/>
        <v>1.8171296296296297E-3</v>
      </c>
      <c r="D111" s="59">
        <v>2.1840373</v>
      </c>
      <c r="E111" s="56" t="e">
        <f t="shared" si="26"/>
        <v>#N/A</v>
      </c>
      <c r="F111" s="58" t="e">
        <f t="shared" si="27"/>
        <v>#N/A</v>
      </c>
      <c r="G111" s="58" t="e">
        <f>IF(AND(D111&lt;=D108, D111&lt;=D109, D111&lt;=D110, D111&lt;=D112, D111&lt;=D113, D111&lt;=D114),D111,NA())</f>
        <v>#N/A</v>
      </c>
      <c r="H111" s="58" t="e">
        <f t="shared" si="31"/>
        <v>#N/A</v>
      </c>
      <c r="I111" s="61" t="e">
        <v>#N/A</v>
      </c>
      <c r="J111" s="58" t="str">
        <f t="shared" si="28"/>
        <v>0</v>
      </c>
      <c r="K111" s="58" t="str">
        <f t="shared" si="29"/>
        <v>0</v>
      </c>
      <c r="L111" s="58" t="str">
        <f t="shared" si="32"/>
        <v>0</v>
      </c>
      <c r="M111" s="58" t="str">
        <f t="shared" si="33"/>
        <v>0</v>
      </c>
      <c r="N111" s="5">
        <v>0</v>
      </c>
      <c r="O111" s="3">
        <f t="shared" si="30"/>
        <v>1.8171296296296297E-3</v>
      </c>
    </row>
    <row r="112" spans="1:31" x14ac:dyDescent="0.35">
      <c r="A112">
        <v>158000</v>
      </c>
      <c r="B112" s="59">
        <v>0.22975308</v>
      </c>
      <c r="C112" s="3">
        <f t="shared" si="25"/>
        <v>1.8287037037037037E-3</v>
      </c>
      <c r="D112" s="59">
        <v>2.2975308000000001</v>
      </c>
      <c r="E112" s="56" t="e">
        <f t="shared" si="26"/>
        <v>#N/A</v>
      </c>
      <c r="F112" s="58" t="e">
        <f t="shared" si="27"/>
        <v>#N/A</v>
      </c>
      <c r="G112" s="58" t="e">
        <f t="shared" ref="G112:G126" si="37">IF(AND(D112&lt;=D109, D112&lt;=D110, D112&lt;=D111, D112&lt;=D113, D112&lt;=D114, D112&lt;=D115),D112,NA())</f>
        <v>#N/A</v>
      </c>
      <c r="H112" s="58" t="e">
        <f t="shared" si="31"/>
        <v>#N/A</v>
      </c>
      <c r="I112" s="61" t="e">
        <v>#N/A</v>
      </c>
      <c r="J112" s="58" t="str">
        <f t="shared" si="28"/>
        <v>0</v>
      </c>
      <c r="K112" s="58" t="str">
        <f t="shared" si="29"/>
        <v>0</v>
      </c>
      <c r="L112" s="58" t="str">
        <f t="shared" si="32"/>
        <v>0</v>
      </c>
      <c r="M112" s="58" t="str">
        <f t="shared" si="33"/>
        <v>0</v>
      </c>
      <c r="N112" s="5">
        <v>0</v>
      </c>
      <c r="O112" s="3">
        <f t="shared" si="30"/>
        <v>1.8287037037037037E-3</v>
      </c>
    </row>
    <row r="113" spans="1:15" x14ac:dyDescent="0.35">
      <c r="A113">
        <v>159000</v>
      </c>
      <c r="B113" s="59">
        <v>0.23883157999999999</v>
      </c>
      <c r="C113" s="3">
        <f t="shared" si="25"/>
        <v>1.8402777777777777E-3</v>
      </c>
      <c r="D113" s="59">
        <v>2.3883158</v>
      </c>
      <c r="E113" s="56" t="e">
        <f t="shared" si="26"/>
        <v>#N/A</v>
      </c>
      <c r="F113" s="58" t="e">
        <f t="shared" si="27"/>
        <v>#N/A</v>
      </c>
      <c r="G113" s="58" t="e">
        <f t="shared" si="37"/>
        <v>#N/A</v>
      </c>
      <c r="H113" s="58" t="e">
        <f t="shared" si="31"/>
        <v>#N/A</v>
      </c>
      <c r="I113" s="61" t="e">
        <v>#N/A</v>
      </c>
      <c r="J113" s="58" t="str">
        <f t="shared" si="28"/>
        <v>0</v>
      </c>
      <c r="K113" s="58" t="str">
        <f t="shared" si="29"/>
        <v>0</v>
      </c>
      <c r="L113" s="58" t="str">
        <f t="shared" si="32"/>
        <v>0</v>
      </c>
      <c r="M113" s="58" t="str">
        <f t="shared" si="33"/>
        <v>0</v>
      </c>
      <c r="N113" s="5">
        <v>0</v>
      </c>
      <c r="O113" s="3">
        <f t="shared" si="30"/>
        <v>1.8402777777777777E-3</v>
      </c>
    </row>
    <row r="114" spans="1:15" x14ac:dyDescent="0.35">
      <c r="A114">
        <v>160000</v>
      </c>
      <c r="B114" s="59">
        <v>0.23656073</v>
      </c>
      <c r="C114" s="3">
        <f t="shared" si="25"/>
        <v>1.8518518518518517E-3</v>
      </c>
      <c r="D114" s="59">
        <v>2.3656072999999997</v>
      </c>
      <c r="E114" s="56" t="e">
        <f t="shared" si="26"/>
        <v>#N/A</v>
      </c>
      <c r="F114" s="58" t="e">
        <f t="shared" si="27"/>
        <v>#N/A</v>
      </c>
      <c r="G114" s="58" t="e">
        <f t="shared" si="37"/>
        <v>#N/A</v>
      </c>
      <c r="H114" s="58" t="e">
        <f t="shared" si="31"/>
        <v>#N/A</v>
      </c>
      <c r="I114" s="61" t="e">
        <v>#N/A</v>
      </c>
      <c r="J114" s="58" t="str">
        <f t="shared" si="28"/>
        <v>0</v>
      </c>
      <c r="K114" s="58" t="str">
        <f t="shared" si="29"/>
        <v>0</v>
      </c>
      <c r="L114" s="58" t="str">
        <f t="shared" si="32"/>
        <v>0</v>
      </c>
      <c r="M114" s="58" t="str">
        <f t="shared" si="33"/>
        <v>0</v>
      </c>
      <c r="N114" s="5">
        <v>0</v>
      </c>
      <c r="O114" s="3">
        <f t="shared" si="30"/>
        <v>1.8518518518518517E-3</v>
      </c>
    </row>
    <row r="115" spans="1:15" x14ac:dyDescent="0.35">
      <c r="A115">
        <v>161000</v>
      </c>
      <c r="B115" s="59">
        <v>0.24261308000000001</v>
      </c>
      <c r="C115" s="3">
        <f t="shared" si="25"/>
        <v>1.8634259259259257E-3</v>
      </c>
      <c r="D115" s="59">
        <v>2.4261308000000001</v>
      </c>
      <c r="E115" s="56" t="e">
        <f t="shared" si="26"/>
        <v>#N/A</v>
      </c>
      <c r="F115" s="58" t="e">
        <f t="shared" si="27"/>
        <v>#N/A</v>
      </c>
      <c r="G115" s="58" t="e">
        <f t="shared" si="37"/>
        <v>#N/A</v>
      </c>
      <c r="H115" s="58">
        <f t="shared" si="31"/>
        <v>2.4261308000000001</v>
      </c>
      <c r="I115" s="61" t="e">
        <v>#N/A</v>
      </c>
      <c r="J115" s="58" t="str">
        <f t="shared" si="28"/>
        <v>0</v>
      </c>
      <c r="K115" s="58" t="str">
        <f t="shared" si="29"/>
        <v>0</v>
      </c>
      <c r="L115" s="58" t="str">
        <f t="shared" si="32"/>
        <v>0</v>
      </c>
      <c r="M115" s="58">
        <f t="shared" si="33"/>
        <v>2.4261308000000001</v>
      </c>
      <c r="N115" s="5">
        <v>0</v>
      </c>
      <c r="O115" s="3">
        <f t="shared" si="30"/>
        <v>1.8634259259259257E-3</v>
      </c>
    </row>
    <row r="116" spans="1:15" x14ac:dyDescent="0.35">
      <c r="A116">
        <v>162000</v>
      </c>
      <c r="B116" s="59">
        <v>0.24109997999999999</v>
      </c>
      <c r="C116" s="3">
        <f t="shared" si="25"/>
        <v>1.8750000000000001E-3</v>
      </c>
      <c r="D116" s="59">
        <v>2.4109997999999999</v>
      </c>
      <c r="E116" s="56" t="e">
        <f t="shared" si="26"/>
        <v>#N/A</v>
      </c>
      <c r="F116" s="58" t="e">
        <f t="shared" si="27"/>
        <v>#N/A</v>
      </c>
      <c r="G116" s="58" t="e">
        <f t="shared" si="37"/>
        <v>#N/A</v>
      </c>
      <c r="H116" s="58" t="e">
        <f t="shared" si="31"/>
        <v>#N/A</v>
      </c>
      <c r="I116" s="61" t="e">
        <v>#N/A</v>
      </c>
      <c r="J116" s="58" t="str">
        <f t="shared" si="28"/>
        <v>0</v>
      </c>
      <c r="K116" s="58" t="str">
        <f t="shared" si="29"/>
        <v>0</v>
      </c>
      <c r="L116" s="58" t="str">
        <f t="shared" si="32"/>
        <v>0</v>
      </c>
      <c r="M116" s="58" t="str">
        <f t="shared" si="33"/>
        <v>0</v>
      </c>
      <c r="N116" s="5">
        <v>0</v>
      </c>
      <c r="O116" s="3">
        <f t="shared" si="30"/>
        <v>1.8750000000000001E-3</v>
      </c>
    </row>
    <row r="117" spans="1:15" x14ac:dyDescent="0.35">
      <c r="A117">
        <v>163000</v>
      </c>
      <c r="B117" s="59">
        <v>0.23731606999999999</v>
      </c>
      <c r="C117" s="3">
        <f t="shared" si="25"/>
        <v>1.8865740740740742E-3</v>
      </c>
      <c r="D117" s="59">
        <v>2.3731606999999997</v>
      </c>
      <c r="E117" s="56" t="e">
        <f t="shared" si="26"/>
        <v>#N/A</v>
      </c>
      <c r="F117" s="58" t="e">
        <f t="shared" si="27"/>
        <v>#N/A</v>
      </c>
      <c r="G117" s="58" t="e">
        <f t="shared" si="37"/>
        <v>#N/A</v>
      </c>
      <c r="H117" s="58" t="e">
        <f t="shared" si="31"/>
        <v>#N/A</v>
      </c>
      <c r="I117" s="61" t="e">
        <v>#N/A</v>
      </c>
      <c r="J117" s="58" t="str">
        <f t="shared" si="28"/>
        <v>0</v>
      </c>
      <c r="K117" s="58" t="str">
        <f t="shared" si="29"/>
        <v>0</v>
      </c>
      <c r="L117" s="58" t="str">
        <f t="shared" si="32"/>
        <v>0</v>
      </c>
      <c r="M117" s="58" t="str">
        <f t="shared" si="33"/>
        <v>0</v>
      </c>
      <c r="N117" s="5">
        <v>0</v>
      </c>
      <c r="O117" s="3">
        <f t="shared" si="30"/>
        <v>1.8865740740740742E-3</v>
      </c>
    </row>
    <row r="118" spans="1:15" x14ac:dyDescent="0.35">
      <c r="A118">
        <v>164000</v>
      </c>
      <c r="B118" s="59">
        <v>0.21386448</v>
      </c>
      <c r="C118" s="3">
        <f t="shared" si="25"/>
        <v>1.8981481481481482E-3</v>
      </c>
      <c r="D118" s="59">
        <v>2.1386447999999998</v>
      </c>
      <c r="E118" s="56" t="e">
        <f t="shared" si="26"/>
        <v>#N/A</v>
      </c>
      <c r="F118" s="58" t="e">
        <f t="shared" si="27"/>
        <v>#N/A</v>
      </c>
      <c r="G118" s="58" t="e">
        <f t="shared" si="37"/>
        <v>#N/A</v>
      </c>
      <c r="H118" s="58" t="e">
        <f t="shared" si="31"/>
        <v>#N/A</v>
      </c>
      <c r="I118" s="61" t="e">
        <v>#N/A</v>
      </c>
      <c r="J118" s="58" t="str">
        <f t="shared" si="28"/>
        <v>0</v>
      </c>
      <c r="K118" s="58" t="str">
        <f t="shared" si="29"/>
        <v>0</v>
      </c>
      <c r="L118" s="58" t="str">
        <f t="shared" si="32"/>
        <v>0</v>
      </c>
      <c r="M118" s="58" t="str">
        <f t="shared" si="33"/>
        <v>0</v>
      </c>
      <c r="N118" s="5">
        <v>0</v>
      </c>
      <c r="O118" s="3">
        <f t="shared" si="30"/>
        <v>1.8981481481481482E-3</v>
      </c>
    </row>
    <row r="119" spans="1:15" x14ac:dyDescent="0.35">
      <c r="A119">
        <v>165000</v>
      </c>
      <c r="B119" s="59">
        <v>0.17527962</v>
      </c>
      <c r="C119" s="3">
        <f t="shared" si="25"/>
        <v>1.9097222222222222E-3</v>
      </c>
      <c r="D119" s="59">
        <v>1.7527961999999999</v>
      </c>
      <c r="E119" s="56" t="e">
        <f t="shared" si="26"/>
        <v>#N/A</v>
      </c>
      <c r="F119" s="58" t="e">
        <f t="shared" si="27"/>
        <v>#N/A</v>
      </c>
      <c r="G119" s="58" t="e">
        <f t="shared" si="37"/>
        <v>#N/A</v>
      </c>
      <c r="H119" s="58" t="e">
        <f t="shared" si="31"/>
        <v>#N/A</v>
      </c>
      <c r="I119" s="61" t="e">
        <v>#N/A</v>
      </c>
      <c r="J119" s="58" t="str">
        <f t="shared" si="28"/>
        <v>0</v>
      </c>
      <c r="K119" s="58" t="str">
        <f t="shared" si="29"/>
        <v>0</v>
      </c>
      <c r="L119" s="58" t="str">
        <f t="shared" si="32"/>
        <v>0</v>
      </c>
      <c r="M119" s="58" t="str">
        <f t="shared" si="33"/>
        <v>0</v>
      </c>
      <c r="N119" s="5">
        <v>0</v>
      </c>
      <c r="O119" s="3">
        <f t="shared" si="30"/>
        <v>1.9097222222222222E-3</v>
      </c>
    </row>
    <row r="120" spans="1:15" x14ac:dyDescent="0.35">
      <c r="A120">
        <v>166000</v>
      </c>
      <c r="B120" s="59">
        <v>0.14652858999999999</v>
      </c>
      <c r="C120" s="3">
        <f t="shared" si="25"/>
        <v>1.9212962962962962E-3</v>
      </c>
      <c r="D120" s="59">
        <v>1.4652858999999998</v>
      </c>
      <c r="E120" s="56" t="e">
        <f t="shared" si="26"/>
        <v>#N/A</v>
      </c>
      <c r="F120" s="58" t="e">
        <f t="shared" si="27"/>
        <v>#N/A</v>
      </c>
      <c r="G120" s="58" t="e">
        <f t="shared" si="37"/>
        <v>#N/A</v>
      </c>
      <c r="H120" s="58" t="e">
        <f t="shared" si="31"/>
        <v>#N/A</v>
      </c>
      <c r="I120" s="61" t="e">
        <v>#N/A</v>
      </c>
      <c r="J120" s="58" t="str">
        <f t="shared" si="28"/>
        <v>0</v>
      </c>
      <c r="K120" s="58" t="str">
        <f t="shared" si="29"/>
        <v>0</v>
      </c>
      <c r="L120" s="58" t="str">
        <f t="shared" si="32"/>
        <v>0</v>
      </c>
      <c r="M120" s="58" t="str">
        <f t="shared" si="33"/>
        <v>0</v>
      </c>
      <c r="N120" s="5">
        <v>0</v>
      </c>
      <c r="O120" s="3">
        <f t="shared" si="30"/>
        <v>1.9212962962962962E-3</v>
      </c>
    </row>
    <row r="121" spans="1:15" x14ac:dyDescent="0.35">
      <c r="A121">
        <v>167000</v>
      </c>
      <c r="B121" s="59">
        <v>0.10491998</v>
      </c>
      <c r="C121" s="3">
        <f t="shared" si="25"/>
        <v>1.9328703703703704E-3</v>
      </c>
      <c r="D121" s="59">
        <v>1.0491998</v>
      </c>
      <c r="E121" s="56" t="e">
        <f t="shared" si="26"/>
        <v>#N/A</v>
      </c>
      <c r="F121" s="58" t="e">
        <f t="shared" si="27"/>
        <v>#N/A</v>
      </c>
      <c r="G121" s="58" t="e">
        <f t="shared" si="37"/>
        <v>#N/A</v>
      </c>
      <c r="H121" s="58" t="e">
        <f t="shared" si="31"/>
        <v>#N/A</v>
      </c>
      <c r="I121" s="61" t="e">
        <v>#N/A</v>
      </c>
      <c r="J121" s="58" t="str">
        <f t="shared" si="28"/>
        <v>0</v>
      </c>
      <c r="K121" s="58" t="str">
        <f t="shared" si="29"/>
        <v>0</v>
      </c>
      <c r="L121" s="58" t="str">
        <f t="shared" si="32"/>
        <v>0</v>
      </c>
      <c r="M121" s="58" t="str">
        <f t="shared" si="33"/>
        <v>0</v>
      </c>
      <c r="N121" s="5">
        <v>0</v>
      </c>
      <c r="O121" s="3">
        <f t="shared" si="30"/>
        <v>1.9328703703703704E-3</v>
      </c>
    </row>
    <row r="122" spans="1:15" x14ac:dyDescent="0.35">
      <c r="A122">
        <v>168000</v>
      </c>
      <c r="B122" s="59">
        <v>9.9625394000000006E-2</v>
      </c>
      <c r="C122" s="3">
        <f t="shared" si="25"/>
        <v>1.9444444444444444E-3</v>
      </c>
      <c r="D122" s="59">
        <v>0.99625394000000012</v>
      </c>
      <c r="E122" s="56" t="e">
        <f t="shared" si="26"/>
        <v>#N/A</v>
      </c>
      <c r="F122" s="58" t="e">
        <f t="shared" si="27"/>
        <v>#N/A</v>
      </c>
      <c r="G122" s="58">
        <f t="shared" si="37"/>
        <v>0.99625394000000012</v>
      </c>
      <c r="H122" s="58" t="e">
        <f t="shared" si="31"/>
        <v>#N/A</v>
      </c>
      <c r="I122" s="61" t="e">
        <v>#N/A</v>
      </c>
      <c r="J122" s="58" t="str">
        <f t="shared" si="28"/>
        <v>0</v>
      </c>
      <c r="K122" s="58" t="str">
        <f t="shared" si="29"/>
        <v>0</v>
      </c>
      <c r="L122" s="58">
        <f t="shared" si="32"/>
        <v>0.99625394000000012</v>
      </c>
      <c r="M122" s="58" t="str">
        <f t="shared" si="33"/>
        <v>0</v>
      </c>
      <c r="N122" s="5">
        <v>0</v>
      </c>
      <c r="O122" s="3">
        <f t="shared" si="30"/>
        <v>1.9444444444444444E-3</v>
      </c>
    </row>
    <row r="123" spans="1:15" x14ac:dyDescent="0.35">
      <c r="A123">
        <v>169000</v>
      </c>
      <c r="B123" s="59">
        <v>0.121563904</v>
      </c>
      <c r="C123" s="3">
        <f t="shared" si="25"/>
        <v>1.9560185185185188E-3</v>
      </c>
      <c r="D123" s="59">
        <v>1.2156390400000001</v>
      </c>
      <c r="E123" s="56" t="e">
        <f t="shared" si="26"/>
        <v>#N/A</v>
      </c>
      <c r="F123" s="58" t="e">
        <f t="shared" si="27"/>
        <v>#N/A</v>
      </c>
      <c r="G123" s="58" t="e">
        <f t="shared" si="37"/>
        <v>#N/A</v>
      </c>
      <c r="H123" s="58" t="e">
        <f t="shared" si="31"/>
        <v>#N/A</v>
      </c>
      <c r="I123" s="61" t="e">
        <v>#N/A</v>
      </c>
      <c r="J123" s="58" t="str">
        <f t="shared" si="28"/>
        <v>0</v>
      </c>
      <c r="K123" s="58" t="str">
        <f t="shared" si="29"/>
        <v>0</v>
      </c>
      <c r="L123" s="58" t="str">
        <f t="shared" si="32"/>
        <v>0</v>
      </c>
      <c r="M123" s="58" t="str">
        <f t="shared" si="33"/>
        <v>0</v>
      </c>
      <c r="N123" s="5">
        <v>0</v>
      </c>
      <c r="O123" s="3">
        <f t="shared" si="30"/>
        <v>1.9560185185185188E-3</v>
      </c>
    </row>
    <row r="124" spans="1:15" x14ac:dyDescent="0.35">
      <c r="A124">
        <v>170000</v>
      </c>
      <c r="B124" s="59">
        <v>0.14426016999999999</v>
      </c>
      <c r="C124" s="3">
        <f t="shared" si="25"/>
        <v>1.9675925925925928E-3</v>
      </c>
      <c r="D124" s="59">
        <v>1.4426017</v>
      </c>
      <c r="E124" s="56" t="e">
        <f t="shared" si="26"/>
        <v>#N/A</v>
      </c>
      <c r="F124" s="58" t="e">
        <f t="shared" si="27"/>
        <v>#N/A</v>
      </c>
      <c r="G124" s="58" t="e">
        <f t="shared" si="37"/>
        <v>#N/A</v>
      </c>
      <c r="H124" s="58" t="e">
        <f t="shared" si="31"/>
        <v>#N/A</v>
      </c>
      <c r="I124" s="61" t="e">
        <v>#N/A</v>
      </c>
      <c r="J124" s="58" t="str">
        <f t="shared" si="28"/>
        <v>0</v>
      </c>
      <c r="K124" s="58" t="str">
        <f t="shared" si="29"/>
        <v>0</v>
      </c>
      <c r="L124" s="58" t="str">
        <f t="shared" si="32"/>
        <v>0</v>
      </c>
      <c r="M124" s="58" t="str">
        <f t="shared" si="33"/>
        <v>0</v>
      </c>
      <c r="N124" s="5">
        <v>0</v>
      </c>
      <c r="O124" s="3">
        <f t="shared" si="30"/>
        <v>1.9675925925925928E-3</v>
      </c>
    </row>
    <row r="125" spans="1:15" x14ac:dyDescent="0.35">
      <c r="A125">
        <v>171000</v>
      </c>
      <c r="B125" s="59">
        <v>0.16241718999999999</v>
      </c>
      <c r="C125" s="3">
        <f t="shared" si="25"/>
        <v>1.9791666666666668E-3</v>
      </c>
      <c r="D125" s="59">
        <v>1.6241718999999999</v>
      </c>
      <c r="E125" s="56" t="e">
        <f t="shared" si="26"/>
        <v>#N/A</v>
      </c>
      <c r="F125" s="58" t="e">
        <f t="shared" si="27"/>
        <v>#N/A</v>
      </c>
      <c r="G125" s="58" t="e">
        <f t="shared" si="37"/>
        <v>#N/A</v>
      </c>
      <c r="H125" s="58">
        <f t="shared" si="31"/>
        <v>1.6241718999999999</v>
      </c>
      <c r="I125" s="61" t="e">
        <v>#N/A</v>
      </c>
      <c r="J125" s="58" t="str">
        <f t="shared" si="28"/>
        <v>0</v>
      </c>
      <c r="K125" s="58" t="str">
        <f t="shared" si="29"/>
        <v>0</v>
      </c>
      <c r="L125" s="58" t="str">
        <f t="shared" si="32"/>
        <v>0</v>
      </c>
      <c r="M125" s="58">
        <f t="shared" si="33"/>
        <v>1.6241718999999999</v>
      </c>
      <c r="N125" s="5">
        <v>0</v>
      </c>
      <c r="O125" s="3">
        <f t="shared" si="30"/>
        <v>1.9791666666666668E-3</v>
      </c>
    </row>
    <row r="126" spans="1:15" x14ac:dyDescent="0.35">
      <c r="A126">
        <v>172000</v>
      </c>
      <c r="B126" s="59">
        <v>0.15333867000000001</v>
      </c>
      <c r="C126" s="3">
        <f t="shared" si="25"/>
        <v>1.9907407407407408E-3</v>
      </c>
      <c r="D126" s="59">
        <v>1.5333867000000001</v>
      </c>
      <c r="E126" s="56" t="e">
        <f t="shared" si="26"/>
        <v>#N/A</v>
      </c>
      <c r="F126" s="58" t="e">
        <f t="shared" si="27"/>
        <v>#N/A</v>
      </c>
      <c r="G126" s="58" t="e">
        <f t="shared" si="37"/>
        <v>#N/A</v>
      </c>
      <c r="H126" s="58" t="e">
        <f t="shared" si="31"/>
        <v>#N/A</v>
      </c>
      <c r="I126" s="61" t="e">
        <v>#N/A</v>
      </c>
      <c r="J126" s="58" t="str">
        <f t="shared" si="28"/>
        <v>0</v>
      </c>
      <c r="K126" s="58" t="str">
        <f t="shared" si="29"/>
        <v>0</v>
      </c>
      <c r="L126" s="58" t="str">
        <f t="shared" si="32"/>
        <v>0</v>
      </c>
      <c r="M126" s="58" t="str">
        <f t="shared" si="33"/>
        <v>0</v>
      </c>
      <c r="N126" s="5">
        <v>0</v>
      </c>
      <c r="O126" s="3">
        <f t="shared" si="30"/>
        <v>1.9907407407407408E-3</v>
      </c>
    </row>
    <row r="127" spans="1:15" x14ac:dyDescent="0.35">
      <c r="A127">
        <v>173000</v>
      </c>
      <c r="B127" s="59">
        <v>0.13593942000000001</v>
      </c>
      <c r="C127" s="3">
        <f t="shared" si="25"/>
        <v>2.0023148148148148E-3</v>
      </c>
      <c r="D127" s="59">
        <v>1.3593942000000001</v>
      </c>
      <c r="E127" s="56" t="e">
        <f t="shared" si="26"/>
        <v>#N/A</v>
      </c>
      <c r="F127" s="58" t="e">
        <f t="shared" si="27"/>
        <v>#N/A</v>
      </c>
      <c r="G127" s="58" t="e">
        <f>IF(AND(D127&lt;=D124, D127&lt;=D125, D127&lt;=D126, D127&lt;=D128, D127&lt;=D129, D127&lt;=D130),D127,NA())</f>
        <v>#N/A</v>
      </c>
      <c r="H127" s="58" t="e">
        <f t="shared" si="31"/>
        <v>#N/A</v>
      </c>
      <c r="I127" s="61" t="e">
        <v>#N/A</v>
      </c>
      <c r="J127" s="58" t="str">
        <f t="shared" si="28"/>
        <v>0</v>
      </c>
      <c r="K127" s="58" t="str">
        <f t="shared" si="29"/>
        <v>0</v>
      </c>
      <c r="L127" s="58" t="str">
        <f t="shared" si="32"/>
        <v>0</v>
      </c>
      <c r="M127" s="58" t="str">
        <f t="shared" si="33"/>
        <v>0</v>
      </c>
      <c r="N127" s="5">
        <v>0</v>
      </c>
      <c r="O127" s="3">
        <f t="shared" si="30"/>
        <v>2.0023148148148148E-3</v>
      </c>
    </row>
    <row r="128" spans="1:15" x14ac:dyDescent="0.35">
      <c r="A128">
        <v>174000</v>
      </c>
      <c r="B128" s="59">
        <v>0.11853774</v>
      </c>
      <c r="C128" s="3">
        <f t="shared" si="25"/>
        <v>2.0138888888888888E-3</v>
      </c>
      <c r="D128" s="59">
        <v>1.1853774000000001</v>
      </c>
      <c r="E128" s="56" t="e">
        <f t="shared" si="26"/>
        <v>#N/A</v>
      </c>
      <c r="F128" s="58" t="e">
        <f t="shared" si="27"/>
        <v>#N/A</v>
      </c>
      <c r="G128" s="58">
        <f t="shared" ref="G128:G145" si="38">IF(AND(D128&lt;=D125, D128&lt;=D126, D128&lt;=D127, D128&lt;=D129, D128&lt;=D130, D128&lt;=D131),D128,NA())</f>
        <v>1.1853774000000001</v>
      </c>
      <c r="H128" s="58" t="e">
        <f t="shared" si="31"/>
        <v>#N/A</v>
      </c>
      <c r="I128" s="61" t="e">
        <v>#N/A</v>
      </c>
      <c r="J128" s="58" t="str">
        <f t="shared" si="28"/>
        <v>0</v>
      </c>
      <c r="K128" s="58" t="str">
        <f t="shared" si="29"/>
        <v>0</v>
      </c>
      <c r="L128" s="58">
        <f t="shared" si="32"/>
        <v>1.1853774000000001</v>
      </c>
      <c r="M128" s="58" t="str">
        <f t="shared" si="33"/>
        <v>0</v>
      </c>
      <c r="N128" s="5">
        <v>0</v>
      </c>
      <c r="O128" s="3">
        <f t="shared" si="30"/>
        <v>2.0138888888888888E-3</v>
      </c>
    </row>
    <row r="129" spans="1:15" x14ac:dyDescent="0.35">
      <c r="A129">
        <v>175000</v>
      </c>
      <c r="B129" s="59">
        <v>0.13745008</v>
      </c>
      <c r="C129" s="3">
        <f t="shared" si="25"/>
        <v>2.0254629629629629E-3</v>
      </c>
      <c r="D129" s="59">
        <v>1.3745008000000001</v>
      </c>
      <c r="E129" s="56" t="e">
        <f t="shared" si="26"/>
        <v>#N/A</v>
      </c>
      <c r="F129" s="58" t="e">
        <f t="shared" si="27"/>
        <v>#N/A</v>
      </c>
      <c r="G129" s="58" t="e">
        <f t="shared" si="38"/>
        <v>#N/A</v>
      </c>
      <c r="H129" s="58" t="e">
        <f t="shared" si="31"/>
        <v>#N/A</v>
      </c>
      <c r="I129" s="61" t="e">
        <v>#N/A</v>
      </c>
      <c r="J129" s="58" t="str">
        <f t="shared" si="28"/>
        <v>0</v>
      </c>
      <c r="K129" s="58" t="str">
        <f t="shared" si="29"/>
        <v>0</v>
      </c>
      <c r="L129" s="58" t="str">
        <f t="shared" si="32"/>
        <v>0</v>
      </c>
      <c r="M129" s="58" t="str">
        <f t="shared" si="33"/>
        <v>0</v>
      </c>
      <c r="N129" s="5">
        <v>0</v>
      </c>
      <c r="O129" s="3">
        <f t="shared" si="30"/>
        <v>2.0254629629629629E-3</v>
      </c>
    </row>
    <row r="130" spans="1:15" x14ac:dyDescent="0.35">
      <c r="A130">
        <v>176000</v>
      </c>
      <c r="B130" s="59">
        <v>0.17830577</v>
      </c>
      <c r="C130" s="3">
        <f t="shared" ref="C130:C193" si="39">A130/60000/1440</f>
        <v>2.0370370370370369E-3</v>
      </c>
      <c r="D130" s="59">
        <v>1.7830577000000001</v>
      </c>
      <c r="E130" s="56" t="e">
        <f t="shared" si="26"/>
        <v>#N/A</v>
      </c>
      <c r="F130" s="58" t="e">
        <f t="shared" si="27"/>
        <v>#N/A</v>
      </c>
      <c r="G130" s="58" t="e">
        <f t="shared" si="38"/>
        <v>#N/A</v>
      </c>
      <c r="H130" s="58" t="e">
        <f t="shared" si="31"/>
        <v>#N/A</v>
      </c>
      <c r="I130" s="61" t="e">
        <v>#N/A</v>
      </c>
      <c r="J130" s="58" t="str">
        <f t="shared" si="28"/>
        <v>0</v>
      </c>
      <c r="K130" s="58" t="str">
        <f t="shared" si="29"/>
        <v>0</v>
      </c>
      <c r="L130" s="58" t="str">
        <f t="shared" si="32"/>
        <v>0</v>
      </c>
      <c r="M130" s="58" t="str">
        <f t="shared" si="33"/>
        <v>0</v>
      </c>
      <c r="N130" s="5">
        <v>0</v>
      </c>
      <c r="O130" s="3">
        <f t="shared" si="30"/>
        <v>2.0370370370370369E-3</v>
      </c>
    </row>
    <row r="131" spans="1:15" x14ac:dyDescent="0.35">
      <c r="A131">
        <v>177000</v>
      </c>
      <c r="B131" s="59">
        <v>0.21689064999999999</v>
      </c>
      <c r="C131" s="3">
        <f t="shared" si="39"/>
        <v>2.0486111111111113E-3</v>
      </c>
      <c r="D131" s="59">
        <v>2.1689064999999998</v>
      </c>
      <c r="E131" s="56" t="e">
        <f t="shared" ref="E131:E194" si="40">IF(D131=MIN($D$2:$D$412),D131,NA())</f>
        <v>#N/A</v>
      </c>
      <c r="F131" s="58" t="e">
        <f t="shared" ref="F131:F194" si="41">IF(D131=MAX($D$2:$D$412),D131,NA())</f>
        <v>#N/A</v>
      </c>
      <c r="G131" s="58" t="e">
        <f t="shared" si="38"/>
        <v>#N/A</v>
      </c>
      <c r="H131" s="58" t="e">
        <f t="shared" si="31"/>
        <v>#N/A</v>
      </c>
      <c r="I131" s="61" t="e">
        <v>#N/A</v>
      </c>
      <c r="J131" s="58" t="str">
        <f t="shared" ref="J131:J194" si="42">IF(D131=MIN($D:$D),D131,"0")</f>
        <v>0</v>
      </c>
      <c r="K131" s="58" t="str">
        <f t="shared" ref="K131:K194" si="43">IF(D131=MAX($D:$D),D131,"0")</f>
        <v>0</v>
      </c>
      <c r="L131" s="58" t="str">
        <f t="shared" si="32"/>
        <v>0</v>
      </c>
      <c r="M131" s="58" t="str">
        <f t="shared" si="33"/>
        <v>0</v>
      </c>
      <c r="N131" s="5">
        <v>0</v>
      </c>
      <c r="O131" s="3">
        <f t="shared" ref="O131:O194" si="44">$A131/60000/1440</f>
        <v>2.0486111111111113E-3</v>
      </c>
    </row>
    <row r="132" spans="1:15" x14ac:dyDescent="0.35">
      <c r="A132">
        <v>178000</v>
      </c>
      <c r="B132" s="59">
        <v>0.24336840000000001</v>
      </c>
      <c r="C132" s="3">
        <f t="shared" si="39"/>
        <v>2.0601851851851853E-3</v>
      </c>
      <c r="D132" s="59">
        <v>2.433684</v>
      </c>
      <c r="E132" s="56" t="e">
        <f t="shared" si="40"/>
        <v>#N/A</v>
      </c>
      <c r="F132" s="58" t="e">
        <f t="shared" si="41"/>
        <v>#N/A</v>
      </c>
      <c r="G132" s="58" t="e">
        <f t="shared" si="38"/>
        <v>#N/A</v>
      </c>
      <c r="H132" s="58" t="e">
        <f t="shared" si="31"/>
        <v>#N/A</v>
      </c>
      <c r="I132" s="61" t="e">
        <v>#N/A</v>
      </c>
      <c r="J132" s="58" t="str">
        <f t="shared" si="42"/>
        <v>0</v>
      </c>
      <c r="K132" s="58" t="str">
        <f t="shared" si="43"/>
        <v>0</v>
      </c>
      <c r="L132" s="58" t="str">
        <f t="shared" si="32"/>
        <v>0</v>
      </c>
      <c r="M132" s="58" t="str">
        <f t="shared" si="33"/>
        <v>0</v>
      </c>
      <c r="N132" s="5">
        <v>0</v>
      </c>
      <c r="O132" s="3">
        <f t="shared" si="44"/>
        <v>2.0601851851851853E-3</v>
      </c>
    </row>
    <row r="133" spans="1:15" x14ac:dyDescent="0.35">
      <c r="A133">
        <v>179000</v>
      </c>
      <c r="B133" s="59">
        <v>0.26001469999999999</v>
      </c>
      <c r="C133" s="3">
        <f t="shared" si="39"/>
        <v>2.0717592592592593E-3</v>
      </c>
      <c r="D133" s="59">
        <v>2.6001469999999998</v>
      </c>
      <c r="E133" s="56" t="e">
        <f t="shared" si="40"/>
        <v>#N/A</v>
      </c>
      <c r="F133" s="58" t="e">
        <f t="shared" si="41"/>
        <v>#N/A</v>
      </c>
      <c r="G133" s="58" t="e">
        <f t="shared" si="38"/>
        <v>#N/A</v>
      </c>
      <c r="H133" s="58">
        <f t="shared" si="31"/>
        <v>2.6001469999999998</v>
      </c>
      <c r="I133" s="61" t="e">
        <v>#N/A</v>
      </c>
      <c r="J133" s="58" t="str">
        <f t="shared" si="42"/>
        <v>0</v>
      </c>
      <c r="K133" s="58" t="str">
        <f t="shared" si="43"/>
        <v>0</v>
      </c>
      <c r="L133" s="58" t="str">
        <f t="shared" si="32"/>
        <v>0</v>
      </c>
      <c r="M133" s="58">
        <f t="shared" si="33"/>
        <v>2.6001469999999998</v>
      </c>
      <c r="N133" s="5">
        <v>0</v>
      </c>
      <c r="O133" s="3">
        <f t="shared" si="44"/>
        <v>2.0717592592592593E-3</v>
      </c>
    </row>
    <row r="134" spans="1:15" x14ac:dyDescent="0.35">
      <c r="A134">
        <v>180000</v>
      </c>
      <c r="B134" s="59">
        <v>0.25547308000000002</v>
      </c>
      <c r="C134" s="3">
        <f t="shared" si="39"/>
        <v>2.0833333333333333E-3</v>
      </c>
      <c r="D134" s="59">
        <v>2.5547308000000002</v>
      </c>
      <c r="E134" s="56" t="e">
        <f t="shared" si="40"/>
        <v>#N/A</v>
      </c>
      <c r="F134" s="58" t="e">
        <f t="shared" si="41"/>
        <v>#N/A</v>
      </c>
      <c r="G134" s="58" t="e">
        <f t="shared" si="38"/>
        <v>#N/A</v>
      </c>
      <c r="H134" s="58" t="e">
        <f t="shared" ref="H134:H197" si="45">IF(AND(D134&gt;=D131, D134&gt;=D132, D134&gt;=D133, D134&gt;=D135, D134&gt;=D136, D134&gt;=D137),D134,NA())</f>
        <v>#N/A</v>
      </c>
      <c r="I134" s="61" t="e">
        <v>#N/A</v>
      </c>
      <c r="J134" s="58" t="str">
        <f t="shared" si="42"/>
        <v>0</v>
      </c>
      <c r="K134" s="58" t="str">
        <f t="shared" si="43"/>
        <v>0</v>
      </c>
      <c r="L134" s="58" t="str">
        <f t="shared" ref="L134:L197" si="46">IF(AND(D134&lt;=D131, D134&lt;=D132, D134&lt;=D133, D134&lt;=D135, D134&lt;=D136, D134&lt;=D137),D134,"0")</f>
        <v>0</v>
      </c>
      <c r="M134" s="58" t="str">
        <f t="shared" ref="M134:M197" si="47">IF(AND(D134&gt;=D131, D134&gt;=D132, D134&gt;=D133, D134&gt;=D135, D134&gt;=D136, D134&gt;=D137),D134,"0")</f>
        <v>0</v>
      </c>
      <c r="N134" s="5">
        <v>0</v>
      </c>
      <c r="O134" s="3">
        <f t="shared" si="44"/>
        <v>2.0833333333333333E-3</v>
      </c>
    </row>
    <row r="135" spans="1:15" x14ac:dyDescent="0.35">
      <c r="A135">
        <v>181000</v>
      </c>
      <c r="B135" s="59">
        <v>0.2199168</v>
      </c>
      <c r="C135" s="3">
        <f t="shared" si="39"/>
        <v>2.0949074074074073E-3</v>
      </c>
      <c r="D135" s="59">
        <v>2.1991679999999998</v>
      </c>
      <c r="E135" s="56" t="e">
        <f t="shared" si="40"/>
        <v>#N/A</v>
      </c>
      <c r="F135" s="58" t="e">
        <f t="shared" si="41"/>
        <v>#N/A</v>
      </c>
      <c r="G135" s="58" t="e">
        <f t="shared" si="38"/>
        <v>#N/A</v>
      </c>
      <c r="H135" s="58" t="e">
        <f t="shared" si="45"/>
        <v>#N/A</v>
      </c>
      <c r="I135" s="61" t="e">
        <v>#N/A</v>
      </c>
      <c r="J135" s="58" t="str">
        <f t="shared" si="42"/>
        <v>0</v>
      </c>
      <c r="K135" s="58" t="str">
        <f t="shared" si="43"/>
        <v>0</v>
      </c>
      <c r="L135" s="58" t="str">
        <f t="shared" si="46"/>
        <v>0</v>
      </c>
      <c r="M135" s="58" t="str">
        <f t="shared" si="47"/>
        <v>0</v>
      </c>
      <c r="N135" s="5">
        <v>0</v>
      </c>
      <c r="O135" s="3">
        <f t="shared" si="44"/>
        <v>2.0949074074074073E-3</v>
      </c>
    </row>
    <row r="136" spans="1:15" x14ac:dyDescent="0.35">
      <c r="A136">
        <v>182000</v>
      </c>
      <c r="B136" s="59">
        <v>0.17225344000000001</v>
      </c>
      <c r="C136" s="3">
        <f t="shared" si="39"/>
        <v>2.1064814814814813E-3</v>
      </c>
      <c r="D136" s="59">
        <v>1.7225344</v>
      </c>
      <c r="E136" s="56" t="e">
        <f t="shared" si="40"/>
        <v>#N/A</v>
      </c>
      <c r="F136" s="58" t="e">
        <f t="shared" si="41"/>
        <v>#N/A</v>
      </c>
      <c r="G136" s="58" t="e">
        <f t="shared" si="38"/>
        <v>#N/A</v>
      </c>
      <c r="H136" s="58" t="e">
        <f t="shared" si="45"/>
        <v>#N/A</v>
      </c>
      <c r="I136" s="61" t="e">
        <v>#N/A</v>
      </c>
      <c r="J136" s="58" t="str">
        <f t="shared" si="42"/>
        <v>0</v>
      </c>
      <c r="K136" s="58" t="str">
        <f t="shared" si="43"/>
        <v>0</v>
      </c>
      <c r="L136" s="58" t="str">
        <f t="shared" si="46"/>
        <v>0</v>
      </c>
      <c r="M136" s="58" t="str">
        <f t="shared" si="47"/>
        <v>0</v>
      </c>
      <c r="N136" s="5">
        <v>0</v>
      </c>
      <c r="O136" s="3">
        <f t="shared" si="44"/>
        <v>2.1064814814814813E-3</v>
      </c>
    </row>
    <row r="137" spans="1:15" x14ac:dyDescent="0.35">
      <c r="A137">
        <v>183000</v>
      </c>
      <c r="B137" s="59">
        <v>0.15182559000000001</v>
      </c>
      <c r="C137" s="3">
        <f t="shared" si="39"/>
        <v>2.1180555555555553E-3</v>
      </c>
      <c r="D137" s="59">
        <v>1.5182559000000002</v>
      </c>
      <c r="E137" s="56" t="e">
        <f t="shared" si="40"/>
        <v>#N/A</v>
      </c>
      <c r="F137" s="58" t="e">
        <f t="shared" si="41"/>
        <v>#N/A</v>
      </c>
      <c r="G137" s="58">
        <f t="shared" si="38"/>
        <v>1.5182559000000002</v>
      </c>
      <c r="H137" s="58" t="e">
        <f t="shared" si="45"/>
        <v>#N/A</v>
      </c>
      <c r="I137" s="61" t="e">
        <v>#N/A</v>
      </c>
      <c r="J137" s="58" t="str">
        <f t="shared" si="42"/>
        <v>0</v>
      </c>
      <c r="K137" s="58" t="str">
        <f t="shared" si="43"/>
        <v>0</v>
      </c>
      <c r="L137" s="58">
        <f t="shared" si="46"/>
        <v>1.5182559000000002</v>
      </c>
      <c r="M137" s="58" t="str">
        <f t="shared" si="47"/>
        <v>0</v>
      </c>
      <c r="N137" s="5">
        <v>0</v>
      </c>
      <c r="O137" s="3">
        <f t="shared" si="44"/>
        <v>2.1180555555555553E-3</v>
      </c>
    </row>
    <row r="138" spans="1:15" x14ac:dyDescent="0.35">
      <c r="A138">
        <v>184000</v>
      </c>
      <c r="B138" s="59">
        <v>0.15636484</v>
      </c>
      <c r="C138" s="3">
        <f t="shared" si="39"/>
        <v>2.1296296296296298E-3</v>
      </c>
      <c r="D138" s="59">
        <v>1.5636483999999999</v>
      </c>
      <c r="E138" s="56" t="e">
        <f t="shared" si="40"/>
        <v>#N/A</v>
      </c>
      <c r="F138" s="58" t="e">
        <f t="shared" si="41"/>
        <v>#N/A</v>
      </c>
      <c r="G138" s="58" t="e">
        <f t="shared" si="38"/>
        <v>#N/A</v>
      </c>
      <c r="H138" s="58" t="e">
        <f t="shared" si="45"/>
        <v>#N/A</v>
      </c>
      <c r="I138" s="61" t="e">
        <v>#N/A</v>
      </c>
      <c r="J138" s="58" t="str">
        <f t="shared" si="42"/>
        <v>0</v>
      </c>
      <c r="K138" s="58" t="str">
        <f t="shared" si="43"/>
        <v>0</v>
      </c>
      <c r="L138" s="58" t="str">
        <f t="shared" si="46"/>
        <v>0</v>
      </c>
      <c r="M138" s="58" t="str">
        <f t="shared" si="47"/>
        <v>0</v>
      </c>
      <c r="N138" s="5">
        <v>0</v>
      </c>
      <c r="O138" s="3">
        <f t="shared" si="44"/>
        <v>2.1296296296296298E-3</v>
      </c>
    </row>
    <row r="139" spans="1:15" x14ac:dyDescent="0.35">
      <c r="A139">
        <v>185000</v>
      </c>
      <c r="B139" s="59">
        <v>0.16846952000000001</v>
      </c>
      <c r="C139" s="3">
        <f t="shared" si="39"/>
        <v>2.1412037037037038E-3</v>
      </c>
      <c r="D139" s="59">
        <v>1.6846952000000002</v>
      </c>
      <c r="E139" s="56" t="e">
        <f t="shared" si="40"/>
        <v>#N/A</v>
      </c>
      <c r="F139" s="58" t="e">
        <f t="shared" si="41"/>
        <v>#N/A</v>
      </c>
      <c r="G139" s="58" t="e">
        <f t="shared" si="38"/>
        <v>#N/A</v>
      </c>
      <c r="H139" s="58" t="e">
        <f t="shared" si="45"/>
        <v>#N/A</v>
      </c>
      <c r="I139" s="61" t="e">
        <v>#N/A</v>
      </c>
      <c r="J139" s="58" t="str">
        <f t="shared" si="42"/>
        <v>0</v>
      </c>
      <c r="K139" s="58" t="str">
        <f t="shared" si="43"/>
        <v>0</v>
      </c>
      <c r="L139" s="58" t="str">
        <f t="shared" si="46"/>
        <v>0</v>
      </c>
      <c r="M139" s="58" t="str">
        <f t="shared" si="47"/>
        <v>0</v>
      </c>
      <c r="N139" s="5">
        <v>0</v>
      </c>
      <c r="O139" s="3">
        <f t="shared" si="44"/>
        <v>2.1412037037037038E-3</v>
      </c>
    </row>
    <row r="140" spans="1:15" x14ac:dyDescent="0.35">
      <c r="A140">
        <v>186000</v>
      </c>
      <c r="B140" s="59">
        <v>0.18889494000000001</v>
      </c>
      <c r="C140" s="3">
        <f t="shared" si="39"/>
        <v>2.1527777777777778E-3</v>
      </c>
      <c r="D140" s="59">
        <v>1.8889494</v>
      </c>
      <c r="E140" s="56" t="e">
        <f t="shared" si="40"/>
        <v>#N/A</v>
      </c>
      <c r="F140" s="58" t="e">
        <f t="shared" si="41"/>
        <v>#N/A</v>
      </c>
      <c r="G140" s="58" t="e">
        <f t="shared" si="38"/>
        <v>#N/A</v>
      </c>
      <c r="H140" s="58">
        <f t="shared" si="45"/>
        <v>1.8889494</v>
      </c>
      <c r="I140" s="61" t="e">
        <v>#N/A</v>
      </c>
      <c r="J140" s="58" t="str">
        <f t="shared" si="42"/>
        <v>0</v>
      </c>
      <c r="K140" s="58" t="str">
        <f t="shared" si="43"/>
        <v>0</v>
      </c>
      <c r="L140" s="58" t="str">
        <f t="shared" si="46"/>
        <v>0</v>
      </c>
      <c r="M140" s="58">
        <f t="shared" si="47"/>
        <v>1.8889494</v>
      </c>
      <c r="N140" s="5">
        <v>0</v>
      </c>
      <c r="O140" s="3">
        <f t="shared" si="44"/>
        <v>2.1527777777777778E-3</v>
      </c>
    </row>
    <row r="141" spans="1:15" x14ac:dyDescent="0.35">
      <c r="A141">
        <v>187000</v>
      </c>
      <c r="B141" s="59">
        <v>0.18133194999999999</v>
      </c>
      <c r="C141" s="3">
        <f t="shared" si="39"/>
        <v>2.1643518518518518E-3</v>
      </c>
      <c r="D141" s="59">
        <v>1.8133195</v>
      </c>
      <c r="E141" s="56" t="e">
        <f t="shared" si="40"/>
        <v>#N/A</v>
      </c>
      <c r="F141" s="58" t="e">
        <f t="shared" si="41"/>
        <v>#N/A</v>
      </c>
      <c r="G141" s="58" t="e">
        <f t="shared" si="38"/>
        <v>#N/A</v>
      </c>
      <c r="H141" s="58" t="e">
        <f t="shared" si="45"/>
        <v>#N/A</v>
      </c>
      <c r="I141" s="61" t="s">
        <v>62</v>
      </c>
      <c r="J141" s="58" t="str">
        <f t="shared" si="42"/>
        <v>0</v>
      </c>
      <c r="K141" s="58" t="str">
        <f t="shared" si="43"/>
        <v>0</v>
      </c>
      <c r="L141" s="58" t="str">
        <f t="shared" si="46"/>
        <v>0</v>
      </c>
      <c r="M141" s="58" t="str">
        <f t="shared" si="47"/>
        <v>0</v>
      </c>
      <c r="N141" s="5" t="str">
        <v>6 Back</v>
      </c>
      <c r="O141" s="3">
        <f t="shared" si="44"/>
        <v>2.1643518518518518E-3</v>
      </c>
    </row>
    <row r="142" spans="1:15" x14ac:dyDescent="0.35">
      <c r="A142">
        <v>188000</v>
      </c>
      <c r="B142" s="59">
        <v>0.16620109999999999</v>
      </c>
      <c r="C142" s="3">
        <f t="shared" si="39"/>
        <v>2.1759259259259258E-3</v>
      </c>
      <c r="D142" s="59">
        <v>1.6620109999999999</v>
      </c>
      <c r="E142" s="56" t="e">
        <f t="shared" si="40"/>
        <v>#N/A</v>
      </c>
      <c r="F142" s="58" t="e">
        <f t="shared" si="41"/>
        <v>#N/A</v>
      </c>
      <c r="G142" s="58" t="e">
        <f t="shared" si="38"/>
        <v>#N/A</v>
      </c>
      <c r="H142" s="58" t="e">
        <f t="shared" si="45"/>
        <v>#N/A</v>
      </c>
      <c r="I142" s="61" t="e">
        <v>#N/A</v>
      </c>
      <c r="J142" s="58" t="str">
        <f t="shared" si="42"/>
        <v>0</v>
      </c>
      <c r="K142" s="58" t="str">
        <f t="shared" si="43"/>
        <v>0</v>
      </c>
      <c r="L142" s="58" t="str">
        <f t="shared" si="46"/>
        <v>0</v>
      </c>
      <c r="M142" s="58" t="str">
        <f t="shared" si="47"/>
        <v>0</v>
      </c>
      <c r="N142" s="5">
        <v>0</v>
      </c>
      <c r="O142" s="3">
        <f t="shared" si="44"/>
        <v>2.1759259259259258E-3</v>
      </c>
    </row>
    <row r="143" spans="1:15" x14ac:dyDescent="0.35">
      <c r="A143">
        <v>189000</v>
      </c>
      <c r="B143" s="59">
        <v>0.12761623999999999</v>
      </c>
      <c r="C143" s="3">
        <f t="shared" si="39"/>
        <v>2.1874999999999998E-3</v>
      </c>
      <c r="D143" s="59">
        <v>1.2761624</v>
      </c>
      <c r="E143" s="56" t="e">
        <f t="shared" si="40"/>
        <v>#N/A</v>
      </c>
      <c r="F143" s="58" t="e">
        <f t="shared" si="41"/>
        <v>#N/A</v>
      </c>
      <c r="G143" s="58" t="e">
        <f t="shared" si="38"/>
        <v>#N/A</v>
      </c>
      <c r="H143" s="58" t="e">
        <f t="shared" si="45"/>
        <v>#N/A</v>
      </c>
      <c r="I143" s="61" t="e">
        <v>#N/A</v>
      </c>
      <c r="J143" s="58" t="str">
        <f t="shared" si="42"/>
        <v>0</v>
      </c>
      <c r="K143" s="58" t="str">
        <f t="shared" si="43"/>
        <v>0</v>
      </c>
      <c r="L143" s="58" t="str">
        <f t="shared" si="46"/>
        <v>0</v>
      </c>
      <c r="M143" s="58" t="str">
        <f t="shared" si="47"/>
        <v>0</v>
      </c>
      <c r="N143" s="5">
        <v>0</v>
      </c>
      <c r="O143" s="3">
        <f t="shared" si="44"/>
        <v>2.1874999999999998E-3</v>
      </c>
    </row>
    <row r="144" spans="1:15" x14ac:dyDescent="0.35">
      <c r="A144">
        <v>190000</v>
      </c>
      <c r="B144" s="59">
        <v>9.7354549999999998E-2</v>
      </c>
      <c r="C144" s="3">
        <f t="shared" si="39"/>
        <v>2.1990740740740738E-3</v>
      </c>
      <c r="D144" s="59">
        <v>0.97354549999999995</v>
      </c>
      <c r="E144" s="56" t="e">
        <f t="shared" si="40"/>
        <v>#N/A</v>
      </c>
      <c r="F144" s="58" t="e">
        <f t="shared" si="41"/>
        <v>#N/A</v>
      </c>
      <c r="G144" s="58" t="e">
        <f t="shared" si="38"/>
        <v>#N/A</v>
      </c>
      <c r="H144" s="58" t="e">
        <f t="shared" si="45"/>
        <v>#N/A</v>
      </c>
      <c r="I144" s="61" t="e">
        <v>#N/A</v>
      </c>
      <c r="J144" s="58" t="str">
        <f t="shared" si="42"/>
        <v>0</v>
      </c>
      <c r="K144" s="58" t="str">
        <f t="shared" si="43"/>
        <v>0</v>
      </c>
      <c r="L144" s="58" t="str">
        <f t="shared" si="46"/>
        <v>0</v>
      </c>
      <c r="M144" s="58" t="str">
        <f t="shared" si="47"/>
        <v>0</v>
      </c>
      <c r="N144" s="5">
        <v>0</v>
      </c>
      <c r="O144" s="3">
        <f t="shared" si="44"/>
        <v>2.1990740740740738E-3</v>
      </c>
    </row>
    <row r="145" spans="1:15" x14ac:dyDescent="0.35">
      <c r="A145">
        <v>191000</v>
      </c>
      <c r="B145" s="59">
        <v>5.2717357999999999E-2</v>
      </c>
      <c r="C145" s="3">
        <f t="shared" si="39"/>
        <v>2.2106481481481482E-3</v>
      </c>
      <c r="D145" s="59">
        <v>0.52717358000000003</v>
      </c>
      <c r="E145" s="56" t="e">
        <f t="shared" si="40"/>
        <v>#N/A</v>
      </c>
      <c r="F145" s="58" t="e">
        <f t="shared" si="41"/>
        <v>#N/A</v>
      </c>
      <c r="G145" s="58" t="e">
        <f t="shared" si="38"/>
        <v>#N/A</v>
      </c>
      <c r="H145" s="58" t="e">
        <f t="shared" si="45"/>
        <v>#N/A</v>
      </c>
      <c r="I145" s="61" t="e">
        <v>#N/A</v>
      </c>
      <c r="J145" s="58" t="str">
        <f t="shared" si="42"/>
        <v>0</v>
      </c>
      <c r="K145" s="58" t="str">
        <f t="shared" si="43"/>
        <v>0</v>
      </c>
      <c r="L145" s="58" t="str">
        <f t="shared" si="46"/>
        <v>0</v>
      </c>
      <c r="M145" s="58" t="str">
        <f t="shared" si="47"/>
        <v>0</v>
      </c>
      <c r="N145" s="5">
        <v>0</v>
      </c>
      <c r="O145" s="3">
        <f t="shared" si="44"/>
        <v>2.2106481481481482E-3</v>
      </c>
    </row>
    <row r="146" spans="1:15" x14ac:dyDescent="0.35">
      <c r="A146">
        <v>192000</v>
      </c>
      <c r="B146" s="59">
        <v>5.1962025000000002E-2</v>
      </c>
      <c r="C146" s="3">
        <f t="shared" si="39"/>
        <v>2.2222222222222222E-3</v>
      </c>
      <c r="D146" s="59">
        <v>0.51962025000000001</v>
      </c>
      <c r="E146" s="56" t="e">
        <f t="shared" si="40"/>
        <v>#N/A</v>
      </c>
      <c r="F146" s="58" t="e">
        <f t="shared" si="41"/>
        <v>#N/A</v>
      </c>
      <c r="G146" s="58" t="e">
        <f>IF(AND(D146&lt;=D143, D146&lt;=D144, D146&lt;=D145, D146&lt;=D147, D146&lt;=D148, D146&lt;=D149),D146,NA())</f>
        <v>#N/A</v>
      </c>
      <c r="H146" s="58" t="e">
        <f t="shared" si="45"/>
        <v>#N/A</v>
      </c>
      <c r="I146" s="61" t="e">
        <v>#N/A</v>
      </c>
      <c r="J146" s="58" t="str">
        <f t="shared" si="42"/>
        <v>0</v>
      </c>
      <c r="K146" s="58" t="str">
        <f t="shared" si="43"/>
        <v>0</v>
      </c>
      <c r="L146" s="58" t="str">
        <f t="shared" si="46"/>
        <v>0</v>
      </c>
      <c r="M146" s="58" t="str">
        <f t="shared" si="47"/>
        <v>0</v>
      </c>
      <c r="N146" s="5">
        <v>0</v>
      </c>
      <c r="O146" s="3">
        <f t="shared" si="44"/>
        <v>2.2222222222222222E-3</v>
      </c>
    </row>
    <row r="147" spans="1:15" x14ac:dyDescent="0.35">
      <c r="A147">
        <v>193000</v>
      </c>
      <c r="B147" s="59">
        <v>4.5907266000000002E-2</v>
      </c>
      <c r="C147" s="3">
        <f t="shared" si="39"/>
        <v>2.2337962962962962E-3</v>
      </c>
      <c r="D147" s="59">
        <v>0.45907266000000002</v>
      </c>
      <c r="E147" s="56" t="e">
        <f t="shared" si="40"/>
        <v>#N/A</v>
      </c>
      <c r="F147" s="58" t="e">
        <f t="shared" si="41"/>
        <v>#N/A</v>
      </c>
      <c r="G147" s="58" t="e">
        <f t="shared" ref="G147:G159" si="48">IF(AND(D147&lt;=D144, D147&lt;=D145, D147&lt;=D146, D147&lt;=D148, D147&lt;=D149, D147&lt;=D150),D147,NA())</f>
        <v>#N/A</v>
      </c>
      <c r="H147" s="58" t="e">
        <f t="shared" si="45"/>
        <v>#N/A</v>
      </c>
      <c r="I147" s="61" t="e">
        <v>#N/A</v>
      </c>
      <c r="J147" s="58" t="str">
        <f t="shared" si="42"/>
        <v>0</v>
      </c>
      <c r="K147" s="58" t="str">
        <f t="shared" si="43"/>
        <v>0</v>
      </c>
      <c r="L147" s="58" t="str">
        <f t="shared" si="46"/>
        <v>0</v>
      </c>
      <c r="M147" s="58" t="str">
        <f t="shared" si="47"/>
        <v>0</v>
      </c>
      <c r="N147" s="5">
        <v>0</v>
      </c>
      <c r="O147" s="3">
        <f t="shared" si="44"/>
        <v>2.2337962962962962E-3</v>
      </c>
    </row>
    <row r="148" spans="1:15" x14ac:dyDescent="0.35">
      <c r="A148">
        <v>194000</v>
      </c>
      <c r="B148" s="59">
        <v>5.8117419999999999E-3</v>
      </c>
      <c r="C148" s="3">
        <f t="shared" si="39"/>
        <v>2.2453703703703702E-3</v>
      </c>
      <c r="D148" s="59">
        <v>5.8117420000000003E-2</v>
      </c>
      <c r="E148" s="56" t="e">
        <f t="shared" si="40"/>
        <v>#N/A</v>
      </c>
      <c r="F148" s="58" t="e">
        <f t="shared" si="41"/>
        <v>#N/A</v>
      </c>
      <c r="G148" s="58" t="e">
        <f t="shared" si="48"/>
        <v>#N/A</v>
      </c>
      <c r="H148" s="58" t="e">
        <f t="shared" si="45"/>
        <v>#N/A</v>
      </c>
      <c r="I148" s="61" t="e">
        <v>#N/A</v>
      </c>
      <c r="J148" s="58" t="str">
        <f t="shared" si="42"/>
        <v>0</v>
      </c>
      <c r="K148" s="58" t="str">
        <f t="shared" si="43"/>
        <v>0</v>
      </c>
      <c r="L148" s="58" t="str">
        <f t="shared" si="46"/>
        <v>0</v>
      </c>
      <c r="M148" s="58" t="str">
        <f t="shared" si="47"/>
        <v>0</v>
      </c>
      <c r="N148" s="5">
        <v>0</v>
      </c>
      <c r="O148" s="3">
        <f t="shared" si="44"/>
        <v>2.2453703703703702E-3</v>
      </c>
    </row>
    <row r="149" spans="1:15" x14ac:dyDescent="0.35">
      <c r="A149">
        <v>195000</v>
      </c>
      <c r="B149" s="59">
        <v>-1.3103023E-2</v>
      </c>
      <c r="C149" s="3">
        <f t="shared" si="39"/>
        <v>2.2569444444444442E-3</v>
      </c>
      <c r="D149" s="59">
        <v>-0.13103023</v>
      </c>
      <c r="E149" s="56" t="e">
        <f t="shared" si="40"/>
        <v>#N/A</v>
      </c>
      <c r="F149" s="58" t="e">
        <f t="shared" si="41"/>
        <v>#N/A</v>
      </c>
      <c r="G149" s="58" t="e">
        <f t="shared" si="48"/>
        <v>#N/A</v>
      </c>
      <c r="H149" s="58" t="e">
        <f t="shared" si="45"/>
        <v>#N/A</v>
      </c>
      <c r="I149" s="61" t="e">
        <v>#N/A</v>
      </c>
      <c r="J149" s="58" t="str">
        <f t="shared" si="42"/>
        <v>0</v>
      </c>
      <c r="K149" s="58" t="str">
        <f t="shared" si="43"/>
        <v>0</v>
      </c>
      <c r="L149" s="58" t="str">
        <f t="shared" si="46"/>
        <v>0</v>
      </c>
      <c r="M149" s="58" t="str">
        <f t="shared" si="47"/>
        <v>0</v>
      </c>
      <c r="N149" s="5">
        <v>0</v>
      </c>
      <c r="O149" s="3">
        <f t="shared" si="44"/>
        <v>2.2569444444444442E-3</v>
      </c>
    </row>
    <row r="150" spans="1:15" x14ac:dyDescent="0.35">
      <c r="A150">
        <v>196000</v>
      </c>
      <c r="B150" s="59">
        <v>-2.5965450000000001E-2</v>
      </c>
      <c r="C150" s="3">
        <f t="shared" si="39"/>
        <v>2.2685185185185187E-3</v>
      </c>
      <c r="D150" s="59">
        <v>-0.25965450000000001</v>
      </c>
      <c r="E150" s="56" t="e">
        <f t="shared" si="40"/>
        <v>#N/A</v>
      </c>
      <c r="F150" s="58" t="e">
        <f t="shared" si="41"/>
        <v>#N/A</v>
      </c>
      <c r="G150" s="58" t="e">
        <f t="shared" si="48"/>
        <v>#N/A</v>
      </c>
      <c r="H150" s="58" t="e">
        <f t="shared" si="45"/>
        <v>#N/A</v>
      </c>
      <c r="I150" s="61" t="e">
        <v>#N/A</v>
      </c>
      <c r="J150" s="58" t="str">
        <f t="shared" si="42"/>
        <v>0</v>
      </c>
      <c r="K150" s="58" t="str">
        <f t="shared" si="43"/>
        <v>0</v>
      </c>
      <c r="L150" s="58" t="str">
        <f t="shared" si="46"/>
        <v>0</v>
      </c>
      <c r="M150" s="58" t="str">
        <f t="shared" si="47"/>
        <v>0</v>
      </c>
      <c r="N150" s="5">
        <v>0</v>
      </c>
      <c r="O150" s="3">
        <f t="shared" si="44"/>
        <v>2.2685185185185187E-3</v>
      </c>
    </row>
    <row r="151" spans="1:15" x14ac:dyDescent="0.35">
      <c r="A151">
        <v>197000</v>
      </c>
      <c r="B151" s="59">
        <v>-5.6982465000000003E-2</v>
      </c>
      <c r="C151" s="3">
        <f t="shared" si="39"/>
        <v>2.2800925925925927E-3</v>
      </c>
      <c r="D151" s="59">
        <v>-0.56982465000000004</v>
      </c>
      <c r="E151" s="56" t="e">
        <f t="shared" si="40"/>
        <v>#N/A</v>
      </c>
      <c r="F151" s="58" t="e">
        <f t="shared" si="41"/>
        <v>#N/A</v>
      </c>
      <c r="G151" s="58" t="e">
        <f t="shared" si="48"/>
        <v>#N/A</v>
      </c>
      <c r="H151" s="58" t="e">
        <f t="shared" si="45"/>
        <v>#N/A</v>
      </c>
      <c r="I151" s="61" t="e">
        <v>#N/A</v>
      </c>
      <c r="J151" s="58" t="str">
        <f t="shared" si="42"/>
        <v>0</v>
      </c>
      <c r="K151" s="58" t="str">
        <f t="shared" si="43"/>
        <v>0</v>
      </c>
      <c r="L151" s="58" t="str">
        <f t="shared" si="46"/>
        <v>0</v>
      </c>
      <c r="M151" s="58" t="str">
        <f t="shared" si="47"/>
        <v>0</v>
      </c>
      <c r="N151" s="5">
        <v>0</v>
      </c>
      <c r="O151" s="3">
        <f t="shared" si="44"/>
        <v>2.2800925925925927E-3</v>
      </c>
    </row>
    <row r="152" spans="1:15" x14ac:dyDescent="0.35">
      <c r="A152">
        <v>198000</v>
      </c>
      <c r="B152" s="59">
        <v>-6.1521715999999997E-2</v>
      </c>
      <c r="C152" s="3">
        <f t="shared" si="39"/>
        <v>2.2916666666666667E-3</v>
      </c>
      <c r="D152" s="59">
        <v>-0.61521715999999993</v>
      </c>
      <c r="E152" s="56" t="e">
        <f t="shared" si="40"/>
        <v>#N/A</v>
      </c>
      <c r="F152" s="58" t="e">
        <f t="shared" si="41"/>
        <v>#N/A</v>
      </c>
      <c r="G152" s="58">
        <f t="shared" si="48"/>
        <v>-0.61521715999999993</v>
      </c>
      <c r="H152" s="58" t="e">
        <f t="shared" si="45"/>
        <v>#N/A</v>
      </c>
      <c r="I152" s="61" t="e">
        <v>#N/A</v>
      </c>
      <c r="J152" s="58" t="str">
        <f t="shared" si="42"/>
        <v>0</v>
      </c>
      <c r="K152" s="58" t="str">
        <f t="shared" si="43"/>
        <v>0</v>
      </c>
      <c r="L152" s="58">
        <f t="shared" si="46"/>
        <v>-0.61521715999999993</v>
      </c>
      <c r="M152" s="58" t="str">
        <f t="shared" si="47"/>
        <v>0</v>
      </c>
      <c r="N152" s="5">
        <v>0</v>
      </c>
      <c r="O152" s="3">
        <f t="shared" si="44"/>
        <v>2.2916666666666667E-3</v>
      </c>
    </row>
    <row r="153" spans="1:15" x14ac:dyDescent="0.35">
      <c r="A153">
        <v>199000</v>
      </c>
      <c r="B153" s="59">
        <v>-1.7642275999999998E-2</v>
      </c>
      <c r="C153" s="3">
        <f t="shared" si="39"/>
        <v>2.3032407407407407E-3</v>
      </c>
      <c r="D153" s="59">
        <v>-0.17642275999999998</v>
      </c>
      <c r="E153" s="56" t="e">
        <f t="shared" si="40"/>
        <v>#N/A</v>
      </c>
      <c r="F153" s="58" t="e">
        <f t="shared" si="41"/>
        <v>#N/A</v>
      </c>
      <c r="G153" s="58" t="e">
        <f t="shared" si="48"/>
        <v>#N/A</v>
      </c>
      <c r="H153" s="58" t="e">
        <f t="shared" si="45"/>
        <v>#N/A</v>
      </c>
      <c r="I153" s="61" t="e">
        <v>#N/A</v>
      </c>
      <c r="J153" s="58" t="str">
        <f t="shared" si="42"/>
        <v>0</v>
      </c>
      <c r="K153" s="58" t="str">
        <f t="shared" si="43"/>
        <v>0</v>
      </c>
      <c r="L153" s="58" t="str">
        <f t="shared" si="46"/>
        <v>0</v>
      </c>
      <c r="M153" s="58" t="str">
        <f t="shared" si="47"/>
        <v>0</v>
      </c>
      <c r="N153" s="5">
        <v>0</v>
      </c>
      <c r="O153" s="3">
        <f t="shared" si="44"/>
        <v>2.3032407407407407E-3</v>
      </c>
    </row>
    <row r="154" spans="1:15" x14ac:dyDescent="0.35">
      <c r="A154">
        <v>200000</v>
      </c>
      <c r="B154" s="59">
        <v>3.3047260000000002E-2</v>
      </c>
      <c r="C154" s="3">
        <f t="shared" si="39"/>
        <v>2.3148148148148151E-3</v>
      </c>
      <c r="D154" s="59">
        <v>0.33047260000000001</v>
      </c>
      <c r="E154" s="56" t="e">
        <f t="shared" si="40"/>
        <v>#N/A</v>
      </c>
      <c r="F154" s="58" t="e">
        <f t="shared" si="41"/>
        <v>#N/A</v>
      </c>
      <c r="G154" s="58" t="e">
        <f t="shared" si="48"/>
        <v>#N/A</v>
      </c>
      <c r="H154" s="58" t="e">
        <f t="shared" si="45"/>
        <v>#N/A</v>
      </c>
      <c r="I154" s="61" t="e">
        <v>#N/A</v>
      </c>
      <c r="J154" s="58" t="str">
        <f t="shared" si="42"/>
        <v>0</v>
      </c>
      <c r="K154" s="58" t="str">
        <f t="shared" si="43"/>
        <v>0</v>
      </c>
      <c r="L154" s="58" t="str">
        <f t="shared" si="46"/>
        <v>0</v>
      </c>
      <c r="M154" s="58" t="str">
        <f t="shared" si="47"/>
        <v>0</v>
      </c>
      <c r="N154" s="5">
        <v>0</v>
      </c>
      <c r="O154" s="3">
        <f t="shared" si="44"/>
        <v>2.3148148148148151E-3</v>
      </c>
    </row>
    <row r="155" spans="1:15" x14ac:dyDescent="0.35">
      <c r="A155">
        <v>201000</v>
      </c>
      <c r="B155" s="59">
        <v>7.0119039999999994E-2</v>
      </c>
      <c r="C155" s="3">
        <f t="shared" si="39"/>
        <v>2.3263888888888891E-3</v>
      </c>
      <c r="D155" s="59">
        <v>0.70119039999999999</v>
      </c>
      <c r="E155" s="56" t="e">
        <f t="shared" si="40"/>
        <v>#N/A</v>
      </c>
      <c r="F155" s="58" t="e">
        <f t="shared" si="41"/>
        <v>#N/A</v>
      </c>
      <c r="G155" s="58" t="e">
        <f t="shared" si="48"/>
        <v>#N/A</v>
      </c>
      <c r="H155" s="58" t="e">
        <f t="shared" si="45"/>
        <v>#N/A</v>
      </c>
      <c r="I155" s="61" t="e">
        <v>#N/A</v>
      </c>
      <c r="J155" s="58" t="str">
        <f t="shared" si="42"/>
        <v>0</v>
      </c>
      <c r="K155" s="58" t="str">
        <f t="shared" si="43"/>
        <v>0</v>
      </c>
      <c r="L155" s="58" t="str">
        <f t="shared" si="46"/>
        <v>0</v>
      </c>
      <c r="M155" s="58" t="str">
        <f t="shared" si="47"/>
        <v>0</v>
      </c>
      <c r="N155" s="5">
        <v>0</v>
      </c>
      <c r="O155" s="3">
        <f t="shared" si="44"/>
        <v>2.3263888888888891E-3</v>
      </c>
    </row>
    <row r="156" spans="1:15" x14ac:dyDescent="0.35">
      <c r="A156">
        <v>202000</v>
      </c>
      <c r="B156" s="59">
        <v>0.12534540999999999</v>
      </c>
      <c r="C156" s="3">
        <f t="shared" si="39"/>
        <v>2.3379629629629631E-3</v>
      </c>
      <c r="D156" s="59">
        <v>1.2534540999999999</v>
      </c>
      <c r="E156" s="56" t="e">
        <f t="shared" si="40"/>
        <v>#N/A</v>
      </c>
      <c r="F156" s="58" t="e">
        <f t="shared" si="41"/>
        <v>#N/A</v>
      </c>
      <c r="G156" s="58" t="e">
        <f t="shared" si="48"/>
        <v>#N/A</v>
      </c>
      <c r="H156" s="58" t="e">
        <f t="shared" si="45"/>
        <v>#N/A</v>
      </c>
      <c r="I156" s="61" t="e">
        <v>#N/A</v>
      </c>
      <c r="J156" s="58" t="str">
        <f t="shared" si="42"/>
        <v>0</v>
      </c>
      <c r="K156" s="58" t="str">
        <f t="shared" si="43"/>
        <v>0</v>
      </c>
      <c r="L156" s="58" t="str">
        <f t="shared" si="46"/>
        <v>0</v>
      </c>
      <c r="M156" s="58" t="str">
        <f t="shared" si="47"/>
        <v>0</v>
      </c>
      <c r="N156" s="5">
        <v>0</v>
      </c>
      <c r="O156" s="3">
        <f t="shared" si="44"/>
        <v>2.3379629629629631E-3</v>
      </c>
    </row>
    <row r="157" spans="1:15" x14ac:dyDescent="0.35">
      <c r="A157">
        <v>203000</v>
      </c>
      <c r="B157" s="59">
        <v>0.141234</v>
      </c>
      <c r="C157" s="3">
        <f t="shared" si="39"/>
        <v>2.3495370370370371E-3</v>
      </c>
      <c r="D157" s="59">
        <v>1.4123399999999999</v>
      </c>
      <c r="E157" s="56" t="e">
        <f t="shared" si="40"/>
        <v>#N/A</v>
      </c>
      <c r="F157" s="58" t="e">
        <f t="shared" si="41"/>
        <v>#N/A</v>
      </c>
      <c r="G157" s="58" t="e">
        <f t="shared" si="48"/>
        <v>#N/A</v>
      </c>
      <c r="H157" s="58" t="e">
        <f t="shared" si="45"/>
        <v>#N/A</v>
      </c>
      <c r="I157" s="61" t="e">
        <v>#N/A</v>
      </c>
      <c r="J157" s="58" t="str">
        <f t="shared" si="42"/>
        <v>0</v>
      </c>
      <c r="K157" s="58" t="str">
        <f t="shared" si="43"/>
        <v>0</v>
      </c>
      <c r="L157" s="58" t="str">
        <f t="shared" si="46"/>
        <v>0</v>
      </c>
      <c r="M157" s="58" t="str">
        <f t="shared" si="47"/>
        <v>0</v>
      </c>
      <c r="N157" s="5">
        <v>0</v>
      </c>
      <c r="O157" s="3">
        <f t="shared" si="44"/>
        <v>2.3495370370370371E-3</v>
      </c>
    </row>
    <row r="158" spans="1:15" x14ac:dyDescent="0.35">
      <c r="A158">
        <v>204000</v>
      </c>
      <c r="B158" s="59">
        <v>0.10643306399999999</v>
      </c>
      <c r="C158" s="3">
        <f t="shared" si="39"/>
        <v>2.3611111111111111E-3</v>
      </c>
      <c r="D158" s="59">
        <v>1.0643306399999999</v>
      </c>
      <c r="E158" s="56" t="e">
        <f t="shared" si="40"/>
        <v>#N/A</v>
      </c>
      <c r="F158" s="58" t="e">
        <f t="shared" si="41"/>
        <v>#N/A</v>
      </c>
      <c r="G158" s="58" t="e">
        <f t="shared" si="48"/>
        <v>#N/A</v>
      </c>
      <c r="H158" s="58" t="e">
        <f t="shared" si="45"/>
        <v>#N/A</v>
      </c>
      <c r="I158" s="61" t="e">
        <v>#N/A</v>
      </c>
      <c r="J158" s="58" t="str">
        <f t="shared" si="42"/>
        <v>0</v>
      </c>
      <c r="K158" s="58" t="str">
        <f t="shared" si="43"/>
        <v>0</v>
      </c>
      <c r="L158" s="58" t="str">
        <f t="shared" si="46"/>
        <v>0</v>
      </c>
      <c r="M158" s="58" t="str">
        <f t="shared" si="47"/>
        <v>0</v>
      </c>
      <c r="N158" s="5">
        <v>0</v>
      </c>
      <c r="O158" s="3">
        <f t="shared" si="44"/>
        <v>2.3611111111111111E-3</v>
      </c>
    </row>
    <row r="159" spans="1:15" x14ac:dyDescent="0.35">
      <c r="A159">
        <v>205000</v>
      </c>
      <c r="B159" s="59">
        <v>0.11475624</v>
      </c>
      <c r="C159" s="3">
        <f t="shared" si="39"/>
        <v>2.3726851851851851E-3</v>
      </c>
      <c r="D159" s="59">
        <v>1.1475624</v>
      </c>
      <c r="E159" s="56" t="e">
        <f t="shared" si="40"/>
        <v>#N/A</v>
      </c>
      <c r="F159" s="58" t="e">
        <f t="shared" si="41"/>
        <v>#N/A</v>
      </c>
      <c r="G159" s="58" t="e">
        <f t="shared" si="48"/>
        <v>#N/A</v>
      </c>
      <c r="H159" s="58" t="e">
        <f t="shared" si="45"/>
        <v>#N/A</v>
      </c>
      <c r="I159" s="61" t="e">
        <v>#N/A</v>
      </c>
      <c r="J159" s="58" t="str">
        <f t="shared" si="42"/>
        <v>0</v>
      </c>
      <c r="K159" s="58" t="str">
        <f t="shared" si="43"/>
        <v>0</v>
      </c>
      <c r="L159" s="58" t="str">
        <f t="shared" si="46"/>
        <v>0</v>
      </c>
      <c r="M159" s="58" t="str">
        <f t="shared" si="47"/>
        <v>0</v>
      </c>
      <c r="N159" s="5">
        <v>0</v>
      </c>
      <c r="O159" s="3">
        <f t="shared" si="44"/>
        <v>2.3726851851851851E-3</v>
      </c>
    </row>
    <row r="160" spans="1:15" x14ac:dyDescent="0.35">
      <c r="A160">
        <v>206000</v>
      </c>
      <c r="B160" s="59">
        <v>0.14728633999999999</v>
      </c>
      <c r="C160" s="3">
        <f t="shared" si="39"/>
        <v>2.3842592592592591E-3</v>
      </c>
      <c r="D160" s="59">
        <v>1.4728633999999998</v>
      </c>
      <c r="E160" s="56" t="e">
        <f t="shared" si="40"/>
        <v>#N/A</v>
      </c>
      <c r="F160" s="58" t="e">
        <f t="shared" si="41"/>
        <v>#N/A</v>
      </c>
      <c r="G160" s="58" t="e">
        <f>IF(AND(D160&lt;=D157, D160&lt;=D158, D160&lt;=D159, D160&lt;=D161, D160&lt;=D162, D160&lt;=D163),D160,NA())</f>
        <v>#N/A</v>
      </c>
      <c r="H160" s="58" t="e">
        <f t="shared" si="45"/>
        <v>#N/A</v>
      </c>
      <c r="I160" s="61" t="e">
        <v>#N/A</v>
      </c>
      <c r="J160" s="58" t="str">
        <f t="shared" si="42"/>
        <v>0</v>
      </c>
      <c r="K160" s="58" t="str">
        <f t="shared" si="43"/>
        <v>0</v>
      </c>
      <c r="L160" s="58" t="str">
        <f t="shared" si="46"/>
        <v>0</v>
      </c>
      <c r="M160" s="58" t="str">
        <f t="shared" si="47"/>
        <v>0</v>
      </c>
      <c r="N160" s="5">
        <v>0</v>
      </c>
      <c r="O160" s="3">
        <f t="shared" si="44"/>
        <v>2.3842592592592591E-3</v>
      </c>
    </row>
    <row r="161" spans="1:15" x14ac:dyDescent="0.35">
      <c r="A161">
        <v>207000</v>
      </c>
      <c r="B161" s="59">
        <v>0.19494729</v>
      </c>
      <c r="C161" s="3">
        <f t="shared" si="39"/>
        <v>2.3958333333333336E-3</v>
      </c>
      <c r="D161" s="59">
        <v>1.9494729</v>
      </c>
      <c r="E161" s="56" t="e">
        <f t="shared" si="40"/>
        <v>#N/A</v>
      </c>
      <c r="F161" s="58" t="e">
        <f t="shared" si="41"/>
        <v>#N/A</v>
      </c>
      <c r="G161" s="58" t="e">
        <f t="shared" ref="G161:G172" si="49">IF(AND(D161&lt;=D158, D161&lt;=D159, D161&lt;=D160, D161&lt;=D162, D161&lt;=D163, D161&lt;=D164),D161,NA())</f>
        <v>#N/A</v>
      </c>
      <c r="H161" s="58" t="e">
        <f t="shared" si="45"/>
        <v>#N/A</v>
      </c>
      <c r="I161" s="61" t="e">
        <v>#N/A</v>
      </c>
      <c r="J161" s="58" t="str">
        <f t="shared" si="42"/>
        <v>0</v>
      </c>
      <c r="K161" s="58" t="str">
        <f t="shared" si="43"/>
        <v>0</v>
      </c>
      <c r="L161" s="58" t="str">
        <f t="shared" si="46"/>
        <v>0</v>
      </c>
      <c r="M161" s="58" t="str">
        <f t="shared" si="47"/>
        <v>0</v>
      </c>
      <c r="N161" s="5">
        <v>0</v>
      </c>
      <c r="O161" s="3">
        <f t="shared" si="44"/>
        <v>2.3958333333333336E-3</v>
      </c>
    </row>
    <row r="162" spans="1:15" x14ac:dyDescent="0.35">
      <c r="A162">
        <v>208000</v>
      </c>
      <c r="B162" s="59">
        <v>0.21764839999999999</v>
      </c>
      <c r="C162" s="3">
        <f t="shared" si="39"/>
        <v>2.4074074074074076E-3</v>
      </c>
      <c r="D162" s="59">
        <v>2.1764839999999999</v>
      </c>
      <c r="E162" s="56" t="e">
        <f t="shared" si="40"/>
        <v>#N/A</v>
      </c>
      <c r="F162" s="58" t="e">
        <f t="shared" si="41"/>
        <v>#N/A</v>
      </c>
      <c r="G162" s="58" t="e">
        <f t="shared" si="49"/>
        <v>#N/A</v>
      </c>
      <c r="H162" s="58" t="e">
        <f t="shared" si="45"/>
        <v>#N/A</v>
      </c>
      <c r="I162" s="61" t="e">
        <v>#N/A</v>
      </c>
      <c r="J162" s="58" t="str">
        <f t="shared" si="42"/>
        <v>0</v>
      </c>
      <c r="K162" s="58" t="str">
        <f t="shared" si="43"/>
        <v>0</v>
      </c>
      <c r="L162" s="58" t="str">
        <f t="shared" si="46"/>
        <v>0</v>
      </c>
      <c r="M162" s="58" t="str">
        <f t="shared" si="47"/>
        <v>0</v>
      </c>
      <c r="N162" s="5">
        <v>0</v>
      </c>
      <c r="O162" s="3">
        <f t="shared" si="44"/>
        <v>2.4074074074074076E-3</v>
      </c>
    </row>
    <row r="163" spans="1:15" x14ac:dyDescent="0.35">
      <c r="A163">
        <v>209000</v>
      </c>
      <c r="B163" s="59">
        <v>0.22142990000000001</v>
      </c>
      <c r="C163" s="3">
        <f t="shared" si="39"/>
        <v>2.4189814814814816E-3</v>
      </c>
      <c r="D163" s="59">
        <v>2.214299</v>
      </c>
      <c r="E163" s="56" t="e">
        <f t="shared" si="40"/>
        <v>#N/A</v>
      </c>
      <c r="F163" s="58" t="e">
        <f t="shared" si="41"/>
        <v>#N/A</v>
      </c>
      <c r="G163" s="58" t="e">
        <f t="shared" si="49"/>
        <v>#N/A</v>
      </c>
      <c r="H163" s="58" t="e">
        <f t="shared" si="45"/>
        <v>#N/A</v>
      </c>
      <c r="I163" s="61" t="e">
        <v>#N/A</v>
      </c>
      <c r="J163" s="58" t="str">
        <f t="shared" si="42"/>
        <v>0</v>
      </c>
      <c r="K163" s="58" t="str">
        <f t="shared" si="43"/>
        <v>0</v>
      </c>
      <c r="L163" s="58" t="str">
        <f t="shared" si="46"/>
        <v>0</v>
      </c>
      <c r="M163" s="58" t="str">
        <f t="shared" si="47"/>
        <v>0</v>
      </c>
      <c r="N163" s="5">
        <v>0</v>
      </c>
      <c r="O163" s="3">
        <f t="shared" si="44"/>
        <v>2.4189814814814816E-3</v>
      </c>
    </row>
    <row r="164" spans="1:15" x14ac:dyDescent="0.35">
      <c r="A164">
        <v>210000</v>
      </c>
      <c r="B164" s="59">
        <v>0.24488391000000001</v>
      </c>
      <c r="C164" s="3">
        <f t="shared" si="39"/>
        <v>2.4305555555555556E-3</v>
      </c>
      <c r="D164" s="59">
        <v>2.4488391000000003</v>
      </c>
      <c r="E164" s="56" t="e">
        <f t="shared" si="40"/>
        <v>#N/A</v>
      </c>
      <c r="F164" s="58" t="e">
        <f t="shared" si="41"/>
        <v>#N/A</v>
      </c>
      <c r="G164" s="58" t="e">
        <f t="shared" si="49"/>
        <v>#N/A</v>
      </c>
      <c r="H164" s="58" t="e">
        <f t="shared" si="45"/>
        <v>#N/A</v>
      </c>
      <c r="I164" s="61" t="e">
        <v>#N/A</v>
      </c>
      <c r="J164" s="58" t="str">
        <f t="shared" si="42"/>
        <v>0</v>
      </c>
      <c r="K164" s="58" t="str">
        <f t="shared" si="43"/>
        <v>0</v>
      </c>
      <c r="L164" s="58" t="str">
        <f t="shared" si="46"/>
        <v>0</v>
      </c>
      <c r="M164" s="58" t="str">
        <f t="shared" si="47"/>
        <v>0</v>
      </c>
      <c r="N164" s="5">
        <v>0</v>
      </c>
      <c r="O164" s="3">
        <f t="shared" si="44"/>
        <v>2.4305555555555556E-3</v>
      </c>
    </row>
    <row r="165" spans="1:15" x14ac:dyDescent="0.35">
      <c r="A165">
        <v>211000</v>
      </c>
      <c r="B165" s="59">
        <v>0.27211940000000001</v>
      </c>
      <c r="C165" s="3">
        <f t="shared" si="39"/>
        <v>2.4421296296296296E-3</v>
      </c>
      <c r="D165" s="59">
        <v>2.7211940000000001</v>
      </c>
      <c r="E165" s="56" t="e">
        <f t="shared" si="40"/>
        <v>#N/A</v>
      </c>
      <c r="F165" s="58" t="e">
        <f t="shared" si="41"/>
        <v>#N/A</v>
      </c>
      <c r="G165" s="58" t="e">
        <f t="shared" si="49"/>
        <v>#N/A</v>
      </c>
      <c r="H165" s="58" t="e">
        <f t="shared" si="45"/>
        <v>#N/A</v>
      </c>
      <c r="I165" s="61" t="e">
        <v>#N/A</v>
      </c>
      <c r="J165" s="58" t="str">
        <f t="shared" si="42"/>
        <v>0</v>
      </c>
      <c r="K165" s="58" t="str">
        <f t="shared" si="43"/>
        <v>0</v>
      </c>
      <c r="L165" s="58" t="str">
        <f t="shared" si="46"/>
        <v>0</v>
      </c>
      <c r="M165" s="58" t="str">
        <f t="shared" si="47"/>
        <v>0</v>
      </c>
      <c r="N165" s="5">
        <v>0</v>
      </c>
      <c r="O165" s="3">
        <f t="shared" si="44"/>
        <v>2.4421296296296296E-3</v>
      </c>
    </row>
    <row r="166" spans="1:15" x14ac:dyDescent="0.35">
      <c r="A166">
        <v>212000</v>
      </c>
      <c r="B166" s="59">
        <v>0.2796824</v>
      </c>
      <c r="C166" s="3">
        <f t="shared" si="39"/>
        <v>2.4537037037037036E-3</v>
      </c>
      <c r="D166" s="59">
        <v>2.796824</v>
      </c>
      <c r="E166" s="56" t="e">
        <f t="shared" si="40"/>
        <v>#N/A</v>
      </c>
      <c r="F166" s="58" t="e">
        <f t="shared" si="41"/>
        <v>#N/A</v>
      </c>
      <c r="G166" s="58" t="e">
        <f t="shared" si="49"/>
        <v>#N/A</v>
      </c>
      <c r="H166" s="58">
        <f t="shared" si="45"/>
        <v>2.796824</v>
      </c>
      <c r="I166" s="61" t="e">
        <v>#N/A</v>
      </c>
      <c r="J166" s="58" t="str">
        <f t="shared" si="42"/>
        <v>0</v>
      </c>
      <c r="K166" s="58" t="str">
        <f t="shared" si="43"/>
        <v>0</v>
      </c>
      <c r="L166" s="58" t="str">
        <f t="shared" si="46"/>
        <v>0</v>
      </c>
      <c r="M166" s="58">
        <f t="shared" si="47"/>
        <v>2.796824</v>
      </c>
      <c r="N166" s="5">
        <v>0</v>
      </c>
      <c r="O166" s="3">
        <f t="shared" si="44"/>
        <v>2.4537037037037036E-3</v>
      </c>
    </row>
    <row r="167" spans="1:15" x14ac:dyDescent="0.35">
      <c r="A167">
        <v>213000</v>
      </c>
      <c r="B167" s="59">
        <v>0.25774390000000003</v>
      </c>
      <c r="C167" s="3">
        <f t="shared" si="39"/>
        <v>2.4652777777777776E-3</v>
      </c>
      <c r="D167" s="59">
        <v>2.577439</v>
      </c>
      <c r="E167" s="56" t="e">
        <f t="shared" si="40"/>
        <v>#N/A</v>
      </c>
      <c r="F167" s="58" t="e">
        <f t="shared" si="41"/>
        <v>#N/A</v>
      </c>
      <c r="G167" s="58" t="e">
        <f t="shared" si="49"/>
        <v>#N/A</v>
      </c>
      <c r="H167" s="58" t="e">
        <f t="shared" si="45"/>
        <v>#N/A</v>
      </c>
      <c r="I167" s="61" t="e">
        <v>#N/A</v>
      </c>
      <c r="J167" s="58" t="str">
        <f t="shared" si="42"/>
        <v>0</v>
      </c>
      <c r="K167" s="58" t="str">
        <f t="shared" si="43"/>
        <v>0</v>
      </c>
      <c r="L167" s="58" t="str">
        <f t="shared" si="46"/>
        <v>0</v>
      </c>
      <c r="M167" s="58" t="str">
        <f t="shared" si="47"/>
        <v>0</v>
      </c>
      <c r="N167" s="5">
        <v>0</v>
      </c>
      <c r="O167" s="3">
        <f t="shared" si="44"/>
        <v>2.4652777777777776E-3</v>
      </c>
    </row>
    <row r="168" spans="1:15" x14ac:dyDescent="0.35">
      <c r="A168">
        <v>214000</v>
      </c>
      <c r="B168" s="59">
        <v>0.26379624000000002</v>
      </c>
      <c r="C168" s="3">
        <f t="shared" si="39"/>
        <v>2.476851851851852E-3</v>
      </c>
      <c r="D168" s="59">
        <v>2.6379624000000002</v>
      </c>
      <c r="E168" s="56" t="e">
        <f t="shared" si="40"/>
        <v>#N/A</v>
      </c>
      <c r="F168" s="58" t="e">
        <f t="shared" si="41"/>
        <v>#N/A</v>
      </c>
      <c r="G168" s="58" t="e">
        <f t="shared" si="49"/>
        <v>#N/A</v>
      </c>
      <c r="H168" s="58" t="e">
        <f t="shared" si="45"/>
        <v>#N/A</v>
      </c>
      <c r="I168" s="61" t="e">
        <v>#N/A</v>
      </c>
      <c r="J168" s="58" t="str">
        <f t="shared" si="42"/>
        <v>0</v>
      </c>
      <c r="K168" s="58" t="str">
        <f t="shared" si="43"/>
        <v>0</v>
      </c>
      <c r="L168" s="58" t="str">
        <f t="shared" si="46"/>
        <v>0</v>
      </c>
      <c r="M168" s="58" t="str">
        <f t="shared" si="47"/>
        <v>0</v>
      </c>
      <c r="N168" s="5">
        <v>0</v>
      </c>
      <c r="O168" s="3">
        <f t="shared" si="44"/>
        <v>2.476851851851852E-3</v>
      </c>
    </row>
    <row r="169" spans="1:15" x14ac:dyDescent="0.35">
      <c r="A169">
        <v>215000</v>
      </c>
      <c r="B169" s="59">
        <v>0.25093623999999998</v>
      </c>
      <c r="C169" s="3">
        <f t="shared" si="39"/>
        <v>2.488425925925926E-3</v>
      </c>
      <c r="D169" s="59">
        <v>2.5093623999999997</v>
      </c>
      <c r="E169" s="56" t="e">
        <f t="shared" si="40"/>
        <v>#N/A</v>
      </c>
      <c r="F169" s="58" t="e">
        <f t="shared" si="41"/>
        <v>#N/A</v>
      </c>
      <c r="G169" s="58">
        <f t="shared" si="49"/>
        <v>2.5093623999999997</v>
      </c>
      <c r="H169" s="58" t="e">
        <f t="shared" si="45"/>
        <v>#N/A</v>
      </c>
      <c r="I169" s="61" t="e">
        <v>#N/A</v>
      </c>
      <c r="J169" s="58" t="str">
        <f t="shared" si="42"/>
        <v>0</v>
      </c>
      <c r="K169" s="58" t="str">
        <f t="shared" si="43"/>
        <v>0</v>
      </c>
      <c r="L169" s="58">
        <f t="shared" si="46"/>
        <v>2.5093623999999997</v>
      </c>
      <c r="M169" s="58" t="str">
        <f t="shared" si="47"/>
        <v>0</v>
      </c>
      <c r="N169" s="5">
        <v>0</v>
      </c>
      <c r="O169" s="3">
        <f t="shared" si="44"/>
        <v>2.488425925925926E-3</v>
      </c>
    </row>
    <row r="170" spans="1:15" x14ac:dyDescent="0.35">
      <c r="A170">
        <v>216000</v>
      </c>
      <c r="B170" s="59">
        <v>0.26304090000000002</v>
      </c>
      <c r="C170" s="3">
        <f t="shared" si="39"/>
        <v>2.5000000000000001E-3</v>
      </c>
      <c r="D170" s="59">
        <v>2.6304090000000002</v>
      </c>
      <c r="E170" s="56" t="e">
        <f t="shared" si="40"/>
        <v>#N/A</v>
      </c>
      <c r="F170" s="58" t="e">
        <f t="shared" si="41"/>
        <v>#N/A</v>
      </c>
      <c r="G170" s="58" t="e">
        <f t="shared" si="49"/>
        <v>#N/A</v>
      </c>
      <c r="H170" s="58" t="e">
        <f t="shared" si="45"/>
        <v>#N/A</v>
      </c>
      <c r="I170" s="61" t="e">
        <v>#N/A</v>
      </c>
      <c r="J170" s="58" t="str">
        <f t="shared" si="42"/>
        <v>0</v>
      </c>
      <c r="K170" s="58" t="str">
        <f t="shared" si="43"/>
        <v>0</v>
      </c>
      <c r="L170" s="58" t="str">
        <f t="shared" si="46"/>
        <v>0</v>
      </c>
      <c r="M170" s="58" t="str">
        <f t="shared" si="47"/>
        <v>0</v>
      </c>
      <c r="N170" s="5">
        <v>0</v>
      </c>
      <c r="O170" s="3">
        <f t="shared" si="44"/>
        <v>2.5000000000000001E-3</v>
      </c>
    </row>
    <row r="171" spans="1:15" x14ac:dyDescent="0.35">
      <c r="A171">
        <v>217000</v>
      </c>
      <c r="B171" s="59">
        <v>0.27665624</v>
      </c>
      <c r="C171" s="3">
        <f t="shared" si="39"/>
        <v>2.5115740740740741E-3</v>
      </c>
      <c r="D171" s="59">
        <v>2.7665623999999998</v>
      </c>
      <c r="E171" s="56" t="e">
        <f t="shared" si="40"/>
        <v>#N/A</v>
      </c>
      <c r="F171" s="58" t="e">
        <f t="shared" si="41"/>
        <v>#N/A</v>
      </c>
      <c r="G171" s="58" t="e">
        <f t="shared" si="49"/>
        <v>#N/A</v>
      </c>
      <c r="H171" s="58" t="e">
        <f t="shared" si="45"/>
        <v>#N/A</v>
      </c>
      <c r="I171" s="61" t="e">
        <v>#N/A</v>
      </c>
      <c r="J171" s="58" t="str">
        <f t="shared" si="42"/>
        <v>0</v>
      </c>
      <c r="K171" s="58" t="str">
        <f t="shared" si="43"/>
        <v>0</v>
      </c>
      <c r="L171" s="58" t="str">
        <f t="shared" si="46"/>
        <v>0</v>
      </c>
      <c r="M171" s="58" t="str">
        <f t="shared" si="47"/>
        <v>0</v>
      </c>
      <c r="N171" s="5">
        <v>0</v>
      </c>
      <c r="O171" s="3">
        <f t="shared" si="44"/>
        <v>2.5115740740740741E-3</v>
      </c>
    </row>
    <row r="172" spans="1:15" x14ac:dyDescent="0.35">
      <c r="A172">
        <v>218000</v>
      </c>
      <c r="B172" s="59">
        <v>0.29254483999999997</v>
      </c>
      <c r="C172" s="3">
        <f t="shared" si="39"/>
        <v>2.5231481481481481E-3</v>
      </c>
      <c r="D172" s="59">
        <v>2.9254483999999996</v>
      </c>
      <c r="E172" s="56" t="e">
        <f t="shared" si="40"/>
        <v>#N/A</v>
      </c>
      <c r="F172" s="58" t="e">
        <f t="shared" si="41"/>
        <v>#N/A</v>
      </c>
      <c r="G172" s="58" t="e">
        <f t="shared" si="49"/>
        <v>#N/A</v>
      </c>
      <c r="H172" s="58" t="e">
        <f t="shared" si="45"/>
        <v>#N/A</v>
      </c>
      <c r="I172" s="61" t="e">
        <v>#N/A</v>
      </c>
      <c r="J172" s="58" t="str">
        <f t="shared" si="42"/>
        <v>0</v>
      </c>
      <c r="K172" s="58" t="str">
        <f t="shared" si="43"/>
        <v>0</v>
      </c>
      <c r="L172" s="58" t="str">
        <f t="shared" si="46"/>
        <v>0</v>
      </c>
      <c r="M172" s="58" t="str">
        <f t="shared" si="47"/>
        <v>0</v>
      </c>
      <c r="N172" s="5">
        <v>0</v>
      </c>
      <c r="O172" s="3">
        <f t="shared" si="44"/>
        <v>2.5231481481481481E-3</v>
      </c>
    </row>
    <row r="173" spans="1:15" x14ac:dyDescent="0.35">
      <c r="A173">
        <v>219000</v>
      </c>
      <c r="B173" s="59">
        <v>0.30691790000000002</v>
      </c>
      <c r="C173" s="3">
        <f t="shared" si="39"/>
        <v>2.5347222222222221E-3</v>
      </c>
      <c r="D173" s="59">
        <v>3.0691790000000001</v>
      </c>
      <c r="E173" s="56" t="e">
        <f t="shared" si="40"/>
        <v>#N/A</v>
      </c>
      <c r="F173" s="58" t="e">
        <f t="shared" si="41"/>
        <v>#N/A</v>
      </c>
      <c r="G173" s="58" t="e">
        <f>IF(AND(D173&lt;=D170, D173&lt;=D171, D173&lt;=D172, D173&lt;=D174, D173&lt;=D175, D173&lt;=D176),D173,NA())</f>
        <v>#N/A</v>
      </c>
      <c r="H173" s="58">
        <f t="shared" si="45"/>
        <v>3.0691790000000001</v>
      </c>
      <c r="I173" s="61" t="e">
        <v>#N/A</v>
      </c>
      <c r="J173" s="58" t="str">
        <f t="shared" si="42"/>
        <v>0</v>
      </c>
      <c r="K173" s="58" t="str">
        <f t="shared" si="43"/>
        <v>0</v>
      </c>
      <c r="L173" s="58" t="str">
        <f t="shared" si="46"/>
        <v>0</v>
      </c>
      <c r="M173" s="58">
        <f t="shared" si="47"/>
        <v>3.0691790000000001</v>
      </c>
      <c r="N173" s="5">
        <v>0</v>
      </c>
      <c r="O173" s="3">
        <f t="shared" si="44"/>
        <v>2.5347222222222221E-3</v>
      </c>
    </row>
    <row r="174" spans="1:15" x14ac:dyDescent="0.35">
      <c r="A174">
        <v>220000</v>
      </c>
      <c r="B174" s="59">
        <v>0.30389175000000002</v>
      </c>
      <c r="C174" s="3">
        <f t="shared" si="39"/>
        <v>2.5462962962962961E-3</v>
      </c>
      <c r="D174" s="59">
        <v>3.0389175000000002</v>
      </c>
      <c r="E174" s="56" t="e">
        <f t="shared" si="40"/>
        <v>#N/A</v>
      </c>
      <c r="F174" s="58" t="e">
        <f t="shared" si="41"/>
        <v>#N/A</v>
      </c>
      <c r="G174" s="58" t="e">
        <f t="shared" ref="G174:G184" si="50">IF(AND(D174&lt;=D171, D174&lt;=D172, D174&lt;=D173, D174&lt;=D175, D174&lt;=D176, D174&lt;=D177),D174,NA())</f>
        <v>#N/A</v>
      </c>
      <c r="H174" s="58" t="e">
        <f t="shared" si="45"/>
        <v>#N/A</v>
      </c>
      <c r="I174" s="61" t="e">
        <v>#N/A</v>
      </c>
      <c r="J174" s="58" t="str">
        <f t="shared" si="42"/>
        <v>0</v>
      </c>
      <c r="K174" s="58" t="str">
        <f t="shared" si="43"/>
        <v>0</v>
      </c>
      <c r="L174" s="58" t="str">
        <f t="shared" si="46"/>
        <v>0</v>
      </c>
      <c r="M174" s="58" t="str">
        <f t="shared" si="47"/>
        <v>0</v>
      </c>
      <c r="N174" s="5">
        <v>0</v>
      </c>
      <c r="O174" s="3">
        <f t="shared" si="44"/>
        <v>2.5462962962962961E-3</v>
      </c>
    </row>
    <row r="175" spans="1:15" x14ac:dyDescent="0.35">
      <c r="A175">
        <v>221000</v>
      </c>
      <c r="B175" s="59">
        <v>0.28270856</v>
      </c>
      <c r="C175" s="3">
        <f t="shared" si="39"/>
        <v>2.5578703703703701E-3</v>
      </c>
      <c r="D175" s="59">
        <v>2.8270856000000002</v>
      </c>
      <c r="E175" s="56" t="e">
        <f t="shared" si="40"/>
        <v>#N/A</v>
      </c>
      <c r="F175" s="58" t="e">
        <f t="shared" si="41"/>
        <v>#N/A</v>
      </c>
      <c r="G175" s="58" t="e">
        <f t="shared" si="50"/>
        <v>#N/A</v>
      </c>
      <c r="H175" s="58" t="e">
        <f t="shared" si="45"/>
        <v>#N/A</v>
      </c>
      <c r="I175" s="61" t="e">
        <v>#N/A</v>
      </c>
      <c r="J175" s="58" t="str">
        <f t="shared" si="42"/>
        <v>0</v>
      </c>
      <c r="K175" s="58" t="str">
        <f t="shared" si="43"/>
        <v>0</v>
      </c>
      <c r="L175" s="58" t="str">
        <f t="shared" si="46"/>
        <v>0</v>
      </c>
      <c r="M175" s="58" t="str">
        <f t="shared" si="47"/>
        <v>0</v>
      </c>
      <c r="N175" s="5">
        <v>0</v>
      </c>
      <c r="O175" s="3">
        <f t="shared" si="44"/>
        <v>2.5578703703703701E-3</v>
      </c>
    </row>
    <row r="176" spans="1:15" x14ac:dyDescent="0.35">
      <c r="A176">
        <v>222000</v>
      </c>
      <c r="B176" s="59">
        <v>0.24791008</v>
      </c>
      <c r="C176" s="3">
        <f t="shared" si="39"/>
        <v>2.5694444444444445E-3</v>
      </c>
      <c r="D176" s="59">
        <v>2.4791007999999999</v>
      </c>
      <c r="E176" s="56" t="e">
        <f t="shared" si="40"/>
        <v>#N/A</v>
      </c>
      <c r="F176" s="58" t="e">
        <f t="shared" si="41"/>
        <v>#N/A</v>
      </c>
      <c r="G176" s="58" t="e">
        <f t="shared" si="50"/>
        <v>#N/A</v>
      </c>
      <c r="H176" s="58" t="e">
        <f t="shared" si="45"/>
        <v>#N/A</v>
      </c>
      <c r="I176" s="61" t="e">
        <v>#N/A</v>
      </c>
      <c r="J176" s="58" t="str">
        <f t="shared" si="42"/>
        <v>0</v>
      </c>
      <c r="K176" s="58" t="str">
        <f t="shared" si="43"/>
        <v>0</v>
      </c>
      <c r="L176" s="58" t="str">
        <f t="shared" si="46"/>
        <v>0</v>
      </c>
      <c r="M176" s="58" t="str">
        <f t="shared" si="47"/>
        <v>0</v>
      </c>
      <c r="N176" s="5">
        <v>0</v>
      </c>
      <c r="O176" s="3">
        <f t="shared" si="44"/>
        <v>2.5694444444444445E-3</v>
      </c>
    </row>
    <row r="177" spans="1:15" x14ac:dyDescent="0.35">
      <c r="A177">
        <v>223000</v>
      </c>
      <c r="B177" s="59">
        <v>0.20024429999999999</v>
      </c>
      <c r="C177" s="3">
        <f t="shared" si="39"/>
        <v>2.5810185185185185E-3</v>
      </c>
      <c r="D177" s="59">
        <v>2.002443</v>
      </c>
      <c r="E177" s="56" t="e">
        <f t="shared" si="40"/>
        <v>#N/A</v>
      </c>
      <c r="F177" s="58" t="e">
        <f t="shared" si="41"/>
        <v>#N/A</v>
      </c>
      <c r="G177" s="58" t="e">
        <f t="shared" si="50"/>
        <v>#N/A</v>
      </c>
      <c r="H177" s="58" t="e">
        <f t="shared" si="45"/>
        <v>#N/A</v>
      </c>
      <c r="I177" s="61" t="e">
        <v>#N/A</v>
      </c>
      <c r="J177" s="58" t="str">
        <f t="shared" si="42"/>
        <v>0</v>
      </c>
      <c r="K177" s="58" t="str">
        <f t="shared" si="43"/>
        <v>0</v>
      </c>
      <c r="L177" s="58" t="str">
        <f t="shared" si="46"/>
        <v>0</v>
      </c>
      <c r="M177" s="58" t="str">
        <f t="shared" si="47"/>
        <v>0</v>
      </c>
      <c r="N177" s="5">
        <v>0</v>
      </c>
      <c r="O177" s="3">
        <f t="shared" si="44"/>
        <v>2.5810185185185185E-3</v>
      </c>
    </row>
    <row r="178" spans="1:15" x14ac:dyDescent="0.35">
      <c r="A178">
        <v>224000</v>
      </c>
      <c r="B178" s="59">
        <v>0.17603494</v>
      </c>
      <c r="C178" s="3">
        <f t="shared" si="39"/>
        <v>2.5925925925925925E-3</v>
      </c>
      <c r="D178" s="59">
        <v>1.7603494</v>
      </c>
      <c r="E178" s="56" t="e">
        <f t="shared" si="40"/>
        <v>#N/A</v>
      </c>
      <c r="F178" s="58" t="e">
        <f t="shared" si="41"/>
        <v>#N/A</v>
      </c>
      <c r="G178" s="58">
        <f t="shared" si="50"/>
        <v>1.7603494</v>
      </c>
      <c r="H178" s="58" t="e">
        <f t="shared" si="45"/>
        <v>#N/A</v>
      </c>
      <c r="I178" s="61" t="e">
        <v>#N/A</v>
      </c>
      <c r="J178" s="58" t="str">
        <f t="shared" si="42"/>
        <v>0</v>
      </c>
      <c r="K178" s="58" t="str">
        <f t="shared" si="43"/>
        <v>0</v>
      </c>
      <c r="L178" s="58">
        <f t="shared" si="46"/>
        <v>1.7603494</v>
      </c>
      <c r="M178" s="58" t="str">
        <f t="shared" si="47"/>
        <v>0</v>
      </c>
      <c r="N178" s="5">
        <v>0</v>
      </c>
      <c r="O178" s="3">
        <f t="shared" si="44"/>
        <v>2.5925925925925925E-3</v>
      </c>
    </row>
    <row r="179" spans="1:15" x14ac:dyDescent="0.35">
      <c r="A179">
        <v>225000</v>
      </c>
      <c r="B179" s="59">
        <v>0.20251512999999999</v>
      </c>
      <c r="C179" s="3">
        <f t="shared" si="39"/>
        <v>2.6041666666666665E-3</v>
      </c>
      <c r="D179" s="59">
        <v>2.0251513000000001</v>
      </c>
      <c r="E179" s="56" t="e">
        <f t="shared" si="40"/>
        <v>#N/A</v>
      </c>
      <c r="F179" s="58" t="e">
        <f t="shared" si="41"/>
        <v>#N/A</v>
      </c>
      <c r="G179" s="58" t="e">
        <f t="shared" si="50"/>
        <v>#N/A</v>
      </c>
      <c r="H179" s="58" t="e">
        <f t="shared" si="45"/>
        <v>#N/A</v>
      </c>
      <c r="I179" s="61" t="e">
        <v>#N/A</v>
      </c>
      <c r="J179" s="58" t="str">
        <f t="shared" si="42"/>
        <v>0</v>
      </c>
      <c r="K179" s="58" t="str">
        <f t="shared" si="43"/>
        <v>0</v>
      </c>
      <c r="L179" s="58" t="str">
        <f t="shared" si="46"/>
        <v>0</v>
      </c>
      <c r="M179" s="58" t="str">
        <f t="shared" si="47"/>
        <v>0</v>
      </c>
      <c r="N179" s="5">
        <v>0</v>
      </c>
      <c r="O179" s="3">
        <f t="shared" si="44"/>
        <v>2.6041666666666665E-3</v>
      </c>
    </row>
    <row r="180" spans="1:15" x14ac:dyDescent="0.35">
      <c r="A180">
        <v>226000</v>
      </c>
      <c r="B180" s="59">
        <v>0.26455155000000002</v>
      </c>
      <c r="C180" s="3">
        <f t="shared" si="39"/>
        <v>2.6157407407407405E-3</v>
      </c>
      <c r="D180" s="59">
        <v>2.6455155000000001</v>
      </c>
      <c r="E180" s="56" t="e">
        <f t="shared" si="40"/>
        <v>#N/A</v>
      </c>
      <c r="F180" s="58" t="e">
        <f t="shared" si="41"/>
        <v>#N/A</v>
      </c>
      <c r="G180" s="58" t="e">
        <f t="shared" si="50"/>
        <v>#N/A</v>
      </c>
      <c r="H180" s="58" t="e">
        <f t="shared" si="45"/>
        <v>#N/A</v>
      </c>
      <c r="I180" s="61" t="e">
        <v>#N/A</v>
      </c>
      <c r="J180" s="58" t="str">
        <f t="shared" si="42"/>
        <v>0</v>
      </c>
      <c r="K180" s="58" t="str">
        <f t="shared" si="43"/>
        <v>0</v>
      </c>
      <c r="L180" s="58" t="str">
        <f t="shared" si="46"/>
        <v>0</v>
      </c>
      <c r="M180" s="58" t="str">
        <f t="shared" si="47"/>
        <v>0</v>
      </c>
      <c r="N180" s="5">
        <v>0</v>
      </c>
      <c r="O180" s="3">
        <f t="shared" si="44"/>
        <v>2.6157407407407405E-3</v>
      </c>
    </row>
    <row r="181" spans="1:15" x14ac:dyDescent="0.35">
      <c r="A181">
        <v>227000</v>
      </c>
      <c r="B181" s="59">
        <v>0.33188499999999999</v>
      </c>
      <c r="C181" s="3">
        <f t="shared" si="39"/>
        <v>2.6273148148148145E-3</v>
      </c>
      <c r="D181" s="59">
        <v>3.3188499999999999</v>
      </c>
      <c r="E181" s="56" t="e">
        <f t="shared" si="40"/>
        <v>#N/A</v>
      </c>
      <c r="F181" s="58" t="e">
        <f t="shared" si="41"/>
        <v>#N/A</v>
      </c>
      <c r="G181" s="58" t="e">
        <f t="shared" si="50"/>
        <v>#N/A</v>
      </c>
      <c r="H181" s="58" t="e">
        <f t="shared" si="45"/>
        <v>#N/A</v>
      </c>
      <c r="I181" s="61" t="e">
        <v>#N/A</v>
      </c>
      <c r="J181" s="58" t="str">
        <f t="shared" si="42"/>
        <v>0</v>
      </c>
      <c r="K181" s="58" t="str">
        <f t="shared" si="43"/>
        <v>0</v>
      </c>
      <c r="L181" s="58" t="str">
        <f t="shared" si="46"/>
        <v>0</v>
      </c>
      <c r="M181" s="58" t="str">
        <f t="shared" si="47"/>
        <v>0</v>
      </c>
      <c r="N181" s="5">
        <v>0</v>
      </c>
      <c r="O181" s="3">
        <f t="shared" si="44"/>
        <v>2.6273148148148145E-3</v>
      </c>
    </row>
    <row r="182" spans="1:15" x14ac:dyDescent="0.35">
      <c r="A182">
        <v>228000</v>
      </c>
      <c r="B182" s="59">
        <v>0.3848454</v>
      </c>
      <c r="C182" s="3">
        <f t="shared" si="39"/>
        <v>2.638888888888889E-3</v>
      </c>
      <c r="D182" s="59">
        <v>3.8484540000000003</v>
      </c>
      <c r="E182" s="56" t="e">
        <f t="shared" si="40"/>
        <v>#N/A</v>
      </c>
      <c r="F182" s="58" t="e">
        <f t="shared" si="41"/>
        <v>#N/A</v>
      </c>
      <c r="G182" s="58" t="e">
        <f t="shared" si="50"/>
        <v>#N/A</v>
      </c>
      <c r="H182" s="58" t="e">
        <f t="shared" si="45"/>
        <v>#N/A</v>
      </c>
      <c r="I182" s="61" t="e">
        <v>#N/A</v>
      </c>
      <c r="J182" s="58" t="str">
        <f t="shared" si="42"/>
        <v>0</v>
      </c>
      <c r="K182" s="58" t="str">
        <f t="shared" si="43"/>
        <v>0</v>
      </c>
      <c r="L182" s="58" t="str">
        <f t="shared" si="46"/>
        <v>0</v>
      </c>
      <c r="M182" s="58" t="str">
        <f t="shared" si="47"/>
        <v>0</v>
      </c>
      <c r="N182" s="5">
        <v>0</v>
      </c>
      <c r="O182" s="3">
        <f t="shared" si="44"/>
        <v>2.638888888888889E-3</v>
      </c>
    </row>
    <row r="183" spans="1:15" x14ac:dyDescent="0.35">
      <c r="A183">
        <v>229000</v>
      </c>
      <c r="B183" s="59">
        <v>0.40905476000000002</v>
      </c>
      <c r="C183" s="3">
        <f t="shared" si="39"/>
        <v>2.650462962962963E-3</v>
      </c>
      <c r="D183" s="59">
        <v>4.0905475999999998</v>
      </c>
      <c r="E183" s="56" t="e">
        <f t="shared" si="40"/>
        <v>#N/A</v>
      </c>
      <c r="F183" s="58" t="e">
        <f t="shared" si="41"/>
        <v>#N/A</v>
      </c>
      <c r="G183" s="58" t="e">
        <f t="shared" si="50"/>
        <v>#N/A</v>
      </c>
      <c r="H183" s="58" t="e">
        <f t="shared" si="45"/>
        <v>#N/A</v>
      </c>
      <c r="I183" s="61" t="e">
        <v>#N/A</v>
      </c>
      <c r="J183" s="58" t="str">
        <f t="shared" si="42"/>
        <v>0</v>
      </c>
      <c r="K183" s="58" t="str">
        <f t="shared" si="43"/>
        <v>0</v>
      </c>
      <c r="L183" s="58" t="str">
        <f t="shared" si="46"/>
        <v>0</v>
      </c>
      <c r="M183" s="58" t="str">
        <f t="shared" si="47"/>
        <v>0</v>
      </c>
      <c r="N183" s="5">
        <v>0</v>
      </c>
      <c r="O183" s="3">
        <f t="shared" si="44"/>
        <v>2.650462962962963E-3</v>
      </c>
    </row>
    <row r="184" spans="1:15" x14ac:dyDescent="0.35">
      <c r="A184">
        <v>230000</v>
      </c>
      <c r="B184" s="59">
        <v>0.40375775000000003</v>
      </c>
      <c r="C184" s="3">
        <f t="shared" si="39"/>
        <v>2.662037037037037E-3</v>
      </c>
      <c r="D184" s="59">
        <v>4.0375775000000003</v>
      </c>
      <c r="E184" s="56" t="e">
        <f t="shared" si="40"/>
        <v>#N/A</v>
      </c>
      <c r="F184" s="58" t="e">
        <f t="shared" si="41"/>
        <v>#N/A</v>
      </c>
      <c r="G184" s="58" t="e">
        <f t="shared" si="50"/>
        <v>#N/A</v>
      </c>
      <c r="H184" s="58" t="e">
        <f t="shared" si="45"/>
        <v>#N/A</v>
      </c>
      <c r="I184" s="61" t="e">
        <v>#N/A</v>
      </c>
      <c r="J184" s="58" t="str">
        <f t="shared" si="42"/>
        <v>0</v>
      </c>
      <c r="K184" s="58" t="str">
        <f t="shared" si="43"/>
        <v>0</v>
      </c>
      <c r="L184" s="58" t="str">
        <f t="shared" si="46"/>
        <v>0</v>
      </c>
      <c r="M184" s="58" t="str">
        <f t="shared" si="47"/>
        <v>0</v>
      </c>
      <c r="N184" s="5">
        <v>0</v>
      </c>
      <c r="O184" s="3">
        <f t="shared" si="44"/>
        <v>2.662037037037037E-3</v>
      </c>
    </row>
    <row r="185" spans="1:15" x14ac:dyDescent="0.35">
      <c r="A185">
        <v>231000</v>
      </c>
      <c r="B185" s="59">
        <v>0.40905476000000002</v>
      </c>
      <c r="C185" s="3">
        <f t="shared" si="39"/>
        <v>2.673611111111111E-3</v>
      </c>
      <c r="D185" s="59">
        <v>4.0905475999999998</v>
      </c>
      <c r="E185" s="56" t="e">
        <f t="shared" si="40"/>
        <v>#N/A</v>
      </c>
      <c r="F185" s="58" t="e">
        <f t="shared" si="41"/>
        <v>#N/A</v>
      </c>
      <c r="G185" s="58" t="e">
        <f>IF(AND(D185&lt;=D182, D185&lt;=D183, D185&lt;=D184, D185&lt;=D186, D185&lt;=D187, D185&lt;=D188),D185,NA())</f>
        <v>#N/A</v>
      </c>
      <c r="H185" s="58" t="e">
        <f t="shared" si="45"/>
        <v>#N/A</v>
      </c>
      <c r="I185" s="61" t="e">
        <v>#N/A</v>
      </c>
      <c r="J185" s="58" t="str">
        <f t="shared" si="42"/>
        <v>0</v>
      </c>
      <c r="K185" s="58" t="str">
        <f t="shared" si="43"/>
        <v>0</v>
      </c>
      <c r="L185" s="58" t="str">
        <f t="shared" si="46"/>
        <v>0</v>
      </c>
      <c r="M185" s="58" t="str">
        <f t="shared" si="47"/>
        <v>0</v>
      </c>
      <c r="N185" s="5">
        <v>0</v>
      </c>
      <c r="O185" s="3">
        <f t="shared" si="44"/>
        <v>2.673611111111111E-3</v>
      </c>
    </row>
    <row r="186" spans="1:15" x14ac:dyDescent="0.35">
      <c r="A186">
        <v>232000</v>
      </c>
      <c r="B186" s="59">
        <v>0.44082951999999997</v>
      </c>
      <c r="C186" s="3">
        <f t="shared" si="39"/>
        <v>2.6851851851851854E-3</v>
      </c>
      <c r="D186" s="59">
        <v>4.4082951999999995</v>
      </c>
      <c r="E186" s="56" t="e">
        <f t="shared" si="40"/>
        <v>#N/A</v>
      </c>
      <c r="F186" s="58" t="e">
        <f t="shared" si="41"/>
        <v>#N/A</v>
      </c>
      <c r="G186" s="58" t="e">
        <f t="shared" ref="G186:G192" si="51">IF(AND(D186&lt;=D183, D186&lt;=D184, D186&lt;=D185, D186&lt;=D187, D186&lt;=D188, D186&lt;=D189),D186,NA())</f>
        <v>#N/A</v>
      </c>
      <c r="H186" s="58">
        <f t="shared" si="45"/>
        <v>4.4082951999999995</v>
      </c>
      <c r="I186" s="61" t="e">
        <v>#N/A</v>
      </c>
      <c r="J186" s="58" t="str">
        <f t="shared" si="42"/>
        <v>0</v>
      </c>
      <c r="K186" s="58" t="str">
        <f t="shared" si="43"/>
        <v>0</v>
      </c>
      <c r="L186" s="58" t="str">
        <f t="shared" si="46"/>
        <v>0</v>
      </c>
      <c r="M186" s="58">
        <f t="shared" si="47"/>
        <v>4.4082951999999995</v>
      </c>
      <c r="N186" s="5">
        <v>0</v>
      </c>
      <c r="O186" s="3">
        <f t="shared" si="44"/>
        <v>2.6851851851851854E-3</v>
      </c>
    </row>
    <row r="187" spans="1:15" x14ac:dyDescent="0.35">
      <c r="A187">
        <v>233000</v>
      </c>
      <c r="B187" s="59">
        <v>0.39922089999999999</v>
      </c>
      <c r="C187" s="3">
        <f t="shared" si="39"/>
        <v>2.6967592592592594E-3</v>
      </c>
      <c r="D187" s="59">
        <v>3.9922089999999999</v>
      </c>
      <c r="E187" s="56" t="e">
        <f t="shared" si="40"/>
        <v>#N/A</v>
      </c>
      <c r="F187" s="58" t="e">
        <f t="shared" si="41"/>
        <v>#N/A</v>
      </c>
      <c r="G187" s="58" t="e">
        <f t="shared" si="51"/>
        <v>#N/A</v>
      </c>
      <c r="H187" s="58" t="e">
        <f t="shared" si="45"/>
        <v>#N/A</v>
      </c>
      <c r="I187" s="61" t="e">
        <v>#N/A</v>
      </c>
      <c r="J187" s="58" t="str">
        <f t="shared" si="42"/>
        <v>0</v>
      </c>
      <c r="K187" s="58" t="str">
        <f t="shared" si="43"/>
        <v>0</v>
      </c>
      <c r="L187" s="58" t="str">
        <f t="shared" si="46"/>
        <v>0</v>
      </c>
      <c r="M187" s="58" t="str">
        <f t="shared" si="47"/>
        <v>0</v>
      </c>
      <c r="N187" s="5">
        <v>0</v>
      </c>
      <c r="O187" s="3">
        <f t="shared" si="44"/>
        <v>2.6967592592592594E-3</v>
      </c>
    </row>
    <row r="188" spans="1:15" x14ac:dyDescent="0.35">
      <c r="A188">
        <v>234000</v>
      </c>
      <c r="B188" s="59">
        <v>0.38030615000000001</v>
      </c>
      <c r="C188" s="3">
        <f t="shared" si="39"/>
        <v>2.7083333333333334E-3</v>
      </c>
      <c r="D188" s="59">
        <v>3.8030615000000001</v>
      </c>
      <c r="E188" s="56" t="e">
        <f t="shared" si="40"/>
        <v>#N/A</v>
      </c>
      <c r="F188" s="58" t="e">
        <f t="shared" si="41"/>
        <v>#N/A</v>
      </c>
      <c r="G188" s="58">
        <f t="shared" si="51"/>
        <v>3.8030615000000001</v>
      </c>
      <c r="H188" s="58" t="e">
        <f t="shared" si="45"/>
        <v>#N/A</v>
      </c>
      <c r="I188" s="61" t="e">
        <v>#N/A</v>
      </c>
      <c r="J188" s="58" t="str">
        <f t="shared" si="42"/>
        <v>0</v>
      </c>
      <c r="K188" s="58" t="str">
        <f t="shared" si="43"/>
        <v>0</v>
      </c>
      <c r="L188" s="58">
        <f t="shared" si="46"/>
        <v>3.8030615000000001</v>
      </c>
      <c r="M188" s="58" t="str">
        <f t="shared" si="47"/>
        <v>0</v>
      </c>
      <c r="N188" s="5">
        <v>0</v>
      </c>
      <c r="O188" s="3">
        <f t="shared" si="44"/>
        <v>2.7083333333333334E-3</v>
      </c>
    </row>
    <row r="189" spans="1:15" x14ac:dyDescent="0.35">
      <c r="A189">
        <v>235000</v>
      </c>
      <c r="B189" s="59">
        <v>0.38938465999999999</v>
      </c>
      <c r="C189" s="3">
        <f t="shared" si="39"/>
        <v>2.7199074074074074E-3</v>
      </c>
      <c r="D189" s="59">
        <v>3.8938465999999998</v>
      </c>
      <c r="E189" s="56" t="e">
        <f t="shared" si="40"/>
        <v>#N/A</v>
      </c>
      <c r="F189" s="58" t="e">
        <f t="shared" si="41"/>
        <v>#N/A</v>
      </c>
      <c r="G189" s="58" t="e">
        <f t="shared" si="51"/>
        <v>#N/A</v>
      </c>
      <c r="H189" s="58" t="e">
        <f t="shared" si="45"/>
        <v>#N/A</v>
      </c>
      <c r="I189" s="61" t="e">
        <v>#N/A</v>
      </c>
      <c r="J189" s="58" t="str">
        <f t="shared" si="42"/>
        <v>0</v>
      </c>
      <c r="K189" s="58" t="str">
        <f t="shared" si="43"/>
        <v>0</v>
      </c>
      <c r="L189" s="58" t="str">
        <f t="shared" si="46"/>
        <v>0</v>
      </c>
      <c r="M189" s="58" t="str">
        <f t="shared" si="47"/>
        <v>0</v>
      </c>
      <c r="N189" s="5">
        <v>0</v>
      </c>
      <c r="O189" s="3">
        <f t="shared" si="44"/>
        <v>2.7199074074074074E-3</v>
      </c>
    </row>
    <row r="190" spans="1:15" x14ac:dyDescent="0.35">
      <c r="A190">
        <v>236000</v>
      </c>
      <c r="B190" s="59">
        <v>0.41359400000000002</v>
      </c>
      <c r="C190" s="3">
        <f t="shared" si="39"/>
        <v>2.7314814814814814E-3</v>
      </c>
      <c r="D190" s="59">
        <v>4.1359399999999997</v>
      </c>
      <c r="E190" s="56" t="e">
        <f t="shared" si="40"/>
        <v>#N/A</v>
      </c>
      <c r="F190" s="58" t="e">
        <f t="shared" si="41"/>
        <v>#N/A</v>
      </c>
      <c r="G190" s="58" t="e">
        <f t="shared" si="51"/>
        <v>#N/A</v>
      </c>
      <c r="H190" s="58" t="e">
        <f t="shared" si="45"/>
        <v>#N/A</v>
      </c>
      <c r="I190" s="61" t="e">
        <v>#N/A</v>
      </c>
      <c r="J190" s="58" t="str">
        <f t="shared" si="42"/>
        <v>0</v>
      </c>
      <c r="K190" s="58" t="str">
        <f t="shared" si="43"/>
        <v>0</v>
      </c>
      <c r="L190" s="58" t="str">
        <f t="shared" si="46"/>
        <v>0</v>
      </c>
      <c r="M190" s="58" t="str">
        <f t="shared" si="47"/>
        <v>0</v>
      </c>
      <c r="N190" s="5">
        <v>0</v>
      </c>
      <c r="O190" s="3">
        <f t="shared" si="44"/>
        <v>2.7314814814814814E-3</v>
      </c>
    </row>
    <row r="191" spans="1:15" x14ac:dyDescent="0.35">
      <c r="A191">
        <v>237000</v>
      </c>
      <c r="B191" s="59">
        <v>0.43704559999999998</v>
      </c>
      <c r="C191" s="3">
        <f t="shared" si="39"/>
        <v>2.7430555555555559E-3</v>
      </c>
      <c r="D191" s="59">
        <v>4.3704559999999999</v>
      </c>
      <c r="E191" s="56" t="e">
        <f t="shared" si="40"/>
        <v>#N/A</v>
      </c>
      <c r="F191" s="58" t="e">
        <f t="shared" si="41"/>
        <v>#N/A</v>
      </c>
      <c r="G191" s="58" t="e">
        <f t="shared" si="51"/>
        <v>#N/A</v>
      </c>
      <c r="H191" s="58" t="e">
        <f t="shared" si="45"/>
        <v>#N/A</v>
      </c>
      <c r="I191" s="61" t="e">
        <v>#N/A</v>
      </c>
      <c r="J191" s="58" t="str">
        <f t="shared" si="42"/>
        <v>0</v>
      </c>
      <c r="K191" s="58" t="str">
        <f t="shared" si="43"/>
        <v>0</v>
      </c>
      <c r="L191" s="58" t="str">
        <f t="shared" si="46"/>
        <v>0</v>
      </c>
      <c r="M191" s="58" t="str">
        <f t="shared" si="47"/>
        <v>0</v>
      </c>
      <c r="N191" s="5">
        <v>0</v>
      </c>
      <c r="O191" s="3">
        <f t="shared" si="44"/>
        <v>2.7430555555555559E-3</v>
      </c>
    </row>
    <row r="192" spans="1:15" x14ac:dyDescent="0.35">
      <c r="A192">
        <v>238000</v>
      </c>
      <c r="B192" s="59">
        <v>0.44839491999999997</v>
      </c>
      <c r="C192" s="3">
        <f t="shared" si="39"/>
        <v>2.7546296296296299E-3</v>
      </c>
      <c r="D192" s="59">
        <v>4.4839491999999996</v>
      </c>
      <c r="E192" s="56" t="e">
        <f t="shared" si="40"/>
        <v>#N/A</v>
      </c>
      <c r="F192" s="58" t="e">
        <f t="shared" si="41"/>
        <v>#N/A</v>
      </c>
      <c r="G192" s="58" t="e">
        <f t="shared" si="51"/>
        <v>#N/A</v>
      </c>
      <c r="H192" s="58">
        <f t="shared" si="45"/>
        <v>4.4839491999999996</v>
      </c>
      <c r="I192" s="61" t="e">
        <v>#N/A</v>
      </c>
      <c r="J192" s="58" t="str">
        <f t="shared" si="42"/>
        <v>0</v>
      </c>
      <c r="K192" s="58" t="str">
        <f t="shared" si="43"/>
        <v>0</v>
      </c>
      <c r="L192" s="58" t="str">
        <f t="shared" si="46"/>
        <v>0</v>
      </c>
      <c r="M192" s="58">
        <f t="shared" si="47"/>
        <v>4.4839491999999996</v>
      </c>
      <c r="N192" s="5">
        <v>0</v>
      </c>
      <c r="O192" s="3">
        <f t="shared" si="44"/>
        <v>2.7546296296296299E-3</v>
      </c>
    </row>
    <row r="193" spans="1:15" x14ac:dyDescent="0.35">
      <c r="A193">
        <v>239000</v>
      </c>
      <c r="B193" s="59">
        <v>0.44536877000000002</v>
      </c>
      <c r="C193" s="3">
        <f t="shared" si="39"/>
        <v>2.7662037037037039E-3</v>
      </c>
      <c r="D193" s="59">
        <v>4.4536877000000006</v>
      </c>
      <c r="E193" s="56" t="e">
        <f t="shared" si="40"/>
        <v>#N/A</v>
      </c>
      <c r="F193" s="58" t="e">
        <f t="shared" si="41"/>
        <v>#N/A</v>
      </c>
      <c r="G193" s="58" t="e">
        <f>IF(AND(D193&lt;=D190, D193&lt;=D191, D193&lt;=D192, D193&lt;=D194, D193&lt;=D195, D193&lt;=D196),D193,NA())</f>
        <v>#N/A</v>
      </c>
      <c r="H193" s="58" t="e">
        <f t="shared" si="45"/>
        <v>#N/A</v>
      </c>
      <c r="I193" s="61" t="e">
        <v>#N/A</v>
      </c>
      <c r="J193" s="58" t="str">
        <f t="shared" si="42"/>
        <v>0</v>
      </c>
      <c r="K193" s="58" t="str">
        <f t="shared" si="43"/>
        <v>0</v>
      </c>
      <c r="L193" s="58" t="str">
        <f t="shared" si="46"/>
        <v>0</v>
      </c>
      <c r="M193" s="58" t="str">
        <f t="shared" si="47"/>
        <v>0</v>
      </c>
      <c r="N193" s="5">
        <v>0</v>
      </c>
      <c r="O193" s="3">
        <f t="shared" si="44"/>
        <v>2.7662037037037039E-3</v>
      </c>
    </row>
    <row r="194" spans="1:15" x14ac:dyDescent="0.35">
      <c r="A194">
        <v>240000</v>
      </c>
      <c r="B194" s="59">
        <v>0.43553491999999999</v>
      </c>
      <c r="C194" s="3">
        <f t="shared" ref="C194:C257" si="52">A194/60000/1440</f>
        <v>2.7777777777777779E-3</v>
      </c>
      <c r="D194" s="59">
        <v>4.3553492</v>
      </c>
      <c r="E194" s="56" t="e">
        <f t="shared" si="40"/>
        <v>#N/A</v>
      </c>
      <c r="F194" s="58" t="e">
        <f t="shared" si="41"/>
        <v>#N/A</v>
      </c>
      <c r="G194" s="58" t="e">
        <f t="shared" ref="G194:G203" si="53">IF(AND(D194&lt;=D191, D194&lt;=D192, D194&lt;=D193, D194&lt;=D195, D194&lt;=D196, D194&lt;=D197),D194,NA())</f>
        <v>#N/A</v>
      </c>
      <c r="H194" s="58" t="e">
        <f t="shared" si="45"/>
        <v>#N/A</v>
      </c>
      <c r="I194" s="61" t="e">
        <v>#N/A</v>
      </c>
      <c r="J194" s="58" t="str">
        <f t="shared" si="42"/>
        <v>0</v>
      </c>
      <c r="K194" s="58" t="str">
        <f t="shared" si="43"/>
        <v>0</v>
      </c>
      <c r="L194" s="58" t="str">
        <f t="shared" si="46"/>
        <v>0</v>
      </c>
      <c r="M194" s="58" t="str">
        <f t="shared" si="47"/>
        <v>0</v>
      </c>
      <c r="N194" s="5">
        <v>0</v>
      </c>
      <c r="O194" s="3">
        <f t="shared" si="44"/>
        <v>2.7777777777777779E-3</v>
      </c>
    </row>
    <row r="195" spans="1:15" x14ac:dyDescent="0.35">
      <c r="A195">
        <v>241000</v>
      </c>
      <c r="B195" s="59">
        <v>0.43250876999999999</v>
      </c>
      <c r="C195" s="3">
        <f t="shared" si="52"/>
        <v>2.7893518518518519E-3</v>
      </c>
      <c r="D195" s="59">
        <v>4.3250877000000001</v>
      </c>
      <c r="E195" s="56" t="e">
        <f t="shared" ref="E195:E258" si="54">IF(D195=MIN($D$2:$D$412),D195,NA())</f>
        <v>#N/A</v>
      </c>
      <c r="F195" s="58" t="e">
        <f t="shared" ref="F195:F258" si="55">IF(D195=MAX($D$2:$D$412),D195,NA())</f>
        <v>#N/A</v>
      </c>
      <c r="G195" s="58">
        <f t="shared" si="53"/>
        <v>4.3250877000000001</v>
      </c>
      <c r="H195" s="58" t="e">
        <f t="shared" si="45"/>
        <v>#N/A</v>
      </c>
      <c r="I195" s="61" t="e">
        <v>#N/A</v>
      </c>
      <c r="J195" s="58" t="str">
        <f t="shared" ref="J195:J258" si="56">IF(D195=MIN($D:$D),D195,"0")</f>
        <v>0</v>
      </c>
      <c r="K195" s="58" t="str">
        <f t="shared" ref="K195:K258" si="57">IF(D195=MAX($D:$D),D195,"0")</f>
        <v>0</v>
      </c>
      <c r="L195" s="58">
        <f t="shared" si="46"/>
        <v>4.3250877000000001</v>
      </c>
      <c r="M195" s="58" t="str">
        <f t="shared" si="47"/>
        <v>0</v>
      </c>
      <c r="N195" s="5">
        <v>0</v>
      </c>
      <c r="O195" s="3">
        <f t="shared" ref="O195:O258" si="58">$A195/60000/1440</f>
        <v>2.7893518518518519E-3</v>
      </c>
    </row>
    <row r="196" spans="1:15" x14ac:dyDescent="0.35">
      <c r="A196">
        <v>242000</v>
      </c>
      <c r="B196" s="59">
        <v>0.44234259999999997</v>
      </c>
      <c r="C196" s="3">
        <f t="shared" si="52"/>
        <v>2.8009259259259259E-3</v>
      </c>
      <c r="D196" s="59">
        <v>4.4234260000000001</v>
      </c>
      <c r="E196" s="56" t="e">
        <f t="shared" si="54"/>
        <v>#N/A</v>
      </c>
      <c r="F196" s="58" t="e">
        <f t="shared" si="55"/>
        <v>#N/A</v>
      </c>
      <c r="G196" s="58" t="e">
        <f t="shared" si="53"/>
        <v>#N/A</v>
      </c>
      <c r="H196" s="58" t="e">
        <f t="shared" si="45"/>
        <v>#N/A</v>
      </c>
      <c r="I196" s="61" t="e">
        <v>#N/A</v>
      </c>
      <c r="J196" s="58" t="str">
        <f t="shared" si="56"/>
        <v>0</v>
      </c>
      <c r="K196" s="58" t="str">
        <f t="shared" si="57"/>
        <v>0</v>
      </c>
      <c r="L196" s="58" t="str">
        <f t="shared" si="46"/>
        <v>0</v>
      </c>
      <c r="M196" s="58" t="str">
        <f t="shared" si="47"/>
        <v>0</v>
      </c>
      <c r="N196" s="5">
        <v>0</v>
      </c>
      <c r="O196" s="3">
        <f t="shared" si="58"/>
        <v>2.8009259259259259E-3</v>
      </c>
    </row>
    <row r="197" spans="1:15" x14ac:dyDescent="0.35">
      <c r="A197">
        <v>243000</v>
      </c>
      <c r="B197" s="59">
        <v>0.45217642000000002</v>
      </c>
      <c r="C197" s="3">
        <f t="shared" si="52"/>
        <v>2.8124999999999999E-3</v>
      </c>
      <c r="D197" s="59">
        <v>4.5217641999999998</v>
      </c>
      <c r="E197" s="56" t="e">
        <f t="shared" si="54"/>
        <v>#N/A</v>
      </c>
      <c r="F197" s="58" t="e">
        <f t="shared" si="55"/>
        <v>#N/A</v>
      </c>
      <c r="G197" s="58" t="e">
        <f t="shared" si="53"/>
        <v>#N/A</v>
      </c>
      <c r="H197" s="58">
        <f t="shared" si="45"/>
        <v>4.5217641999999998</v>
      </c>
      <c r="I197" s="61" t="e">
        <v>#N/A</v>
      </c>
      <c r="J197" s="58" t="str">
        <f t="shared" si="56"/>
        <v>0</v>
      </c>
      <c r="K197" s="58" t="str">
        <f t="shared" si="57"/>
        <v>0</v>
      </c>
      <c r="L197" s="58" t="str">
        <f t="shared" si="46"/>
        <v>0</v>
      </c>
      <c r="M197" s="58">
        <f t="shared" si="47"/>
        <v>4.5217641999999998</v>
      </c>
      <c r="N197" s="5">
        <v>0</v>
      </c>
      <c r="O197" s="3">
        <f t="shared" si="58"/>
        <v>2.8124999999999999E-3</v>
      </c>
    </row>
    <row r="198" spans="1:15" x14ac:dyDescent="0.35">
      <c r="A198">
        <v>244000</v>
      </c>
      <c r="B198" s="59">
        <v>0.45066577000000002</v>
      </c>
      <c r="C198" s="3">
        <f t="shared" si="52"/>
        <v>2.8240740740740739E-3</v>
      </c>
      <c r="D198" s="59">
        <v>4.5066576999999999</v>
      </c>
      <c r="E198" s="56" t="e">
        <f t="shared" si="54"/>
        <v>#N/A</v>
      </c>
      <c r="F198" s="58" t="e">
        <f t="shared" si="55"/>
        <v>#N/A</v>
      </c>
      <c r="G198" s="58" t="e">
        <f t="shared" si="53"/>
        <v>#N/A</v>
      </c>
      <c r="H198" s="58" t="e">
        <f t="shared" ref="H198:H261" si="59">IF(AND(D198&gt;=D195, D198&gt;=D196, D198&gt;=D197, D198&gt;=D199, D198&gt;=D200, D198&gt;=D201),D198,NA())</f>
        <v>#N/A</v>
      </c>
      <c r="I198" s="61" t="e">
        <v>#N/A</v>
      </c>
      <c r="J198" s="58" t="str">
        <f t="shared" si="56"/>
        <v>0</v>
      </c>
      <c r="K198" s="58" t="str">
        <f t="shared" si="57"/>
        <v>0</v>
      </c>
      <c r="L198" s="58" t="str">
        <f t="shared" ref="L198:L261" si="60">IF(AND(D198&lt;=D195, D198&lt;=D196, D198&lt;=D197, D198&lt;=D199, D198&lt;=D200, D198&lt;=D201),D198,"0")</f>
        <v>0</v>
      </c>
      <c r="M198" s="58" t="str">
        <f t="shared" ref="M198:M261" si="61">IF(AND(D198&gt;=D195, D198&gt;=D196, D198&gt;=D197, D198&gt;=D199, D198&gt;=D200, D198&gt;=D201),D198,"0")</f>
        <v>0</v>
      </c>
      <c r="N198" s="5">
        <v>0</v>
      </c>
      <c r="O198" s="3">
        <f t="shared" si="58"/>
        <v>2.8240740740740739E-3</v>
      </c>
    </row>
    <row r="199" spans="1:15" x14ac:dyDescent="0.35">
      <c r="A199">
        <v>245000</v>
      </c>
      <c r="B199" s="59">
        <v>0.43326409999999999</v>
      </c>
      <c r="C199" s="3">
        <f t="shared" si="52"/>
        <v>2.8356481481481479E-3</v>
      </c>
      <c r="D199" s="59">
        <v>4.3326409999999997</v>
      </c>
      <c r="E199" s="56" t="e">
        <f t="shared" si="54"/>
        <v>#N/A</v>
      </c>
      <c r="F199" s="58" t="e">
        <f t="shared" si="55"/>
        <v>#N/A</v>
      </c>
      <c r="G199" s="58" t="e">
        <f t="shared" si="53"/>
        <v>#N/A</v>
      </c>
      <c r="H199" s="58" t="e">
        <f t="shared" si="59"/>
        <v>#N/A</v>
      </c>
      <c r="I199" s="61" t="e">
        <v>#N/A</v>
      </c>
      <c r="J199" s="58" t="str">
        <f t="shared" si="56"/>
        <v>0</v>
      </c>
      <c r="K199" s="58" t="str">
        <f t="shared" si="57"/>
        <v>0</v>
      </c>
      <c r="L199" s="58" t="str">
        <f t="shared" si="60"/>
        <v>0</v>
      </c>
      <c r="M199" s="58" t="str">
        <f t="shared" si="61"/>
        <v>0</v>
      </c>
      <c r="N199" s="5">
        <v>0</v>
      </c>
      <c r="O199" s="3">
        <f t="shared" si="58"/>
        <v>2.8356481481481479E-3</v>
      </c>
    </row>
    <row r="200" spans="1:15" x14ac:dyDescent="0.35">
      <c r="A200">
        <v>246000</v>
      </c>
      <c r="B200" s="59">
        <v>0.39392389999999999</v>
      </c>
      <c r="C200" s="3">
        <f t="shared" si="52"/>
        <v>2.8472222222222219E-3</v>
      </c>
      <c r="D200" s="59">
        <v>3.9392389999999997</v>
      </c>
      <c r="E200" s="56" t="e">
        <f t="shared" si="54"/>
        <v>#N/A</v>
      </c>
      <c r="F200" s="58" t="e">
        <f t="shared" si="55"/>
        <v>#N/A</v>
      </c>
      <c r="G200" s="58" t="e">
        <f t="shared" si="53"/>
        <v>#N/A</v>
      </c>
      <c r="H200" s="58" t="e">
        <f t="shared" si="59"/>
        <v>#N/A</v>
      </c>
      <c r="I200" s="61" t="e">
        <v>#N/A</v>
      </c>
      <c r="J200" s="58" t="str">
        <f t="shared" si="56"/>
        <v>0</v>
      </c>
      <c r="K200" s="58" t="str">
        <f t="shared" si="57"/>
        <v>0</v>
      </c>
      <c r="L200" s="58" t="str">
        <f t="shared" si="60"/>
        <v>0</v>
      </c>
      <c r="M200" s="58" t="str">
        <f t="shared" si="61"/>
        <v>0</v>
      </c>
      <c r="N200" s="5">
        <v>0</v>
      </c>
      <c r="O200" s="3">
        <f t="shared" si="58"/>
        <v>2.8472222222222219E-3</v>
      </c>
    </row>
    <row r="201" spans="1:15" x14ac:dyDescent="0.35">
      <c r="A201">
        <v>247000</v>
      </c>
      <c r="B201" s="59">
        <v>0.38030615000000001</v>
      </c>
      <c r="C201" s="3">
        <f t="shared" si="52"/>
        <v>2.8587962962962959E-3</v>
      </c>
      <c r="D201" s="59">
        <v>3.8030615000000001</v>
      </c>
      <c r="E201" s="56" t="e">
        <f t="shared" si="54"/>
        <v>#N/A</v>
      </c>
      <c r="F201" s="58" t="e">
        <f t="shared" si="55"/>
        <v>#N/A</v>
      </c>
      <c r="G201" s="58">
        <f t="shared" si="53"/>
        <v>3.8030615000000001</v>
      </c>
      <c r="H201" s="58" t="e">
        <f t="shared" si="59"/>
        <v>#N/A</v>
      </c>
      <c r="I201" s="61" t="e">
        <v>#N/A</v>
      </c>
      <c r="J201" s="58" t="str">
        <f t="shared" si="56"/>
        <v>0</v>
      </c>
      <c r="K201" s="58" t="str">
        <f t="shared" si="57"/>
        <v>0</v>
      </c>
      <c r="L201" s="58">
        <f t="shared" si="60"/>
        <v>3.8030615000000001</v>
      </c>
      <c r="M201" s="58" t="str">
        <f t="shared" si="61"/>
        <v>0</v>
      </c>
      <c r="N201" s="5">
        <v>0</v>
      </c>
      <c r="O201" s="3">
        <f t="shared" si="58"/>
        <v>2.8587962962962959E-3</v>
      </c>
    </row>
    <row r="202" spans="1:15" x14ac:dyDescent="0.35">
      <c r="A202">
        <v>248000</v>
      </c>
      <c r="B202" s="59">
        <v>0.40829942000000002</v>
      </c>
      <c r="C202" s="3">
        <f t="shared" si="52"/>
        <v>2.8703703703703708E-3</v>
      </c>
      <c r="D202" s="59">
        <v>4.0829941999999999</v>
      </c>
      <c r="E202" s="56" t="e">
        <f t="shared" si="54"/>
        <v>#N/A</v>
      </c>
      <c r="F202" s="58" t="e">
        <f t="shared" si="55"/>
        <v>#N/A</v>
      </c>
      <c r="G202" s="58" t="e">
        <f t="shared" si="53"/>
        <v>#N/A</v>
      </c>
      <c r="H202" s="58" t="e">
        <f t="shared" si="59"/>
        <v>#N/A</v>
      </c>
      <c r="I202" s="61" t="e">
        <v>#N/A</v>
      </c>
      <c r="J202" s="58" t="str">
        <f t="shared" si="56"/>
        <v>0</v>
      </c>
      <c r="K202" s="58" t="str">
        <f t="shared" si="57"/>
        <v>0</v>
      </c>
      <c r="L202" s="58" t="str">
        <f t="shared" si="60"/>
        <v>0</v>
      </c>
      <c r="M202" s="58" t="str">
        <f t="shared" si="61"/>
        <v>0</v>
      </c>
      <c r="N202" s="5">
        <v>0</v>
      </c>
      <c r="O202" s="3">
        <f t="shared" si="58"/>
        <v>2.8703703703703708E-3</v>
      </c>
    </row>
    <row r="203" spans="1:15" x14ac:dyDescent="0.35">
      <c r="A203">
        <v>249000</v>
      </c>
      <c r="B203" s="59">
        <v>0.41586240000000002</v>
      </c>
      <c r="C203" s="3">
        <f t="shared" si="52"/>
        <v>2.8819444444444448E-3</v>
      </c>
      <c r="D203" s="59">
        <v>4.1586240000000005</v>
      </c>
      <c r="E203" s="56" t="e">
        <f t="shared" si="54"/>
        <v>#N/A</v>
      </c>
      <c r="F203" s="58" t="e">
        <f t="shared" si="55"/>
        <v>#N/A</v>
      </c>
      <c r="G203" s="58" t="e">
        <f t="shared" si="53"/>
        <v>#N/A</v>
      </c>
      <c r="H203" s="58" t="e">
        <f t="shared" si="59"/>
        <v>#N/A</v>
      </c>
      <c r="I203" s="61" t="e">
        <v>#N/A</v>
      </c>
      <c r="J203" s="58" t="str">
        <f t="shared" si="56"/>
        <v>0</v>
      </c>
      <c r="K203" s="58" t="str">
        <f t="shared" si="57"/>
        <v>0</v>
      </c>
      <c r="L203" s="58" t="str">
        <f t="shared" si="60"/>
        <v>0</v>
      </c>
      <c r="M203" s="58" t="str">
        <f t="shared" si="61"/>
        <v>0</v>
      </c>
      <c r="N203" s="5">
        <v>0</v>
      </c>
      <c r="O203" s="3">
        <f t="shared" si="58"/>
        <v>2.8819444444444448E-3</v>
      </c>
    </row>
    <row r="204" spans="1:15" x14ac:dyDescent="0.35">
      <c r="A204">
        <v>250000</v>
      </c>
      <c r="B204" s="59">
        <v>0.43856109999999998</v>
      </c>
      <c r="C204" s="3">
        <f t="shared" si="52"/>
        <v>2.8935185185185188E-3</v>
      </c>
      <c r="D204" s="59">
        <v>4.3856109999999999</v>
      </c>
      <c r="E204" s="56" t="e">
        <f t="shared" si="54"/>
        <v>#N/A</v>
      </c>
      <c r="F204" s="58" t="e">
        <f t="shared" si="55"/>
        <v>#N/A</v>
      </c>
      <c r="G204" s="58" t="e">
        <f>IF(AND(D204&lt;=D201, D204&lt;=D202, D204&lt;=D203, D204&lt;=D205, D204&lt;=D206, D204&lt;=D207),D204,NA())</f>
        <v>#N/A</v>
      </c>
      <c r="H204" s="58" t="e">
        <f t="shared" si="59"/>
        <v>#N/A</v>
      </c>
      <c r="I204" s="61" t="e">
        <v>#N/A</v>
      </c>
      <c r="J204" s="58" t="str">
        <f t="shared" si="56"/>
        <v>0</v>
      </c>
      <c r="K204" s="58" t="str">
        <f t="shared" si="57"/>
        <v>0</v>
      </c>
      <c r="L204" s="58" t="str">
        <f t="shared" si="60"/>
        <v>0</v>
      </c>
      <c r="M204" s="58" t="str">
        <f t="shared" si="61"/>
        <v>0</v>
      </c>
      <c r="N204" s="5">
        <v>0</v>
      </c>
      <c r="O204" s="3">
        <f t="shared" si="58"/>
        <v>2.8935185185185188E-3</v>
      </c>
    </row>
    <row r="205" spans="1:15" x14ac:dyDescent="0.35">
      <c r="A205">
        <v>251000</v>
      </c>
      <c r="B205" s="59">
        <v>0.42494090000000001</v>
      </c>
      <c r="C205" s="3">
        <f t="shared" si="52"/>
        <v>2.9050925925925928E-3</v>
      </c>
      <c r="D205" s="59">
        <v>4.249409</v>
      </c>
      <c r="E205" s="56" t="e">
        <f t="shared" si="54"/>
        <v>#N/A</v>
      </c>
      <c r="F205" s="58" t="e">
        <f t="shared" si="55"/>
        <v>#N/A</v>
      </c>
      <c r="G205" s="58" t="e">
        <f t="shared" ref="G205:G217" si="62">IF(AND(D205&lt;=D202, D205&lt;=D203, D205&lt;=D204, D205&lt;=D206, D205&lt;=D207, D205&lt;=D208),D205,NA())</f>
        <v>#N/A</v>
      </c>
      <c r="H205" s="58" t="e">
        <f t="shared" si="59"/>
        <v>#N/A</v>
      </c>
      <c r="I205" s="61" t="e">
        <v>#N/A</v>
      </c>
      <c r="J205" s="58" t="str">
        <f t="shared" si="56"/>
        <v>0</v>
      </c>
      <c r="K205" s="58" t="str">
        <f t="shared" si="57"/>
        <v>0</v>
      </c>
      <c r="L205" s="58" t="str">
        <f t="shared" si="60"/>
        <v>0</v>
      </c>
      <c r="M205" s="58" t="str">
        <f t="shared" si="61"/>
        <v>0</v>
      </c>
      <c r="N205" s="5">
        <v>0</v>
      </c>
      <c r="O205" s="3">
        <f t="shared" si="58"/>
        <v>2.9050925925925928E-3</v>
      </c>
    </row>
    <row r="206" spans="1:15" x14ac:dyDescent="0.35">
      <c r="A206">
        <v>252000</v>
      </c>
      <c r="B206" s="59">
        <v>0.47260426999999999</v>
      </c>
      <c r="C206" s="3">
        <f t="shared" si="52"/>
        <v>2.9166666666666668E-3</v>
      </c>
      <c r="D206" s="59">
        <v>4.7260426999999998</v>
      </c>
      <c r="E206" s="56" t="e">
        <f t="shared" si="54"/>
        <v>#N/A</v>
      </c>
      <c r="F206" s="58" t="e">
        <f t="shared" si="55"/>
        <v>#N/A</v>
      </c>
      <c r="G206" s="58" t="e">
        <f t="shared" si="62"/>
        <v>#N/A</v>
      </c>
      <c r="H206" s="58">
        <f t="shared" si="59"/>
        <v>4.7260426999999998</v>
      </c>
      <c r="I206" s="61" t="e">
        <v>#N/A</v>
      </c>
      <c r="J206" s="58" t="str">
        <f t="shared" si="56"/>
        <v>0</v>
      </c>
      <c r="K206" s="58" t="str">
        <f t="shared" si="57"/>
        <v>0</v>
      </c>
      <c r="L206" s="58" t="str">
        <f t="shared" si="60"/>
        <v>0</v>
      </c>
      <c r="M206" s="58">
        <f t="shared" si="61"/>
        <v>4.7260426999999998</v>
      </c>
      <c r="N206" s="5">
        <v>0</v>
      </c>
      <c r="O206" s="3">
        <f t="shared" si="58"/>
        <v>2.9166666666666668E-3</v>
      </c>
    </row>
    <row r="207" spans="1:15" x14ac:dyDescent="0.35">
      <c r="A207">
        <v>253000</v>
      </c>
      <c r="B207" s="59">
        <v>0.45822877000000001</v>
      </c>
      <c r="C207" s="3">
        <f t="shared" si="52"/>
        <v>2.9282407407407408E-3</v>
      </c>
      <c r="D207" s="59">
        <v>4.5822877000000002</v>
      </c>
      <c r="E207" s="56" t="e">
        <f t="shared" si="54"/>
        <v>#N/A</v>
      </c>
      <c r="F207" s="58" t="e">
        <f t="shared" si="55"/>
        <v>#N/A</v>
      </c>
      <c r="G207" s="58" t="e">
        <f t="shared" si="62"/>
        <v>#N/A</v>
      </c>
      <c r="H207" s="58" t="e">
        <f t="shared" si="59"/>
        <v>#N/A</v>
      </c>
      <c r="I207" s="61" t="e">
        <v>#N/A</v>
      </c>
      <c r="J207" s="58" t="str">
        <f t="shared" si="56"/>
        <v>0</v>
      </c>
      <c r="K207" s="58" t="str">
        <f t="shared" si="57"/>
        <v>0</v>
      </c>
      <c r="L207" s="58" t="str">
        <f t="shared" si="60"/>
        <v>0</v>
      </c>
      <c r="M207" s="58" t="str">
        <f t="shared" si="61"/>
        <v>0</v>
      </c>
      <c r="N207" s="5">
        <v>0</v>
      </c>
      <c r="O207" s="3">
        <f t="shared" si="58"/>
        <v>2.9282407407407408E-3</v>
      </c>
    </row>
    <row r="208" spans="1:15" x14ac:dyDescent="0.35">
      <c r="A208">
        <v>254000</v>
      </c>
      <c r="B208" s="59">
        <v>0.44234259999999997</v>
      </c>
      <c r="C208" s="3">
        <f t="shared" si="52"/>
        <v>2.9398148148148148E-3</v>
      </c>
      <c r="D208" s="59">
        <v>4.4234260000000001</v>
      </c>
      <c r="E208" s="56" t="e">
        <f t="shared" si="54"/>
        <v>#N/A</v>
      </c>
      <c r="F208" s="58" t="e">
        <f t="shared" si="55"/>
        <v>#N/A</v>
      </c>
      <c r="G208" s="58" t="e">
        <f t="shared" si="62"/>
        <v>#N/A</v>
      </c>
      <c r="H208" s="58" t="e">
        <f t="shared" si="59"/>
        <v>#N/A</v>
      </c>
      <c r="I208" s="61" t="e">
        <v>#N/A</v>
      </c>
      <c r="J208" s="58" t="str">
        <f t="shared" si="56"/>
        <v>0</v>
      </c>
      <c r="K208" s="58" t="str">
        <f t="shared" si="57"/>
        <v>0</v>
      </c>
      <c r="L208" s="58" t="str">
        <f t="shared" si="60"/>
        <v>0</v>
      </c>
      <c r="M208" s="58" t="str">
        <f t="shared" si="61"/>
        <v>0</v>
      </c>
      <c r="N208" s="5">
        <v>0</v>
      </c>
      <c r="O208" s="3">
        <f t="shared" si="58"/>
        <v>2.9398148148148148E-3</v>
      </c>
    </row>
    <row r="209" spans="1:15" x14ac:dyDescent="0.35">
      <c r="A209">
        <v>255000</v>
      </c>
      <c r="B209" s="59">
        <v>0.44385566999999998</v>
      </c>
      <c r="C209" s="3">
        <f t="shared" si="52"/>
        <v>2.9513888888888888E-3</v>
      </c>
      <c r="D209" s="59">
        <v>4.4385566999999995</v>
      </c>
      <c r="E209" s="56" t="e">
        <f t="shared" si="54"/>
        <v>#N/A</v>
      </c>
      <c r="F209" s="58" t="e">
        <f t="shared" si="55"/>
        <v>#N/A</v>
      </c>
      <c r="G209" s="58" t="e">
        <f t="shared" si="62"/>
        <v>#N/A</v>
      </c>
      <c r="H209" s="58" t="e">
        <f t="shared" si="59"/>
        <v>#N/A</v>
      </c>
      <c r="I209" s="61" t="e">
        <v>#N/A</v>
      </c>
      <c r="J209" s="58" t="str">
        <f t="shared" si="56"/>
        <v>0</v>
      </c>
      <c r="K209" s="58" t="str">
        <f t="shared" si="57"/>
        <v>0</v>
      </c>
      <c r="L209" s="58" t="str">
        <f t="shared" si="60"/>
        <v>0</v>
      </c>
      <c r="M209" s="58" t="str">
        <f t="shared" si="61"/>
        <v>0</v>
      </c>
      <c r="N209" s="5">
        <v>0</v>
      </c>
      <c r="O209" s="3">
        <f t="shared" si="58"/>
        <v>2.9513888888888888E-3</v>
      </c>
    </row>
    <row r="210" spans="1:15" x14ac:dyDescent="0.35">
      <c r="A210">
        <v>256000</v>
      </c>
      <c r="B210" s="59">
        <v>0.44158726999999998</v>
      </c>
      <c r="C210" s="3">
        <f t="shared" si="52"/>
        <v>2.9629629629629628E-3</v>
      </c>
      <c r="D210" s="59">
        <v>4.4158726999999995</v>
      </c>
      <c r="E210" s="56" t="e">
        <f t="shared" si="54"/>
        <v>#N/A</v>
      </c>
      <c r="F210" s="58" t="e">
        <f t="shared" si="55"/>
        <v>#N/A</v>
      </c>
      <c r="G210" s="58" t="e">
        <f t="shared" si="62"/>
        <v>#N/A</v>
      </c>
      <c r="H210" s="58" t="e">
        <f t="shared" si="59"/>
        <v>#N/A</v>
      </c>
      <c r="I210" s="61" t="e">
        <v>#N/A</v>
      </c>
      <c r="J210" s="58" t="str">
        <f t="shared" si="56"/>
        <v>0</v>
      </c>
      <c r="K210" s="58" t="str">
        <f t="shared" si="57"/>
        <v>0</v>
      </c>
      <c r="L210" s="58" t="str">
        <f t="shared" si="60"/>
        <v>0</v>
      </c>
      <c r="M210" s="58" t="str">
        <f t="shared" si="61"/>
        <v>0</v>
      </c>
      <c r="N210" s="5">
        <v>0</v>
      </c>
      <c r="O210" s="3">
        <f t="shared" si="58"/>
        <v>2.9629629629629628E-3</v>
      </c>
    </row>
    <row r="211" spans="1:15" x14ac:dyDescent="0.35">
      <c r="A211">
        <v>257000</v>
      </c>
      <c r="B211" s="59">
        <v>0.41813326000000001</v>
      </c>
      <c r="C211" s="3">
        <f t="shared" si="52"/>
        <v>2.9745370370370368E-3</v>
      </c>
      <c r="D211" s="59">
        <v>4.1813326000000002</v>
      </c>
      <c r="E211" s="56" t="e">
        <f t="shared" si="54"/>
        <v>#N/A</v>
      </c>
      <c r="F211" s="58" t="e">
        <f t="shared" si="55"/>
        <v>#N/A</v>
      </c>
      <c r="G211" s="58" t="e">
        <f t="shared" si="62"/>
        <v>#N/A</v>
      </c>
      <c r="H211" s="58" t="e">
        <f t="shared" si="59"/>
        <v>#N/A</v>
      </c>
      <c r="I211" s="61" t="e">
        <v>#N/A</v>
      </c>
      <c r="J211" s="58" t="str">
        <f t="shared" si="56"/>
        <v>0</v>
      </c>
      <c r="K211" s="58" t="str">
        <f t="shared" si="57"/>
        <v>0</v>
      </c>
      <c r="L211" s="58" t="str">
        <f t="shared" si="60"/>
        <v>0</v>
      </c>
      <c r="M211" s="58" t="str">
        <f t="shared" si="61"/>
        <v>0</v>
      </c>
      <c r="N211" s="5">
        <v>0</v>
      </c>
      <c r="O211" s="3">
        <f t="shared" si="58"/>
        <v>2.9745370370370368E-3</v>
      </c>
    </row>
    <row r="212" spans="1:15" x14ac:dyDescent="0.35">
      <c r="A212">
        <v>258000</v>
      </c>
      <c r="B212" s="59">
        <v>0.43553491999999999</v>
      </c>
      <c r="C212" s="3">
        <f t="shared" si="52"/>
        <v>2.9861111111111108E-3</v>
      </c>
      <c r="D212" s="59">
        <v>4.3553492</v>
      </c>
      <c r="E212" s="56" t="e">
        <f t="shared" si="54"/>
        <v>#N/A</v>
      </c>
      <c r="F212" s="58" t="e">
        <f t="shared" si="55"/>
        <v>#N/A</v>
      </c>
      <c r="G212" s="58" t="e">
        <f t="shared" si="62"/>
        <v>#N/A</v>
      </c>
      <c r="H212" s="58" t="e">
        <f t="shared" si="59"/>
        <v>#N/A</v>
      </c>
      <c r="I212" s="61" t="e">
        <v>#N/A</v>
      </c>
      <c r="J212" s="58" t="str">
        <f t="shared" si="56"/>
        <v>0</v>
      </c>
      <c r="K212" s="58" t="str">
        <f t="shared" si="57"/>
        <v>0</v>
      </c>
      <c r="L212" s="58" t="str">
        <f t="shared" si="60"/>
        <v>0</v>
      </c>
      <c r="M212" s="58" t="str">
        <f t="shared" si="61"/>
        <v>0</v>
      </c>
      <c r="N212" s="5">
        <v>0</v>
      </c>
      <c r="O212" s="3">
        <f t="shared" si="58"/>
        <v>2.9861111111111108E-3</v>
      </c>
    </row>
    <row r="213" spans="1:15" x14ac:dyDescent="0.35">
      <c r="A213">
        <v>259000</v>
      </c>
      <c r="B213" s="59">
        <v>0.41586240000000002</v>
      </c>
      <c r="C213" s="3">
        <f t="shared" si="52"/>
        <v>2.9976851851851848E-3</v>
      </c>
      <c r="D213" s="59">
        <v>4.1586240000000005</v>
      </c>
      <c r="E213" s="56" t="e">
        <f t="shared" si="54"/>
        <v>#N/A</v>
      </c>
      <c r="F213" s="58" t="e">
        <f t="shared" si="55"/>
        <v>#N/A</v>
      </c>
      <c r="G213" s="58" t="e">
        <f t="shared" si="62"/>
        <v>#N/A</v>
      </c>
      <c r="H213" s="58" t="e">
        <f t="shared" si="59"/>
        <v>#N/A</v>
      </c>
      <c r="I213" s="61" t="e">
        <v>#N/A</v>
      </c>
      <c r="J213" s="58" t="str">
        <f t="shared" si="56"/>
        <v>0</v>
      </c>
      <c r="K213" s="58" t="str">
        <f t="shared" si="57"/>
        <v>0</v>
      </c>
      <c r="L213" s="58" t="str">
        <f t="shared" si="60"/>
        <v>0</v>
      </c>
      <c r="M213" s="58" t="str">
        <f t="shared" si="61"/>
        <v>0</v>
      </c>
      <c r="N213" s="5">
        <v>0</v>
      </c>
      <c r="O213" s="3">
        <f t="shared" si="58"/>
        <v>2.9976851851851848E-3</v>
      </c>
    </row>
    <row r="214" spans="1:15" x14ac:dyDescent="0.35">
      <c r="A214">
        <v>260000</v>
      </c>
      <c r="B214" s="59">
        <v>0.38938465999999999</v>
      </c>
      <c r="C214" s="3">
        <f t="shared" si="52"/>
        <v>3.0092592592592593E-3</v>
      </c>
      <c r="D214" s="59">
        <v>3.8938465999999998</v>
      </c>
      <c r="E214" s="56" t="e">
        <f t="shared" si="54"/>
        <v>#N/A</v>
      </c>
      <c r="F214" s="58" t="e">
        <f t="shared" si="55"/>
        <v>#N/A</v>
      </c>
      <c r="G214" s="58" t="e">
        <f t="shared" si="62"/>
        <v>#N/A</v>
      </c>
      <c r="H214" s="58" t="e">
        <f t="shared" si="59"/>
        <v>#N/A</v>
      </c>
      <c r="I214" s="61" t="e">
        <v>#N/A</v>
      </c>
      <c r="J214" s="58" t="str">
        <f t="shared" si="56"/>
        <v>0</v>
      </c>
      <c r="K214" s="58" t="str">
        <f t="shared" si="57"/>
        <v>0</v>
      </c>
      <c r="L214" s="58" t="str">
        <f t="shared" si="60"/>
        <v>0</v>
      </c>
      <c r="M214" s="58" t="str">
        <f t="shared" si="61"/>
        <v>0</v>
      </c>
      <c r="N214" s="5">
        <v>0</v>
      </c>
      <c r="O214" s="3">
        <f t="shared" si="58"/>
        <v>3.0092592592592593E-3</v>
      </c>
    </row>
    <row r="215" spans="1:15" x14ac:dyDescent="0.35">
      <c r="A215">
        <v>261000</v>
      </c>
      <c r="B215" s="59">
        <v>0.37803772000000002</v>
      </c>
      <c r="C215" s="3">
        <f t="shared" si="52"/>
        <v>3.0208333333333333E-3</v>
      </c>
      <c r="D215" s="59">
        <v>3.7803772000000002</v>
      </c>
      <c r="E215" s="56" t="e">
        <f t="shared" si="54"/>
        <v>#N/A</v>
      </c>
      <c r="F215" s="58" t="e">
        <f t="shared" si="55"/>
        <v>#N/A</v>
      </c>
      <c r="G215" s="58">
        <f t="shared" si="62"/>
        <v>3.7803772000000002</v>
      </c>
      <c r="H215" s="58" t="e">
        <f t="shared" si="59"/>
        <v>#N/A</v>
      </c>
      <c r="I215" s="61" t="e">
        <v>#N/A</v>
      </c>
      <c r="J215" s="58" t="str">
        <f t="shared" si="56"/>
        <v>0</v>
      </c>
      <c r="K215" s="58" t="str">
        <f t="shared" si="57"/>
        <v>0</v>
      </c>
      <c r="L215" s="58">
        <f t="shared" si="60"/>
        <v>3.7803772000000002</v>
      </c>
      <c r="M215" s="58" t="str">
        <f t="shared" si="61"/>
        <v>0</v>
      </c>
      <c r="N215" s="5">
        <v>0</v>
      </c>
      <c r="O215" s="3">
        <f t="shared" si="58"/>
        <v>3.0208333333333333E-3</v>
      </c>
    </row>
    <row r="216" spans="1:15" x14ac:dyDescent="0.35">
      <c r="A216">
        <v>262000</v>
      </c>
      <c r="B216" s="59">
        <v>0.38409007000000001</v>
      </c>
      <c r="C216" s="3">
        <f t="shared" si="52"/>
        <v>3.0324074074074073E-3</v>
      </c>
      <c r="D216" s="59">
        <v>3.8409007000000002</v>
      </c>
      <c r="E216" s="56" t="e">
        <f t="shared" si="54"/>
        <v>#N/A</v>
      </c>
      <c r="F216" s="58" t="e">
        <f t="shared" si="55"/>
        <v>#N/A</v>
      </c>
      <c r="G216" s="58" t="e">
        <f t="shared" si="62"/>
        <v>#N/A</v>
      </c>
      <c r="H216" s="58" t="e">
        <f t="shared" si="59"/>
        <v>#N/A</v>
      </c>
      <c r="I216" s="61" t="e">
        <v>#N/A</v>
      </c>
      <c r="J216" s="58" t="str">
        <f t="shared" si="56"/>
        <v>0</v>
      </c>
      <c r="K216" s="58" t="str">
        <f t="shared" si="57"/>
        <v>0</v>
      </c>
      <c r="L216" s="58" t="str">
        <f t="shared" si="60"/>
        <v>0</v>
      </c>
      <c r="M216" s="58" t="str">
        <f t="shared" si="61"/>
        <v>0</v>
      </c>
      <c r="N216" s="5">
        <v>0</v>
      </c>
      <c r="O216" s="3">
        <f t="shared" si="58"/>
        <v>3.0324074074074073E-3</v>
      </c>
    </row>
    <row r="217" spans="1:15" x14ac:dyDescent="0.35">
      <c r="A217">
        <v>263000</v>
      </c>
      <c r="B217" s="59">
        <v>0.39619472999999999</v>
      </c>
      <c r="C217" s="3">
        <f t="shared" si="52"/>
        <v>3.0439814814814817E-3</v>
      </c>
      <c r="D217" s="59">
        <v>3.9619472999999998</v>
      </c>
      <c r="E217" s="56" t="e">
        <f t="shared" si="54"/>
        <v>#N/A</v>
      </c>
      <c r="F217" s="58" t="e">
        <f t="shared" si="55"/>
        <v>#N/A</v>
      </c>
      <c r="G217" s="58" t="e">
        <f t="shared" si="62"/>
        <v>#N/A</v>
      </c>
      <c r="H217" s="58" t="e">
        <f t="shared" si="59"/>
        <v>#N/A</v>
      </c>
      <c r="I217" s="61" t="s">
        <v>63</v>
      </c>
      <c r="J217" s="58" t="str">
        <f t="shared" si="56"/>
        <v>0</v>
      </c>
      <c r="K217" s="58" t="str">
        <f t="shared" si="57"/>
        <v>0</v>
      </c>
      <c r="L217" s="58" t="str">
        <f t="shared" si="60"/>
        <v>0</v>
      </c>
      <c r="M217" s="58" t="str">
        <f t="shared" si="61"/>
        <v>0</v>
      </c>
      <c r="N217" s="5" t="str">
        <v xml:space="preserve">7 Left leg extension </v>
      </c>
      <c r="O217" s="3">
        <f t="shared" si="58"/>
        <v>3.0439814814814817E-3</v>
      </c>
    </row>
    <row r="218" spans="1:15" x14ac:dyDescent="0.35">
      <c r="A218">
        <v>264000</v>
      </c>
      <c r="B218" s="59">
        <v>0.40300239999999998</v>
      </c>
      <c r="C218" s="3">
        <f t="shared" si="52"/>
        <v>3.0555555555555557E-3</v>
      </c>
      <c r="D218" s="59">
        <v>4.0300240000000001</v>
      </c>
      <c r="E218" s="56" t="e">
        <f t="shared" si="54"/>
        <v>#N/A</v>
      </c>
      <c r="F218" s="58" t="e">
        <f t="shared" si="55"/>
        <v>#N/A</v>
      </c>
      <c r="G218" s="58" t="e">
        <f>IF(AND(D218&lt;=D215, D218&lt;=D216, D218&lt;=D217, D218&lt;=D219, D218&lt;=D220, D218&lt;=D221),D218,NA())</f>
        <v>#N/A</v>
      </c>
      <c r="H218" s="58">
        <f t="shared" si="59"/>
        <v>4.0300240000000001</v>
      </c>
      <c r="I218" s="61" t="e">
        <v>#N/A</v>
      </c>
      <c r="J218" s="58" t="str">
        <f t="shared" si="56"/>
        <v>0</v>
      </c>
      <c r="K218" s="58" t="str">
        <f t="shared" si="57"/>
        <v>0</v>
      </c>
      <c r="L218" s="58" t="str">
        <f t="shared" si="60"/>
        <v>0</v>
      </c>
      <c r="M218" s="58">
        <f t="shared" si="61"/>
        <v>4.0300240000000001</v>
      </c>
      <c r="N218" s="5">
        <v>0</v>
      </c>
      <c r="O218" s="3">
        <f t="shared" si="58"/>
        <v>3.0555555555555557E-3</v>
      </c>
    </row>
    <row r="219" spans="1:15" x14ac:dyDescent="0.35">
      <c r="A219">
        <v>265000</v>
      </c>
      <c r="B219" s="59">
        <v>0.38938465999999999</v>
      </c>
      <c r="C219" s="3">
        <f t="shared" si="52"/>
        <v>3.0671296296296297E-3</v>
      </c>
      <c r="D219" s="59">
        <v>3.8938465999999998</v>
      </c>
      <c r="E219" s="56" t="e">
        <f t="shared" si="54"/>
        <v>#N/A</v>
      </c>
      <c r="F219" s="58" t="e">
        <f t="shared" si="55"/>
        <v>#N/A</v>
      </c>
      <c r="G219" s="58" t="e">
        <f t="shared" ref="G219:G229" si="63">IF(AND(D219&lt;=D216, D219&lt;=D217, D219&lt;=D218, D219&lt;=D220, D219&lt;=D221, D219&lt;=D222),D219,NA())</f>
        <v>#N/A</v>
      </c>
      <c r="H219" s="58" t="e">
        <f t="shared" si="59"/>
        <v>#N/A</v>
      </c>
      <c r="I219" s="61" t="e">
        <v>#N/A</v>
      </c>
      <c r="J219" s="58" t="str">
        <f t="shared" si="56"/>
        <v>0</v>
      </c>
      <c r="K219" s="58" t="str">
        <f t="shared" si="57"/>
        <v>0</v>
      </c>
      <c r="L219" s="58" t="str">
        <f t="shared" si="60"/>
        <v>0</v>
      </c>
      <c r="M219" s="58" t="str">
        <f t="shared" si="61"/>
        <v>0</v>
      </c>
      <c r="N219" s="5">
        <v>0</v>
      </c>
      <c r="O219" s="3">
        <f t="shared" si="58"/>
        <v>3.0671296296296297E-3</v>
      </c>
    </row>
    <row r="220" spans="1:15" x14ac:dyDescent="0.35">
      <c r="A220">
        <v>266000</v>
      </c>
      <c r="B220" s="59">
        <v>0.37349606000000002</v>
      </c>
      <c r="C220" s="3">
        <f t="shared" si="52"/>
        <v>3.0787037037037037E-3</v>
      </c>
      <c r="D220" s="59">
        <v>3.7349606</v>
      </c>
      <c r="E220" s="56" t="e">
        <f t="shared" si="54"/>
        <v>#N/A</v>
      </c>
      <c r="F220" s="58" t="e">
        <f t="shared" si="55"/>
        <v>#N/A</v>
      </c>
      <c r="G220" s="58" t="e">
        <f t="shared" si="63"/>
        <v>#N/A</v>
      </c>
      <c r="H220" s="58" t="e">
        <f t="shared" si="59"/>
        <v>#N/A</v>
      </c>
      <c r="I220" s="61" t="e">
        <v>#N/A</v>
      </c>
      <c r="J220" s="58" t="str">
        <f t="shared" si="56"/>
        <v>0</v>
      </c>
      <c r="K220" s="58" t="str">
        <f t="shared" si="57"/>
        <v>0</v>
      </c>
      <c r="L220" s="58" t="str">
        <f t="shared" si="60"/>
        <v>0</v>
      </c>
      <c r="M220" s="58" t="str">
        <f t="shared" si="61"/>
        <v>0</v>
      </c>
      <c r="N220" s="5">
        <v>0</v>
      </c>
      <c r="O220" s="3">
        <f t="shared" si="58"/>
        <v>3.0787037037037037E-3</v>
      </c>
    </row>
    <row r="221" spans="1:15" x14ac:dyDescent="0.35">
      <c r="A221">
        <v>267000</v>
      </c>
      <c r="B221" s="59">
        <v>0.35382595999999999</v>
      </c>
      <c r="C221" s="3">
        <f t="shared" si="52"/>
        <v>3.0902777777777777E-3</v>
      </c>
      <c r="D221" s="59">
        <v>3.5382595999999999</v>
      </c>
      <c r="E221" s="56" t="e">
        <f t="shared" si="54"/>
        <v>#N/A</v>
      </c>
      <c r="F221" s="58" t="e">
        <f t="shared" si="55"/>
        <v>#N/A</v>
      </c>
      <c r="G221" s="58" t="e">
        <f t="shared" si="63"/>
        <v>#N/A</v>
      </c>
      <c r="H221" s="58" t="e">
        <f t="shared" si="59"/>
        <v>#N/A</v>
      </c>
      <c r="I221" s="61" t="e">
        <v>#N/A</v>
      </c>
      <c r="J221" s="58" t="str">
        <f t="shared" si="56"/>
        <v>0</v>
      </c>
      <c r="K221" s="58" t="str">
        <f t="shared" si="57"/>
        <v>0</v>
      </c>
      <c r="L221" s="58" t="str">
        <f t="shared" si="60"/>
        <v>0</v>
      </c>
      <c r="M221" s="58" t="str">
        <f t="shared" si="61"/>
        <v>0</v>
      </c>
      <c r="N221" s="5">
        <v>0</v>
      </c>
      <c r="O221" s="3">
        <f t="shared" si="58"/>
        <v>3.0902777777777777E-3</v>
      </c>
    </row>
    <row r="222" spans="1:15" x14ac:dyDescent="0.35">
      <c r="A222">
        <v>268000</v>
      </c>
      <c r="B222" s="59">
        <v>0.31448576</v>
      </c>
      <c r="C222" s="3">
        <f t="shared" si="52"/>
        <v>3.1018518518518517E-3</v>
      </c>
      <c r="D222" s="59">
        <v>3.1448575999999999</v>
      </c>
      <c r="E222" s="56" t="e">
        <f t="shared" si="54"/>
        <v>#N/A</v>
      </c>
      <c r="F222" s="58" t="e">
        <f t="shared" si="55"/>
        <v>#N/A</v>
      </c>
      <c r="G222" s="58" t="e">
        <f t="shared" si="63"/>
        <v>#N/A</v>
      </c>
      <c r="H222" s="58" t="e">
        <f t="shared" si="59"/>
        <v>#N/A</v>
      </c>
      <c r="I222" s="61" t="e">
        <v>#N/A</v>
      </c>
      <c r="J222" s="58" t="str">
        <f t="shared" si="56"/>
        <v>0</v>
      </c>
      <c r="K222" s="58" t="str">
        <f t="shared" si="57"/>
        <v>0</v>
      </c>
      <c r="L222" s="58" t="str">
        <f t="shared" si="60"/>
        <v>0</v>
      </c>
      <c r="M222" s="58" t="str">
        <f t="shared" si="61"/>
        <v>0</v>
      </c>
      <c r="N222" s="5">
        <v>0</v>
      </c>
      <c r="O222" s="3">
        <f t="shared" si="58"/>
        <v>3.1018518518518517E-3</v>
      </c>
    </row>
    <row r="223" spans="1:15" x14ac:dyDescent="0.35">
      <c r="A223">
        <v>269000</v>
      </c>
      <c r="B223" s="59">
        <v>0.25244689999999997</v>
      </c>
      <c r="C223" s="3">
        <f t="shared" si="52"/>
        <v>3.1134259259259262E-3</v>
      </c>
      <c r="D223" s="59">
        <v>2.5244689999999999</v>
      </c>
      <c r="E223" s="56" t="e">
        <f t="shared" si="54"/>
        <v>#N/A</v>
      </c>
      <c r="F223" s="58" t="e">
        <f t="shared" si="55"/>
        <v>#N/A</v>
      </c>
      <c r="G223" s="58" t="e">
        <f t="shared" si="63"/>
        <v>#N/A</v>
      </c>
      <c r="H223" s="58" t="e">
        <f t="shared" si="59"/>
        <v>#N/A</v>
      </c>
      <c r="I223" s="61" t="e">
        <v>#N/A</v>
      </c>
      <c r="J223" s="58" t="str">
        <f t="shared" si="56"/>
        <v>0</v>
      </c>
      <c r="K223" s="58" t="str">
        <f t="shared" si="57"/>
        <v>0</v>
      </c>
      <c r="L223" s="58" t="str">
        <f t="shared" si="60"/>
        <v>0</v>
      </c>
      <c r="M223" s="58" t="str">
        <f t="shared" si="61"/>
        <v>0</v>
      </c>
      <c r="N223" s="5">
        <v>0</v>
      </c>
      <c r="O223" s="3">
        <f t="shared" si="58"/>
        <v>3.1134259259259262E-3</v>
      </c>
    </row>
    <row r="224" spans="1:15" x14ac:dyDescent="0.35">
      <c r="A224">
        <v>270000</v>
      </c>
      <c r="B224" s="59">
        <v>0.22823757</v>
      </c>
      <c r="C224" s="3">
        <f t="shared" si="52"/>
        <v>3.1250000000000002E-3</v>
      </c>
      <c r="D224" s="59">
        <v>2.2823757000000002</v>
      </c>
      <c r="E224" s="56" t="e">
        <f t="shared" si="54"/>
        <v>#N/A</v>
      </c>
      <c r="F224" s="58" t="e">
        <f t="shared" si="55"/>
        <v>#N/A</v>
      </c>
      <c r="G224" s="58">
        <f t="shared" si="63"/>
        <v>2.2823757000000002</v>
      </c>
      <c r="H224" s="58" t="e">
        <f t="shared" si="59"/>
        <v>#N/A</v>
      </c>
      <c r="I224" s="61" t="e">
        <v>#N/A</v>
      </c>
      <c r="J224" s="58" t="str">
        <f t="shared" si="56"/>
        <v>0</v>
      </c>
      <c r="K224" s="58" t="str">
        <f t="shared" si="57"/>
        <v>0</v>
      </c>
      <c r="L224" s="58">
        <f t="shared" si="60"/>
        <v>2.2823757000000002</v>
      </c>
      <c r="M224" s="58" t="str">
        <f t="shared" si="61"/>
        <v>0</v>
      </c>
      <c r="N224" s="5">
        <v>0</v>
      </c>
      <c r="O224" s="3">
        <f t="shared" si="58"/>
        <v>3.1250000000000002E-3</v>
      </c>
    </row>
    <row r="225" spans="1:15" x14ac:dyDescent="0.35">
      <c r="A225">
        <v>271000</v>
      </c>
      <c r="B225" s="59">
        <v>0.24715233</v>
      </c>
      <c r="C225" s="3">
        <f t="shared" si="52"/>
        <v>3.1365740740740742E-3</v>
      </c>
      <c r="D225" s="59">
        <v>2.4715232999999999</v>
      </c>
      <c r="E225" s="56" t="e">
        <f t="shared" si="54"/>
        <v>#N/A</v>
      </c>
      <c r="F225" s="58" t="e">
        <f t="shared" si="55"/>
        <v>#N/A</v>
      </c>
      <c r="G225" s="58" t="e">
        <f t="shared" si="63"/>
        <v>#N/A</v>
      </c>
      <c r="H225" s="58" t="e">
        <f t="shared" si="59"/>
        <v>#N/A</v>
      </c>
      <c r="I225" s="61" t="e">
        <v>#N/A</v>
      </c>
      <c r="J225" s="58" t="str">
        <f t="shared" si="56"/>
        <v>0</v>
      </c>
      <c r="K225" s="58" t="str">
        <f t="shared" si="57"/>
        <v>0</v>
      </c>
      <c r="L225" s="58" t="str">
        <f t="shared" si="60"/>
        <v>0</v>
      </c>
      <c r="M225" s="58" t="str">
        <f t="shared" si="61"/>
        <v>0</v>
      </c>
      <c r="N225" s="5">
        <v>0</v>
      </c>
      <c r="O225" s="3">
        <f t="shared" si="58"/>
        <v>3.1365740740740742E-3</v>
      </c>
    </row>
    <row r="226" spans="1:15" x14ac:dyDescent="0.35">
      <c r="A226">
        <v>272000</v>
      </c>
      <c r="B226" s="59">
        <v>0.25017850000000003</v>
      </c>
      <c r="C226" s="3">
        <f t="shared" si="52"/>
        <v>3.1481481481481482E-3</v>
      </c>
      <c r="D226" s="59">
        <v>2.5017850000000004</v>
      </c>
      <c r="E226" s="56" t="e">
        <f t="shared" si="54"/>
        <v>#N/A</v>
      </c>
      <c r="F226" s="58" t="e">
        <f t="shared" si="55"/>
        <v>#N/A</v>
      </c>
      <c r="G226" s="58" t="e">
        <f t="shared" si="63"/>
        <v>#N/A</v>
      </c>
      <c r="H226" s="58" t="e">
        <f t="shared" si="59"/>
        <v>#N/A</v>
      </c>
      <c r="I226" s="61" t="e">
        <v>#N/A</v>
      </c>
      <c r="J226" s="58" t="str">
        <f t="shared" si="56"/>
        <v>0</v>
      </c>
      <c r="K226" s="58" t="str">
        <f t="shared" si="57"/>
        <v>0</v>
      </c>
      <c r="L226" s="58" t="str">
        <f t="shared" si="60"/>
        <v>0</v>
      </c>
      <c r="M226" s="58" t="str">
        <f t="shared" si="61"/>
        <v>0</v>
      </c>
      <c r="N226" s="5">
        <v>0</v>
      </c>
      <c r="O226" s="3">
        <f t="shared" si="58"/>
        <v>3.1481481481481482E-3</v>
      </c>
    </row>
    <row r="227" spans="1:15" x14ac:dyDescent="0.35">
      <c r="A227">
        <v>273000</v>
      </c>
      <c r="B227" s="59">
        <v>0.26152540000000002</v>
      </c>
      <c r="C227" s="3">
        <f t="shared" si="52"/>
        <v>3.1597222222222222E-3</v>
      </c>
      <c r="D227" s="59">
        <v>2.6152540000000002</v>
      </c>
      <c r="E227" s="56" t="e">
        <f t="shared" si="54"/>
        <v>#N/A</v>
      </c>
      <c r="F227" s="58" t="e">
        <f t="shared" si="55"/>
        <v>#N/A</v>
      </c>
      <c r="G227" s="58" t="e">
        <f t="shared" si="63"/>
        <v>#N/A</v>
      </c>
      <c r="H227" s="58" t="e">
        <f t="shared" si="59"/>
        <v>#N/A</v>
      </c>
      <c r="I227" s="61" t="e">
        <v>#N/A</v>
      </c>
      <c r="J227" s="58" t="str">
        <f t="shared" si="56"/>
        <v>0</v>
      </c>
      <c r="K227" s="58" t="str">
        <f t="shared" si="57"/>
        <v>0</v>
      </c>
      <c r="L227" s="58" t="str">
        <f t="shared" si="60"/>
        <v>0</v>
      </c>
      <c r="M227" s="58" t="str">
        <f t="shared" si="61"/>
        <v>0</v>
      </c>
      <c r="N227" s="5">
        <v>0</v>
      </c>
      <c r="O227" s="3">
        <f t="shared" si="58"/>
        <v>3.1597222222222222E-3</v>
      </c>
    </row>
    <row r="228" spans="1:15" x14ac:dyDescent="0.35">
      <c r="A228">
        <v>274000</v>
      </c>
      <c r="B228" s="59">
        <v>0.28497939999999999</v>
      </c>
      <c r="C228" s="3">
        <f t="shared" si="52"/>
        <v>3.1712962962962962E-3</v>
      </c>
      <c r="D228" s="59">
        <v>2.8497940000000002</v>
      </c>
      <c r="E228" s="56" t="e">
        <f t="shared" si="54"/>
        <v>#N/A</v>
      </c>
      <c r="F228" s="58" t="e">
        <f t="shared" si="55"/>
        <v>#N/A</v>
      </c>
      <c r="G228" s="58" t="e">
        <f t="shared" si="63"/>
        <v>#N/A</v>
      </c>
      <c r="H228" s="58" t="e">
        <f t="shared" si="59"/>
        <v>#N/A</v>
      </c>
      <c r="I228" s="61" t="e">
        <v>#N/A</v>
      </c>
      <c r="J228" s="58" t="str">
        <f t="shared" si="56"/>
        <v>0</v>
      </c>
      <c r="K228" s="58" t="str">
        <f t="shared" si="57"/>
        <v>0</v>
      </c>
      <c r="L228" s="58" t="str">
        <f t="shared" si="60"/>
        <v>0</v>
      </c>
      <c r="M228" s="58" t="str">
        <f t="shared" si="61"/>
        <v>0</v>
      </c>
      <c r="N228" s="5">
        <v>0</v>
      </c>
      <c r="O228" s="3">
        <f t="shared" si="58"/>
        <v>3.1712962962962962E-3</v>
      </c>
    </row>
    <row r="229" spans="1:15" x14ac:dyDescent="0.35">
      <c r="A229">
        <v>275000</v>
      </c>
      <c r="B229" s="59">
        <v>0.30540726000000001</v>
      </c>
      <c r="C229" s="3">
        <f t="shared" si="52"/>
        <v>3.1828703703703702E-3</v>
      </c>
      <c r="D229" s="59">
        <v>3.0540726</v>
      </c>
      <c r="E229" s="56" t="e">
        <f t="shared" si="54"/>
        <v>#N/A</v>
      </c>
      <c r="F229" s="58" t="e">
        <f t="shared" si="55"/>
        <v>#N/A</v>
      </c>
      <c r="G229" s="58" t="e">
        <f t="shared" si="63"/>
        <v>#N/A</v>
      </c>
      <c r="H229" s="58" t="e">
        <f t="shared" si="59"/>
        <v>#N/A</v>
      </c>
      <c r="I229" s="61" t="e">
        <v>#N/A</v>
      </c>
      <c r="J229" s="58" t="str">
        <f t="shared" si="56"/>
        <v>0</v>
      </c>
      <c r="K229" s="58" t="str">
        <f t="shared" si="57"/>
        <v>0</v>
      </c>
      <c r="L229" s="58" t="str">
        <f t="shared" si="60"/>
        <v>0</v>
      </c>
      <c r="M229" s="58" t="str">
        <f t="shared" si="61"/>
        <v>0</v>
      </c>
      <c r="N229" s="5">
        <v>0</v>
      </c>
      <c r="O229" s="3">
        <f t="shared" si="58"/>
        <v>3.1828703703703702E-3</v>
      </c>
    </row>
    <row r="230" spans="1:15" x14ac:dyDescent="0.35">
      <c r="A230">
        <v>276000</v>
      </c>
      <c r="B230" s="59">
        <v>0.31978034999999999</v>
      </c>
      <c r="C230" s="3">
        <f t="shared" si="52"/>
        <v>3.1944444444444442E-3</v>
      </c>
      <c r="D230" s="59">
        <v>3.1978035</v>
      </c>
      <c r="E230" s="56" t="e">
        <f t="shared" si="54"/>
        <v>#N/A</v>
      </c>
      <c r="F230" s="58" t="e">
        <f t="shared" si="55"/>
        <v>#N/A</v>
      </c>
      <c r="G230" s="58" t="e">
        <f>IF(AND(D230&lt;=D227, D230&lt;=D228, D230&lt;=D229, D230&lt;=D231, D230&lt;=D232, D230&lt;=D233),D230,NA())</f>
        <v>#N/A</v>
      </c>
      <c r="H230" s="58" t="e">
        <f t="shared" si="59"/>
        <v>#N/A</v>
      </c>
      <c r="I230" s="61" t="e">
        <v>#N/A</v>
      </c>
      <c r="J230" s="58" t="str">
        <f t="shared" si="56"/>
        <v>0</v>
      </c>
      <c r="K230" s="58" t="str">
        <f t="shared" si="57"/>
        <v>0</v>
      </c>
      <c r="L230" s="58" t="str">
        <f t="shared" si="60"/>
        <v>0</v>
      </c>
      <c r="M230" s="58" t="str">
        <f t="shared" si="61"/>
        <v>0</v>
      </c>
      <c r="N230" s="5">
        <v>0</v>
      </c>
      <c r="O230" s="3">
        <f t="shared" si="58"/>
        <v>3.1944444444444442E-3</v>
      </c>
    </row>
    <row r="231" spans="1:15" x14ac:dyDescent="0.35">
      <c r="A231">
        <v>277000</v>
      </c>
      <c r="B231" s="59">
        <v>0.33112725999999998</v>
      </c>
      <c r="C231" s="3">
        <f t="shared" si="52"/>
        <v>3.2060185185185182E-3</v>
      </c>
      <c r="D231" s="59">
        <v>3.3112725999999997</v>
      </c>
      <c r="E231" s="56" t="e">
        <f t="shared" si="54"/>
        <v>#N/A</v>
      </c>
      <c r="F231" s="58" t="e">
        <f t="shared" si="55"/>
        <v>#N/A</v>
      </c>
      <c r="G231" s="58" t="e">
        <f t="shared" ref="G231:G244" si="64">IF(AND(D231&lt;=D228, D231&lt;=D229, D231&lt;=D230, D231&lt;=D232, D231&lt;=D233, D231&lt;=D234),D231,NA())</f>
        <v>#N/A</v>
      </c>
      <c r="H231" s="58" t="e">
        <f t="shared" si="59"/>
        <v>#N/A</v>
      </c>
      <c r="I231" s="61" t="e">
        <v>#N/A</v>
      </c>
      <c r="J231" s="58" t="str">
        <f t="shared" si="56"/>
        <v>0</v>
      </c>
      <c r="K231" s="58" t="str">
        <f t="shared" si="57"/>
        <v>0</v>
      </c>
      <c r="L231" s="58" t="str">
        <f t="shared" si="60"/>
        <v>0</v>
      </c>
      <c r="M231" s="58" t="str">
        <f t="shared" si="61"/>
        <v>0</v>
      </c>
      <c r="N231" s="5">
        <v>0</v>
      </c>
      <c r="O231" s="3">
        <f t="shared" si="58"/>
        <v>3.2060185185185182E-3</v>
      </c>
    </row>
    <row r="232" spans="1:15" x14ac:dyDescent="0.35">
      <c r="A232">
        <v>278000</v>
      </c>
      <c r="B232" s="59">
        <v>0.33491120000000002</v>
      </c>
      <c r="C232" s="3">
        <f t="shared" si="52"/>
        <v>3.2175925925925931E-3</v>
      </c>
      <c r="D232" s="59">
        <v>3.3491120000000003</v>
      </c>
      <c r="E232" s="56" t="e">
        <f t="shared" si="54"/>
        <v>#N/A</v>
      </c>
      <c r="F232" s="58" t="e">
        <f t="shared" si="55"/>
        <v>#N/A</v>
      </c>
      <c r="G232" s="58" t="e">
        <f t="shared" si="64"/>
        <v>#N/A</v>
      </c>
      <c r="H232" s="58" t="e">
        <f t="shared" si="59"/>
        <v>#N/A</v>
      </c>
      <c r="I232" s="61" t="e">
        <v>#N/A</v>
      </c>
      <c r="J232" s="58" t="str">
        <f t="shared" si="56"/>
        <v>0</v>
      </c>
      <c r="K232" s="58" t="str">
        <f t="shared" si="57"/>
        <v>0</v>
      </c>
      <c r="L232" s="58" t="str">
        <f t="shared" si="60"/>
        <v>0</v>
      </c>
      <c r="M232" s="58" t="str">
        <f t="shared" si="61"/>
        <v>0</v>
      </c>
      <c r="N232" s="5">
        <v>0</v>
      </c>
      <c r="O232" s="3">
        <f t="shared" si="58"/>
        <v>3.2175925925925931E-3</v>
      </c>
    </row>
    <row r="233" spans="1:15" x14ac:dyDescent="0.35">
      <c r="A233">
        <v>279000</v>
      </c>
      <c r="B233" s="59">
        <v>0.40829942000000002</v>
      </c>
      <c r="C233" s="3">
        <f t="shared" si="52"/>
        <v>3.2291666666666671E-3</v>
      </c>
      <c r="D233" s="59">
        <v>4.0829941999999999</v>
      </c>
      <c r="E233" s="56" t="e">
        <f t="shared" si="54"/>
        <v>#N/A</v>
      </c>
      <c r="F233" s="58" t="e">
        <f t="shared" si="55"/>
        <v>#N/A</v>
      </c>
      <c r="G233" s="58" t="e">
        <f t="shared" si="64"/>
        <v>#N/A</v>
      </c>
      <c r="H233" s="58" t="e">
        <f t="shared" si="59"/>
        <v>#N/A</v>
      </c>
      <c r="I233" s="61" t="e">
        <v>#N/A</v>
      </c>
      <c r="J233" s="58" t="str">
        <f t="shared" si="56"/>
        <v>0</v>
      </c>
      <c r="K233" s="58" t="str">
        <f t="shared" si="57"/>
        <v>0</v>
      </c>
      <c r="L233" s="58" t="str">
        <f t="shared" si="60"/>
        <v>0</v>
      </c>
      <c r="M233" s="58" t="str">
        <f t="shared" si="61"/>
        <v>0</v>
      </c>
      <c r="N233" s="5">
        <v>0</v>
      </c>
      <c r="O233" s="3">
        <f t="shared" si="58"/>
        <v>3.2291666666666671E-3</v>
      </c>
    </row>
    <row r="234" spans="1:15" x14ac:dyDescent="0.35">
      <c r="A234">
        <v>280000</v>
      </c>
      <c r="B234" s="59">
        <v>0.48924822000000001</v>
      </c>
      <c r="C234" s="3">
        <f t="shared" si="52"/>
        <v>3.2407407407407411E-3</v>
      </c>
      <c r="D234" s="59">
        <v>4.8924821999999999</v>
      </c>
      <c r="E234" s="56" t="e">
        <f t="shared" si="54"/>
        <v>#N/A</v>
      </c>
      <c r="F234" s="58">
        <f t="shared" si="55"/>
        <v>4.8924821999999999</v>
      </c>
      <c r="G234" s="58" t="e">
        <f t="shared" si="64"/>
        <v>#N/A</v>
      </c>
      <c r="H234" s="58">
        <f t="shared" si="59"/>
        <v>4.8924821999999999</v>
      </c>
      <c r="I234" s="61" t="s">
        <v>64</v>
      </c>
      <c r="J234" s="58" t="str">
        <f t="shared" si="56"/>
        <v>0</v>
      </c>
      <c r="K234" s="58">
        <f t="shared" si="57"/>
        <v>4.8924821999999999</v>
      </c>
      <c r="L234" s="58" t="str">
        <f t="shared" si="60"/>
        <v>0</v>
      </c>
      <c r="M234" s="58">
        <f t="shared" si="61"/>
        <v>4.8924821999999999</v>
      </c>
      <c r="N234" s="5" t="str">
        <v>8 Left leg flexion</v>
      </c>
      <c r="O234" s="3">
        <f t="shared" si="58"/>
        <v>3.2407407407407411E-3</v>
      </c>
    </row>
    <row r="235" spans="1:15" x14ac:dyDescent="0.35">
      <c r="A235">
        <v>281000</v>
      </c>
      <c r="B235" s="59">
        <v>0.28725024999999998</v>
      </c>
      <c r="C235" s="3">
        <f t="shared" si="52"/>
        <v>3.2523148148148151E-3</v>
      </c>
      <c r="D235" s="59">
        <v>2.8725025</v>
      </c>
      <c r="E235" s="56" t="e">
        <f t="shared" si="54"/>
        <v>#N/A</v>
      </c>
      <c r="F235" s="58" t="e">
        <f t="shared" si="55"/>
        <v>#N/A</v>
      </c>
      <c r="G235" s="58" t="e">
        <f t="shared" si="64"/>
        <v>#N/A</v>
      </c>
      <c r="H235" s="58" t="e">
        <f t="shared" si="59"/>
        <v>#N/A</v>
      </c>
      <c r="I235" s="61" t="e">
        <v>#N/A</v>
      </c>
      <c r="J235" s="58" t="str">
        <f t="shared" si="56"/>
        <v>0</v>
      </c>
      <c r="K235" s="58" t="str">
        <f t="shared" si="57"/>
        <v>0</v>
      </c>
      <c r="L235" s="58" t="str">
        <f t="shared" si="60"/>
        <v>0</v>
      </c>
      <c r="M235" s="58" t="str">
        <f t="shared" si="61"/>
        <v>0</v>
      </c>
      <c r="N235" s="5">
        <v>0</v>
      </c>
      <c r="O235" s="3">
        <f t="shared" si="58"/>
        <v>3.2523148148148151E-3</v>
      </c>
    </row>
    <row r="236" spans="1:15" x14ac:dyDescent="0.35">
      <c r="A236">
        <v>282000</v>
      </c>
      <c r="B236" s="59">
        <v>0.21386448</v>
      </c>
      <c r="C236" s="3">
        <f t="shared" si="52"/>
        <v>3.2638888888888891E-3</v>
      </c>
      <c r="D236" s="59">
        <v>2.1386447999999998</v>
      </c>
      <c r="E236" s="56" t="e">
        <f t="shared" si="54"/>
        <v>#N/A</v>
      </c>
      <c r="F236" s="58" t="e">
        <f t="shared" si="55"/>
        <v>#N/A</v>
      </c>
      <c r="G236" s="58">
        <f t="shared" si="64"/>
        <v>2.1386447999999998</v>
      </c>
      <c r="H236" s="58" t="e">
        <f t="shared" si="59"/>
        <v>#N/A</v>
      </c>
      <c r="I236" s="61" t="e">
        <v>#N/A</v>
      </c>
      <c r="J236" s="58" t="str">
        <f t="shared" si="56"/>
        <v>0</v>
      </c>
      <c r="K236" s="58" t="str">
        <f t="shared" si="57"/>
        <v>0</v>
      </c>
      <c r="L236" s="58">
        <f t="shared" si="60"/>
        <v>2.1386447999999998</v>
      </c>
      <c r="M236" s="58" t="str">
        <f t="shared" si="61"/>
        <v>0</v>
      </c>
      <c r="N236" s="5">
        <v>0</v>
      </c>
      <c r="O236" s="3">
        <f t="shared" si="58"/>
        <v>3.2638888888888891E-3</v>
      </c>
    </row>
    <row r="237" spans="1:15" x14ac:dyDescent="0.35">
      <c r="A237">
        <v>283000</v>
      </c>
      <c r="B237" s="59">
        <v>0.33642425999999997</v>
      </c>
      <c r="C237" s="3">
        <f t="shared" si="52"/>
        <v>3.2754629629629631E-3</v>
      </c>
      <c r="D237" s="59">
        <v>3.3642425999999999</v>
      </c>
      <c r="E237" s="56" t="e">
        <f t="shared" si="54"/>
        <v>#N/A</v>
      </c>
      <c r="F237" s="58" t="e">
        <f t="shared" si="55"/>
        <v>#N/A</v>
      </c>
      <c r="G237" s="58" t="e">
        <f t="shared" si="64"/>
        <v>#N/A</v>
      </c>
      <c r="H237" s="58" t="e">
        <f t="shared" si="59"/>
        <v>#N/A</v>
      </c>
      <c r="I237" s="61" t="e">
        <v>#N/A</v>
      </c>
      <c r="J237" s="58" t="str">
        <f t="shared" si="56"/>
        <v>0</v>
      </c>
      <c r="K237" s="58" t="str">
        <f t="shared" si="57"/>
        <v>0</v>
      </c>
      <c r="L237" s="58" t="str">
        <f t="shared" si="60"/>
        <v>0</v>
      </c>
      <c r="M237" s="58" t="str">
        <f t="shared" si="61"/>
        <v>0</v>
      </c>
      <c r="N237" s="5">
        <v>0</v>
      </c>
      <c r="O237" s="3">
        <f t="shared" si="58"/>
        <v>3.2754629629629631E-3</v>
      </c>
    </row>
    <row r="238" spans="1:15" x14ac:dyDescent="0.35">
      <c r="A238">
        <v>284000</v>
      </c>
      <c r="B238" s="59">
        <v>0.40678389999999998</v>
      </c>
      <c r="C238" s="3">
        <f t="shared" si="52"/>
        <v>3.2870370370370371E-3</v>
      </c>
      <c r="D238" s="59">
        <v>4.0678389999999993</v>
      </c>
      <c r="E238" s="56" t="e">
        <f t="shared" si="54"/>
        <v>#N/A</v>
      </c>
      <c r="F238" s="58" t="e">
        <f t="shared" si="55"/>
        <v>#N/A</v>
      </c>
      <c r="G238" s="58" t="e">
        <f t="shared" si="64"/>
        <v>#N/A</v>
      </c>
      <c r="H238" s="58">
        <f t="shared" si="59"/>
        <v>4.0678389999999993</v>
      </c>
      <c r="I238" s="61" t="e">
        <v>#N/A</v>
      </c>
      <c r="J238" s="58" t="str">
        <f t="shared" si="56"/>
        <v>0</v>
      </c>
      <c r="K238" s="58" t="str">
        <f t="shared" si="57"/>
        <v>0</v>
      </c>
      <c r="L238" s="58" t="str">
        <f t="shared" si="60"/>
        <v>0</v>
      </c>
      <c r="M238" s="58">
        <f t="shared" si="61"/>
        <v>4.0678389999999993</v>
      </c>
      <c r="N238" s="5">
        <v>0</v>
      </c>
      <c r="O238" s="3">
        <f t="shared" si="58"/>
        <v>3.2870370370370371E-3</v>
      </c>
    </row>
    <row r="239" spans="1:15" x14ac:dyDescent="0.35">
      <c r="A239">
        <v>285000</v>
      </c>
      <c r="B239" s="59">
        <v>0.40375775000000003</v>
      </c>
      <c r="C239" s="3">
        <f t="shared" si="52"/>
        <v>3.2986111111111111E-3</v>
      </c>
      <c r="D239" s="59">
        <v>4.0375775000000003</v>
      </c>
      <c r="E239" s="56" t="e">
        <f t="shared" si="54"/>
        <v>#N/A</v>
      </c>
      <c r="F239" s="58" t="e">
        <f t="shared" si="55"/>
        <v>#N/A</v>
      </c>
      <c r="G239" s="58" t="e">
        <f t="shared" si="64"/>
        <v>#N/A</v>
      </c>
      <c r="H239" s="58" t="e">
        <f t="shared" si="59"/>
        <v>#N/A</v>
      </c>
      <c r="I239" s="61" t="e">
        <v>#N/A</v>
      </c>
      <c r="J239" s="58" t="str">
        <f t="shared" si="56"/>
        <v>0</v>
      </c>
      <c r="K239" s="58" t="str">
        <f t="shared" si="57"/>
        <v>0</v>
      </c>
      <c r="L239" s="58" t="str">
        <f t="shared" si="60"/>
        <v>0</v>
      </c>
      <c r="M239" s="58" t="str">
        <f t="shared" si="61"/>
        <v>0</v>
      </c>
      <c r="N239" s="5">
        <v>0</v>
      </c>
      <c r="O239" s="3">
        <f t="shared" si="58"/>
        <v>3.2986111111111111E-3</v>
      </c>
    </row>
    <row r="240" spans="1:15" x14ac:dyDescent="0.35">
      <c r="A240">
        <v>286000</v>
      </c>
      <c r="B240" s="59">
        <v>0.38333230000000001</v>
      </c>
      <c r="C240" s="3">
        <f t="shared" si="52"/>
        <v>3.3101851851851851E-3</v>
      </c>
      <c r="D240" s="59">
        <v>3.833323</v>
      </c>
      <c r="E240" s="56" t="e">
        <f t="shared" si="54"/>
        <v>#N/A</v>
      </c>
      <c r="F240" s="58" t="e">
        <f t="shared" si="55"/>
        <v>#N/A</v>
      </c>
      <c r="G240" s="58" t="e">
        <f t="shared" si="64"/>
        <v>#N/A</v>
      </c>
      <c r="H240" s="58" t="e">
        <f t="shared" si="59"/>
        <v>#N/A</v>
      </c>
      <c r="I240" s="61" t="e">
        <v>#N/A</v>
      </c>
      <c r="J240" s="58" t="str">
        <f t="shared" si="56"/>
        <v>0</v>
      </c>
      <c r="K240" s="58" t="str">
        <f t="shared" si="57"/>
        <v>0</v>
      </c>
      <c r="L240" s="58" t="str">
        <f t="shared" si="60"/>
        <v>0</v>
      </c>
      <c r="M240" s="58" t="str">
        <f t="shared" si="61"/>
        <v>0</v>
      </c>
      <c r="N240" s="5">
        <v>0</v>
      </c>
      <c r="O240" s="3">
        <f t="shared" si="58"/>
        <v>3.3101851851851851E-3</v>
      </c>
    </row>
    <row r="241" spans="1:15" x14ac:dyDescent="0.35">
      <c r="A241">
        <v>287000</v>
      </c>
      <c r="B241" s="59">
        <v>0.35685210000000001</v>
      </c>
      <c r="C241" s="3">
        <f t="shared" si="52"/>
        <v>3.3217592592592591E-3</v>
      </c>
      <c r="D241" s="59">
        <v>3.5685210000000001</v>
      </c>
      <c r="E241" s="56" t="e">
        <f t="shared" si="54"/>
        <v>#N/A</v>
      </c>
      <c r="F241" s="58" t="e">
        <f t="shared" si="55"/>
        <v>#N/A</v>
      </c>
      <c r="G241" s="58" t="e">
        <f t="shared" si="64"/>
        <v>#N/A</v>
      </c>
      <c r="H241" s="58" t="e">
        <f t="shared" si="59"/>
        <v>#N/A</v>
      </c>
      <c r="I241" s="61" t="e">
        <v>#N/A</v>
      </c>
      <c r="J241" s="58" t="str">
        <f t="shared" si="56"/>
        <v>0</v>
      </c>
      <c r="K241" s="58" t="str">
        <f t="shared" si="57"/>
        <v>0</v>
      </c>
      <c r="L241" s="58" t="str">
        <f t="shared" si="60"/>
        <v>0</v>
      </c>
      <c r="M241" s="58" t="str">
        <f t="shared" si="61"/>
        <v>0</v>
      </c>
      <c r="N241" s="5">
        <v>0</v>
      </c>
      <c r="O241" s="3">
        <f t="shared" si="58"/>
        <v>3.3217592592592591E-3</v>
      </c>
    </row>
    <row r="242" spans="1:15" x14ac:dyDescent="0.35">
      <c r="A242">
        <v>288000</v>
      </c>
      <c r="B242" s="59">
        <v>0.35609436</v>
      </c>
      <c r="C242" s="3">
        <f t="shared" si="52"/>
        <v>3.3333333333333331E-3</v>
      </c>
      <c r="D242" s="59">
        <v>3.5609435999999999</v>
      </c>
      <c r="E242" s="56" t="e">
        <f t="shared" si="54"/>
        <v>#N/A</v>
      </c>
      <c r="F242" s="58" t="e">
        <f t="shared" si="55"/>
        <v>#N/A</v>
      </c>
      <c r="G242" s="58">
        <f t="shared" si="64"/>
        <v>3.5609435999999999</v>
      </c>
      <c r="H242" s="58" t="e">
        <f t="shared" si="59"/>
        <v>#N/A</v>
      </c>
      <c r="I242" s="61" t="e">
        <v>#N/A</v>
      </c>
      <c r="J242" s="58" t="str">
        <f t="shared" si="56"/>
        <v>0</v>
      </c>
      <c r="K242" s="58" t="str">
        <f t="shared" si="57"/>
        <v>0</v>
      </c>
      <c r="L242" s="58">
        <f t="shared" si="60"/>
        <v>3.5609435999999999</v>
      </c>
      <c r="M242" s="58" t="str">
        <f t="shared" si="61"/>
        <v>0</v>
      </c>
      <c r="N242" s="5">
        <v>0</v>
      </c>
      <c r="O242" s="3">
        <f t="shared" si="58"/>
        <v>3.3333333333333331E-3</v>
      </c>
    </row>
    <row r="243" spans="1:15" x14ac:dyDescent="0.35">
      <c r="A243">
        <v>289000</v>
      </c>
      <c r="B243" s="59">
        <v>0.35912054999999998</v>
      </c>
      <c r="C243" s="3">
        <f t="shared" si="52"/>
        <v>3.3449074074074071E-3</v>
      </c>
      <c r="D243" s="59">
        <v>3.5912055000000001</v>
      </c>
      <c r="E243" s="56" t="e">
        <f t="shared" si="54"/>
        <v>#N/A</v>
      </c>
      <c r="F243" s="58" t="e">
        <f t="shared" si="55"/>
        <v>#N/A</v>
      </c>
      <c r="G243" s="58" t="e">
        <f t="shared" si="64"/>
        <v>#N/A</v>
      </c>
      <c r="H243" s="58" t="e">
        <f t="shared" si="59"/>
        <v>#N/A</v>
      </c>
      <c r="I243" s="61" t="e">
        <v>#N/A</v>
      </c>
      <c r="J243" s="58" t="str">
        <f t="shared" si="56"/>
        <v>0</v>
      </c>
      <c r="K243" s="58" t="str">
        <f t="shared" si="57"/>
        <v>0</v>
      </c>
      <c r="L243" s="58" t="str">
        <f t="shared" si="60"/>
        <v>0</v>
      </c>
      <c r="M243" s="58" t="str">
        <f t="shared" si="61"/>
        <v>0</v>
      </c>
      <c r="N243" s="5">
        <v>0</v>
      </c>
      <c r="O243" s="3">
        <f t="shared" si="58"/>
        <v>3.3449074074074071E-3</v>
      </c>
    </row>
    <row r="244" spans="1:15" x14ac:dyDescent="0.35">
      <c r="A244">
        <v>290000</v>
      </c>
      <c r="B244" s="59">
        <v>0.3606336</v>
      </c>
      <c r="C244" s="3">
        <f t="shared" si="52"/>
        <v>3.3564814814814811E-3</v>
      </c>
      <c r="D244" s="59">
        <v>3.6063359999999998</v>
      </c>
      <c r="E244" s="56" t="e">
        <f t="shared" si="54"/>
        <v>#N/A</v>
      </c>
      <c r="F244" s="58" t="e">
        <f t="shared" si="55"/>
        <v>#N/A</v>
      </c>
      <c r="G244" s="58" t="e">
        <f t="shared" si="64"/>
        <v>#N/A</v>
      </c>
      <c r="H244" s="58" t="e">
        <f t="shared" si="59"/>
        <v>#N/A</v>
      </c>
      <c r="I244" s="61" t="e">
        <v>#N/A</v>
      </c>
      <c r="J244" s="58" t="str">
        <f t="shared" si="56"/>
        <v>0</v>
      </c>
      <c r="K244" s="58" t="str">
        <f t="shared" si="57"/>
        <v>0</v>
      </c>
      <c r="L244" s="58" t="str">
        <f t="shared" si="60"/>
        <v>0</v>
      </c>
      <c r="M244" s="58" t="str">
        <f t="shared" si="61"/>
        <v>0</v>
      </c>
      <c r="N244" s="5">
        <v>0</v>
      </c>
      <c r="O244" s="3">
        <f t="shared" si="58"/>
        <v>3.3564814814814811E-3</v>
      </c>
    </row>
    <row r="245" spans="1:15" x14ac:dyDescent="0.35">
      <c r="A245">
        <v>291000</v>
      </c>
      <c r="B245" s="59">
        <v>0.36517285999999999</v>
      </c>
      <c r="C245" s="3">
        <f t="shared" si="52"/>
        <v>3.3680555555555551E-3</v>
      </c>
      <c r="D245" s="59">
        <v>3.6517285999999998</v>
      </c>
      <c r="E245" s="56" t="e">
        <f t="shared" si="54"/>
        <v>#N/A</v>
      </c>
      <c r="F245" s="58" t="e">
        <f t="shared" si="55"/>
        <v>#N/A</v>
      </c>
      <c r="G245" s="58" t="e">
        <f>IF(AND(D245&lt;=D242, D245&lt;=D243, D245&lt;=D244, D245&lt;=D246, D245&lt;=D247, D245&lt;=D248),D245,NA())</f>
        <v>#N/A</v>
      </c>
      <c r="H245" s="58" t="e">
        <f t="shared" si="59"/>
        <v>#N/A</v>
      </c>
      <c r="I245" s="61" t="e">
        <v>#N/A</v>
      </c>
      <c r="J245" s="58" t="str">
        <f t="shared" si="56"/>
        <v>0</v>
      </c>
      <c r="K245" s="58" t="str">
        <f t="shared" si="57"/>
        <v>0</v>
      </c>
      <c r="L245" s="58" t="str">
        <f t="shared" si="60"/>
        <v>0</v>
      </c>
      <c r="M245" s="58" t="str">
        <f t="shared" si="61"/>
        <v>0</v>
      </c>
      <c r="N245" s="5">
        <v>0</v>
      </c>
      <c r="O245" s="3">
        <f t="shared" si="58"/>
        <v>3.3680555555555551E-3</v>
      </c>
    </row>
    <row r="246" spans="1:15" x14ac:dyDescent="0.35">
      <c r="A246">
        <v>292000</v>
      </c>
      <c r="B246" s="59">
        <v>0.36668836999999999</v>
      </c>
      <c r="C246" s="3">
        <f t="shared" si="52"/>
        <v>3.3796296296296291E-3</v>
      </c>
      <c r="D246" s="59">
        <v>3.6668836999999996</v>
      </c>
      <c r="E246" s="56" t="e">
        <f t="shared" si="54"/>
        <v>#N/A</v>
      </c>
      <c r="F246" s="58" t="e">
        <f t="shared" si="55"/>
        <v>#N/A</v>
      </c>
      <c r="G246" s="58" t="e">
        <f t="shared" ref="G246:G309" si="65">IF(AND(D246&lt;=D243, D246&lt;=D244, D246&lt;=D245, D246&lt;=D247, D246&lt;=D248, D246&lt;=D249),D246,NA())</f>
        <v>#N/A</v>
      </c>
      <c r="H246" s="58">
        <f t="shared" si="59"/>
        <v>3.6668836999999996</v>
      </c>
      <c r="I246" s="61" t="e">
        <v>#N/A</v>
      </c>
      <c r="J246" s="58" t="str">
        <f t="shared" si="56"/>
        <v>0</v>
      </c>
      <c r="K246" s="58" t="str">
        <f t="shared" si="57"/>
        <v>0</v>
      </c>
      <c r="L246" s="58" t="str">
        <f t="shared" si="60"/>
        <v>0</v>
      </c>
      <c r="M246" s="61">
        <v>0</v>
      </c>
      <c r="N246" s="5">
        <v>0</v>
      </c>
      <c r="O246" s="3">
        <f t="shared" si="58"/>
        <v>3.3796296296296291E-3</v>
      </c>
    </row>
    <row r="247" spans="1:15" x14ac:dyDescent="0.35">
      <c r="A247">
        <v>293000</v>
      </c>
      <c r="B247" s="59">
        <v>0.36668836999999999</v>
      </c>
      <c r="C247" s="3">
        <f t="shared" si="52"/>
        <v>3.391203703703704E-3</v>
      </c>
      <c r="D247" s="59">
        <v>3.6668836999999996</v>
      </c>
      <c r="E247" s="56" t="e">
        <f t="shared" si="54"/>
        <v>#N/A</v>
      </c>
      <c r="F247" s="58" t="e">
        <f t="shared" si="55"/>
        <v>#N/A</v>
      </c>
      <c r="G247" s="58" t="e">
        <f t="shared" si="65"/>
        <v>#N/A</v>
      </c>
      <c r="H247" s="58">
        <f t="shared" si="59"/>
        <v>3.6668836999999996</v>
      </c>
      <c r="I247" s="61" t="e">
        <v>#N/A</v>
      </c>
      <c r="J247" s="58" t="str">
        <f t="shared" si="56"/>
        <v>0</v>
      </c>
      <c r="K247" s="58" t="str">
        <f t="shared" si="57"/>
        <v>0</v>
      </c>
      <c r="L247" s="58" t="str">
        <f t="shared" si="60"/>
        <v>0</v>
      </c>
      <c r="M247" s="58">
        <f t="shared" si="61"/>
        <v>3.6668836999999996</v>
      </c>
      <c r="N247" s="5">
        <v>0</v>
      </c>
      <c r="O247" s="3">
        <f t="shared" si="58"/>
        <v>3.391203703703704E-3</v>
      </c>
    </row>
    <row r="248" spans="1:15" x14ac:dyDescent="0.35">
      <c r="A248">
        <v>294000</v>
      </c>
      <c r="B248" s="59">
        <v>0.36365979999999998</v>
      </c>
      <c r="C248" s="3">
        <f t="shared" si="52"/>
        <v>3.402777777777778E-3</v>
      </c>
      <c r="D248" s="59">
        <v>3.6365979999999998</v>
      </c>
      <c r="E248" s="56" t="e">
        <f t="shared" si="54"/>
        <v>#N/A</v>
      </c>
      <c r="F248" s="58" t="e">
        <f t="shared" si="55"/>
        <v>#N/A</v>
      </c>
      <c r="G248" s="58" t="e">
        <f t="shared" si="65"/>
        <v>#N/A</v>
      </c>
      <c r="H248" s="58" t="e">
        <f t="shared" si="59"/>
        <v>#N/A</v>
      </c>
      <c r="I248" s="61" t="e">
        <v>#N/A</v>
      </c>
      <c r="J248" s="58" t="str">
        <f t="shared" si="56"/>
        <v>0</v>
      </c>
      <c r="K248" s="58" t="str">
        <f t="shared" si="57"/>
        <v>0</v>
      </c>
      <c r="L248" s="58" t="str">
        <f t="shared" si="60"/>
        <v>0</v>
      </c>
      <c r="M248" s="58" t="str">
        <f t="shared" si="61"/>
        <v>0</v>
      </c>
      <c r="N248" s="5">
        <v>0</v>
      </c>
      <c r="O248" s="3">
        <f t="shared" si="58"/>
        <v>3.402777777777778E-3</v>
      </c>
    </row>
    <row r="249" spans="1:15" x14ac:dyDescent="0.35">
      <c r="A249">
        <v>295000</v>
      </c>
      <c r="B249" s="59">
        <v>0.35836279999999998</v>
      </c>
      <c r="C249" s="3">
        <f t="shared" si="52"/>
        <v>3.414351851851852E-3</v>
      </c>
      <c r="D249" s="59">
        <v>3.583628</v>
      </c>
      <c r="E249" s="56" t="e">
        <f t="shared" si="54"/>
        <v>#N/A</v>
      </c>
      <c r="F249" s="58" t="e">
        <f t="shared" si="55"/>
        <v>#N/A</v>
      </c>
      <c r="G249" s="58" t="e">
        <f t="shared" si="65"/>
        <v>#N/A</v>
      </c>
      <c r="H249" s="58" t="e">
        <f t="shared" si="59"/>
        <v>#N/A</v>
      </c>
      <c r="I249" s="61" t="e">
        <v>#N/A</v>
      </c>
      <c r="J249" s="58" t="str">
        <f t="shared" si="56"/>
        <v>0</v>
      </c>
      <c r="K249" s="58" t="str">
        <f t="shared" si="57"/>
        <v>0</v>
      </c>
      <c r="L249" s="58" t="str">
        <f t="shared" si="60"/>
        <v>0</v>
      </c>
      <c r="M249" s="58" t="str">
        <f t="shared" si="61"/>
        <v>0</v>
      </c>
      <c r="N249" s="5">
        <v>0</v>
      </c>
      <c r="O249" s="3">
        <f t="shared" si="58"/>
        <v>3.414351851851852E-3</v>
      </c>
    </row>
    <row r="250" spans="1:15" x14ac:dyDescent="0.35">
      <c r="A250">
        <v>296000</v>
      </c>
      <c r="B250" s="59">
        <v>0.34323195000000001</v>
      </c>
      <c r="C250" s="3">
        <f t="shared" si="52"/>
        <v>3.425925925925926E-3</v>
      </c>
      <c r="D250" s="59">
        <v>3.4323195000000002</v>
      </c>
      <c r="E250" s="56" t="e">
        <f t="shared" si="54"/>
        <v>#N/A</v>
      </c>
      <c r="F250" s="58" t="e">
        <f t="shared" si="55"/>
        <v>#N/A</v>
      </c>
      <c r="G250" s="58" t="e">
        <f t="shared" si="65"/>
        <v>#N/A</v>
      </c>
      <c r="H250" s="58" t="e">
        <f t="shared" si="59"/>
        <v>#N/A</v>
      </c>
      <c r="I250" s="61" t="e">
        <v>#N/A</v>
      </c>
      <c r="J250" s="58" t="str">
        <f t="shared" si="56"/>
        <v>0</v>
      </c>
      <c r="K250" s="58" t="str">
        <f t="shared" si="57"/>
        <v>0</v>
      </c>
      <c r="L250" s="58" t="str">
        <f t="shared" si="60"/>
        <v>0</v>
      </c>
      <c r="M250" s="58" t="str">
        <f t="shared" si="61"/>
        <v>0</v>
      </c>
      <c r="N250" s="5">
        <v>0</v>
      </c>
      <c r="O250" s="3">
        <f t="shared" si="58"/>
        <v>3.425925925925926E-3</v>
      </c>
    </row>
    <row r="251" spans="1:15" x14ac:dyDescent="0.35">
      <c r="A251">
        <v>297000</v>
      </c>
      <c r="B251" s="59">
        <v>0.32507493999999998</v>
      </c>
      <c r="C251" s="3">
        <f t="shared" si="52"/>
        <v>3.4375E-3</v>
      </c>
      <c r="D251" s="59">
        <v>3.2507493999999997</v>
      </c>
      <c r="E251" s="56" t="e">
        <f t="shared" si="54"/>
        <v>#N/A</v>
      </c>
      <c r="F251" s="58" t="e">
        <f t="shared" si="55"/>
        <v>#N/A</v>
      </c>
      <c r="G251" s="58" t="e">
        <f t="shared" si="65"/>
        <v>#N/A</v>
      </c>
      <c r="H251" s="58" t="e">
        <f t="shared" si="59"/>
        <v>#N/A</v>
      </c>
      <c r="I251" s="61" t="e">
        <v>#N/A</v>
      </c>
      <c r="J251" s="58" t="str">
        <f t="shared" si="56"/>
        <v>0</v>
      </c>
      <c r="K251" s="58" t="str">
        <f t="shared" si="57"/>
        <v>0</v>
      </c>
      <c r="L251" s="58" t="str">
        <f t="shared" si="60"/>
        <v>0</v>
      </c>
      <c r="M251" s="58" t="str">
        <f t="shared" si="61"/>
        <v>0</v>
      </c>
      <c r="N251" s="5">
        <v>0</v>
      </c>
      <c r="O251" s="3">
        <f t="shared" si="58"/>
        <v>3.4375E-3</v>
      </c>
    </row>
    <row r="252" spans="1:15" x14ac:dyDescent="0.35">
      <c r="A252">
        <v>298000</v>
      </c>
      <c r="B252" s="59">
        <v>0.31751192</v>
      </c>
      <c r="C252" s="3">
        <f t="shared" si="52"/>
        <v>3.449074074074074E-3</v>
      </c>
      <c r="D252" s="59">
        <v>3.1751192000000001</v>
      </c>
      <c r="E252" s="56" t="e">
        <f t="shared" si="54"/>
        <v>#N/A</v>
      </c>
      <c r="F252" s="58" t="e">
        <f t="shared" si="55"/>
        <v>#N/A</v>
      </c>
      <c r="G252" s="58" t="e">
        <f t="shared" si="65"/>
        <v>#N/A</v>
      </c>
      <c r="H252" s="58" t="e">
        <f t="shared" si="59"/>
        <v>#N/A</v>
      </c>
      <c r="I252" s="61" t="e">
        <v>#N/A</v>
      </c>
      <c r="J252" s="58" t="str">
        <f t="shared" si="56"/>
        <v>0</v>
      </c>
      <c r="K252" s="58" t="str">
        <f t="shared" si="57"/>
        <v>0</v>
      </c>
      <c r="L252" s="58" t="str">
        <f t="shared" si="60"/>
        <v>0</v>
      </c>
      <c r="M252" s="58" t="str">
        <f t="shared" si="61"/>
        <v>0</v>
      </c>
      <c r="N252" s="5">
        <v>0</v>
      </c>
      <c r="O252" s="3">
        <f t="shared" si="58"/>
        <v>3.449074074074074E-3</v>
      </c>
    </row>
    <row r="253" spans="1:15" x14ac:dyDescent="0.35">
      <c r="A253">
        <v>299000</v>
      </c>
      <c r="B253" s="59">
        <v>0.30011025000000002</v>
      </c>
      <c r="C253" s="3">
        <f t="shared" si="52"/>
        <v>3.460648148148148E-3</v>
      </c>
      <c r="D253" s="59">
        <v>3.0011025</v>
      </c>
      <c r="E253" s="56" t="e">
        <f t="shared" si="54"/>
        <v>#N/A</v>
      </c>
      <c r="F253" s="58" t="e">
        <f t="shared" si="55"/>
        <v>#N/A</v>
      </c>
      <c r="G253" s="58" t="e">
        <f t="shared" si="65"/>
        <v>#N/A</v>
      </c>
      <c r="H253" s="58" t="e">
        <f t="shared" si="59"/>
        <v>#N/A</v>
      </c>
      <c r="I253" s="61" t="e">
        <v>#N/A</v>
      </c>
      <c r="J253" s="58" t="str">
        <f t="shared" si="56"/>
        <v>0</v>
      </c>
      <c r="K253" s="58" t="str">
        <f t="shared" si="57"/>
        <v>0</v>
      </c>
      <c r="L253" s="58" t="str">
        <f t="shared" si="60"/>
        <v>0</v>
      </c>
      <c r="M253" s="58" t="str">
        <f t="shared" si="61"/>
        <v>0</v>
      </c>
      <c r="N253" s="5">
        <v>0</v>
      </c>
      <c r="O253" s="3">
        <f t="shared" si="58"/>
        <v>3.460648148148148E-3</v>
      </c>
    </row>
    <row r="254" spans="1:15" x14ac:dyDescent="0.35">
      <c r="A254">
        <v>300000</v>
      </c>
      <c r="B254" s="59">
        <v>0.29178710000000002</v>
      </c>
      <c r="C254" s="3">
        <f t="shared" si="52"/>
        <v>3.472222222222222E-3</v>
      </c>
      <c r="D254" s="59">
        <v>2.9178710000000003</v>
      </c>
      <c r="E254" s="56" t="e">
        <f t="shared" si="54"/>
        <v>#N/A</v>
      </c>
      <c r="F254" s="58" t="e">
        <f t="shared" si="55"/>
        <v>#N/A</v>
      </c>
      <c r="G254" s="58">
        <f t="shared" si="65"/>
        <v>2.9178710000000003</v>
      </c>
      <c r="H254" s="58" t="e">
        <f t="shared" si="59"/>
        <v>#N/A</v>
      </c>
      <c r="I254" s="61" t="e">
        <v>#N/A</v>
      </c>
      <c r="J254" s="58" t="str">
        <f t="shared" si="56"/>
        <v>0</v>
      </c>
      <c r="K254" s="58" t="str">
        <f t="shared" si="57"/>
        <v>0</v>
      </c>
      <c r="L254" s="58">
        <f t="shared" si="60"/>
        <v>2.9178710000000003</v>
      </c>
      <c r="M254" s="58" t="str">
        <f t="shared" si="61"/>
        <v>0</v>
      </c>
      <c r="N254" s="5">
        <v>0</v>
      </c>
      <c r="O254" s="3">
        <f t="shared" si="58"/>
        <v>3.472222222222222E-3</v>
      </c>
    </row>
    <row r="255" spans="1:15" x14ac:dyDescent="0.35">
      <c r="A255">
        <v>301000</v>
      </c>
      <c r="B255" s="59">
        <v>0.30616260000000001</v>
      </c>
      <c r="C255" s="3">
        <f t="shared" si="52"/>
        <v>3.4837962962962965E-3</v>
      </c>
      <c r="D255" s="59">
        <v>3.061626</v>
      </c>
      <c r="E255" s="56" t="e">
        <f t="shared" si="54"/>
        <v>#N/A</v>
      </c>
      <c r="F255" s="58" t="e">
        <f t="shared" si="55"/>
        <v>#N/A</v>
      </c>
      <c r="G255" s="58" t="e">
        <f t="shared" si="65"/>
        <v>#N/A</v>
      </c>
      <c r="H255" s="58" t="e">
        <f t="shared" si="59"/>
        <v>#N/A</v>
      </c>
      <c r="I255" s="61" t="e">
        <v>#N/A</v>
      </c>
      <c r="J255" s="58" t="str">
        <f t="shared" si="56"/>
        <v>0</v>
      </c>
      <c r="K255" s="58" t="str">
        <f t="shared" si="57"/>
        <v>0</v>
      </c>
      <c r="L255" s="58" t="str">
        <f t="shared" si="60"/>
        <v>0</v>
      </c>
      <c r="M255" s="58" t="str">
        <f t="shared" si="61"/>
        <v>0</v>
      </c>
      <c r="N255" s="5">
        <v>0</v>
      </c>
      <c r="O255" s="3">
        <f t="shared" si="58"/>
        <v>3.4837962962962965E-3</v>
      </c>
    </row>
    <row r="256" spans="1:15" x14ac:dyDescent="0.35">
      <c r="A256">
        <v>302000</v>
      </c>
      <c r="B256" s="59">
        <v>0.30691790000000002</v>
      </c>
      <c r="C256" s="3">
        <f t="shared" si="52"/>
        <v>3.4953703703703705E-3</v>
      </c>
      <c r="D256" s="59">
        <v>3.0691790000000001</v>
      </c>
      <c r="E256" s="56" t="e">
        <f t="shared" si="54"/>
        <v>#N/A</v>
      </c>
      <c r="F256" s="58" t="e">
        <f t="shared" si="55"/>
        <v>#N/A</v>
      </c>
      <c r="G256" s="58" t="e">
        <f t="shared" si="65"/>
        <v>#N/A</v>
      </c>
      <c r="H256" s="58" t="e">
        <f t="shared" si="59"/>
        <v>#N/A</v>
      </c>
      <c r="I256" s="61" t="e">
        <v>#N/A</v>
      </c>
      <c r="J256" s="58" t="str">
        <f t="shared" si="56"/>
        <v>0</v>
      </c>
      <c r="K256" s="58" t="str">
        <f t="shared" si="57"/>
        <v>0</v>
      </c>
      <c r="L256" s="58" t="str">
        <f t="shared" si="60"/>
        <v>0</v>
      </c>
      <c r="M256" s="58" t="str">
        <f t="shared" si="61"/>
        <v>0</v>
      </c>
      <c r="N256" s="5">
        <v>0</v>
      </c>
      <c r="O256" s="3">
        <f t="shared" si="58"/>
        <v>3.4953703703703705E-3</v>
      </c>
    </row>
    <row r="257" spans="1:15" x14ac:dyDescent="0.35">
      <c r="A257">
        <v>303000</v>
      </c>
      <c r="B257" s="59">
        <v>0.31826726</v>
      </c>
      <c r="C257" s="3">
        <f t="shared" si="52"/>
        <v>3.5069444444444445E-3</v>
      </c>
      <c r="D257" s="59">
        <v>3.1826726000000001</v>
      </c>
      <c r="E257" s="56" t="e">
        <f t="shared" si="54"/>
        <v>#N/A</v>
      </c>
      <c r="F257" s="58" t="e">
        <f t="shared" si="55"/>
        <v>#N/A</v>
      </c>
      <c r="G257" s="58" t="e">
        <f t="shared" si="65"/>
        <v>#N/A</v>
      </c>
      <c r="H257" s="58">
        <f t="shared" si="59"/>
        <v>3.1826726000000001</v>
      </c>
      <c r="I257" s="61" t="e">
        <v>#N/A</v>
      </c>
      <c r="J257" s="58" t="str">
        <f t="shared" si="56"/>
        <v>0</v>
      </c>
      <c r="K257" s="58" t="str">
        <f t="shared" si="57"/>
        <v>0</v>
      </c>
      <c r="L257" s="58" t="str">
        <f t="shared" si="60"/>
        <v>0</v>
      </c>
      <c r="M257" s="58">
        <f t="shared" si="61"/>
        <v>3.1826726000000001</v>
      </c>
      <c r="N257" s="5">
        <v>0</v>
      </c>
      <c r="O257" s="3">
        <f t="shared" si="58"/>
        <v>3.5069444444444445E-3</v>
      </c>
    </row>
    <row r="258" spans="1:15" x14ac:dyDescent="0.35">
      <c r="A258">
        <v>304000</v>
      </c>
      <c r="B258" s="59">
        <v>0.28270856</v>
      </c>
      <c r="C258" s="3">
        <f t="shared" ref="C258:C321" si="66">A258/60000/1440</f>
        <v>3.5185185185185185E-3</v>
      </c>
      <c r="D258" s="59">
        <v>2.8270856000000002</v>
      </c>
      <c r="E258" s="56" t="e">
        <f t="shared" si="54"/>
        <v>#N/A</v>
      </c>
      <c r="F258" s="58" t="e">
        <f t="shared" si="55"/>
        <v>#N/A</v>
      </c>
      <c r="G258" s="58" t="e">
        <f t="shared" si="65"/>
        <v>#N/A</v>
      </c>
      <c r="H258" s="58" t="e">
        <f t="shared" si="59"/>
        <v>#N/A</v>
      </c>
      <c r="I258" s="61" t="e">
        <v>#N/A</v>
      </c>
      <c r="J258" s="58" t="str">
        <f t="shared" si="56"/>
        <v>0</v>
      </c>
      <c r="K258" s="58" t="str">
        <f t="shared" si="57"/>
        <v>0</v>
      </c>
      <c r="L258" s="58" t="str">
        <f t="shared" si="60"/>
        <v>0</v>
      </c>
      <c r="M258" s="58" t="str">
        <f t="shared" si="61"/>
        <v>0</v>
      </c>
      <c r="N258" s="5">
        <v>0</v>
      </c>
      <c r="O258" s="3">
        <f t="shared" si="58"/>
        <v>3.5185185185185185E-3</v>
      </c>
    </row>
    <row r="259" spans="1:15" x14ac:dyDescent="0.35">
      <c r="A259">
        <v>305000</v>
      </c>
      <c r="B259" s="59">
        <v>0.26455155000000002</v>
      </c>
      <c r="C259" s="3">
        <f t="shared" si="66"/>
        <v>3.5300925925925925E-3</v>
      </c>
      <c r="D259" s="59">
        <v>2.6455155000000001</v>
      </c>
      <c r="E259" s="56" t="e">
        <f t="shared" ref="E259:E322" si="67">IF(D259=MIN($D$2:$D$412),D259,NA())</f>
        <v>#N/A</v>
      </c>
      <c r="F259" s="58" t="e">
        <f t="shared" ref="F259:F322" si="68">IF(D259=MAX($D$2:$D$412),D259,NA())</f>
        <v>#N/A</v>
      </c>
      <c r="G259" s="58">
        <f t="shared" si="65"/>
        <v>2.6455155000000001</v>
      </c>
      <c r="H259" s="58" t="e">
        <f t="shared" si="59"/>
        <v>#N/A</v>
      </c>
      <c r="I259" s="61" t="e">
        <v>#N/A</v>
      </c>
      <c r="J259" s="58" t="str">
        <f t="shared" ref="J259:J322" si="69">IF(D259=MIN($D:$D),D259,"0")</f>
        <v>0</v>
      </c>
      <c r="K259" s="58" t="str">
        <f t="shared" ref="K259:K322" si="70">IF(D259=MAX($D:$D),D259,"0")</f>
        <v>0</v>
      </c>
      <c r="L259" s="58">
        <f t="shared" si="60"/>
        <v>2.6455155000000001</v>
      </c>
      <c r="M259" s="58" t="str">
        <f t="shared" si="61"/>
        <v>0</v>
      </c>
      <c r="N259" s="5">
        <v>0</v>
      </c>
      <c r="O259" s="3">
        <f t="shared" ref="O259:O322" si="71">$A259/60000/1440</f>
        <v>3.5300925925925925E-3</v>
      </c>
    </row>
    <row r="260" spans="1:15" x14ac:dyDescent="0.35">
      <c r="A260">
        <v>306000</v>
      </c>
      <c r="B260" s="59">
        <v>0.26606706000000002</v>
      </c>
      <c r="C260" s="3">
        <f t="shared" si="66"/>
        <v>3.5416666666666665E-3</v>
      </c>
      <c r="D260" s="59">
        <v>2.6606706000000004</v>
      </c>
      <c r="E260" s="56" t="e">
        <f t="shared" si="67"/>
        <v>#N/A</v>
      </c>
      <c r="F260" s="58" t="e">
        <f t="shared" si="68"/>
        <v>#N/A</v>
      </c>
      <c r="G260" s="58" t="e">
        <f t="shared" si="65"/>
        <v>#N/A</v>
      </c>
      <c r="H260" s="58" t="e">
        <f t="shared" si="59"/>
        <v>#N/A</v>
      </c>
      <c r="I260" s="61" t="e">
        <v>#N/A</v>
      </c>
      <c r="J260" s="58" t="str">
        <f t="shared" si="69"/>
        <v>0</v>
      </c>
      <c r="K260" s="58" t="str">
        <f t="shared" si="70"/>
        <v>0</v>
      </c>
      <c r="L260" s="58" t="str">
        <f t="shared" si="60"/>
        <v>0</v>
      </c>
      <c r="M260" s="58" t="str">
        <f t="shared" si="61"/>
        <v>0</v>
      </c>
      <c r="N260" s="5">
        <v>0</v>
      </c>
      <c r="O260" s="3">
        <f t="shared" si="71"/>
        <v>3.5416666666666665E-3</v>
      </c>
    </row>
    <row r="261" spans="1:15" x14ac:dyDescent="0.35">
      <c r="A261">
        <v>307000</v>
      </c>
      <c r="B261" s="59">
        <v>0.26757774000000001</v>
      </c>
      <c r="C261" s="3">
        <f t="shared" si="66"/>
        <v>3.5532407407407405E-3</v>
      </c>
      <c r="D261" s="59">
        <v>2.6757774000000003</v>
      </c>
      <c r="E261" s="56" t="e">
        <f t="shared" si="67"/>
        <v>#N/A</v>
      </c>
      <c r="F261" s="58" t="e">
        <f t="shared" si="68"/>
        <v>#N/A</v>
      </c>
      <c r="G261" s="58" t="e">
        <f t="shared" si="65"/>
        <v>#N/A</v>
      </c>
      <c r="H261" s="58" t="e">
        <f t="shared" si="59"/>
        <v>#N/A</v>
      </c>
      <c r="I261" s="61" t="e">
        <v>#N/A</v>
      </c>
      <c r="J261" s="58" t="str">
        <f t="shared" si="69"/>
        <v>0</v>
      </c>
      <c r="K261" s="58" t="str">
        <f t="shared" si="70"/>
        <v>0</v>
      </c>
      <c r="L261" s="58" t="str">
        <f t="shared" si="60"/>
        <v>0</v>
      </c>
      <c r="M261" s="58" t="str">
        <f t="shared" si="61"/>
        <v>0</v>
      </c>
      <c r="N261" s="5">
        <v>0</v>
      </c>
      <c r="O261" s="3">
        <f t="shared" si="71"/>
        <v>3.5532407407407405E-3</v>
      </c>
    </row>
    <row r="262" spans="1:15" x14ac:dyDescent="0.35">
      <c r="A262">
        <v>308000</v>
      </c>
      <c r="B262" s="59">
        <v>0.29783939999999998</v>
      </c>
      <c r="C262" s="3">
        <f t="shared" si="66"/>
        <v>3.5648148148148149E-3</v>
      </c>
      <c r="D262" s="59">
        <v>2.9783939999999998</v>
      </c>
      <c r="E262" s="56" t="e">
        <f t="shared" si="67"/>
        <v>#N/A</v>
      </c>
      <c r="F262" s="58" t="e">
        <f t="shared" si="68"/>
        <v>#N/A</v>
      </c>
      <c r="G262" s="58" t="e">
        <f t="shared" si="65"/>
        <v>#N/A</v>
      </c>
      <c r="H262" s="58" t="e">
        <f t="shared" ref="H262:H325" si="72">IF(AND(D262&gt;=D259, D262&gt;=D260, D262&gt;=D261, D262&gt;=D263, D262&gt;=D264, D262&gt;=D265),D262,NA())</f>
        <v>#N/A</v>
      </c>
      <c r="I262" s="61" t="e">
        <v>#N/A</v>
      </c>
      <c r="J262" s="58" t="str">
        <f t="shared" si="69"/>
        <v>0</v>
      </c>
      <c r="K262" s="58" t="str">
        <f t="shared" si="70"/>
        <v>0</v>
      </c>
      <c r="L262" s="58" t="str">
        <f t="shared" ref="L262:L325" si="73">IF(AND(D262&lt;=D259, D262&lt;=D260, D262&lt;=D261, D262&lt;=D263, D262&lt;=D264, D262&lt;=D265),D262,"0")</f>
        <v>0</v>
      </c>
      <c r="M262" s="58" t="str">
        <f t="shared" ref="M262:M325" si="74">IF(AND(D262&gt;=D259, D262&gt;=D260, D262&gt;=D261, D262&gt;=D263, D262&gt;=D264, D262&gt;=D265),D262,"0")</f>
        <v>0</v>
      </c>
      <c r="N262" s="5">
        <v>0</v>
      </c>
      <c r="O262" s="3">
        <f t="shared" si="71"/>
        <v>3.5648148148148149E-3</v>
      </c>
    </row>
    <row r="263" spans="1:15" x14ac:dyDescent="0.35">
      <c r="A263">
        <v>309000</v>
      </c>
      <c r="B263" s="59">
        <v>0.31221490000000002</v>
      </c>
      <c r="C263" s="3">
        <f t="shared" si="66"/>
        <v>3.5763888888888889E-3</v>
      </c>
      <c r="D263" s="59">
        <v>3.1221490000000003</v>
      </c>
      <c r="E263" s="56" t="e">
        <f t="shared" si="67"/>
        <v>#N/A</v>
      </c>
      <c r="F263" s="58" t="e">
        <f t="shared" si="68"/>
        <v>#N/A</v>
      </c>
      <c r="G263" s="58" t="e">
        <f t="shared" si="65"/>
        <v>#N/A</v>
      </c>
      <c r="H263" s="58" t="e">
        <f t="shared" si="72"/>
        <v>#N/A</v>
      </c>
      <c r="I263" s="61" t="e">
        <v>#N/A</v>
      </c>
      <c r="J263" s="58" t="str">
        <f t="shared" si="69"/>
        <v>0</v>
      </c>
      <c r="K263" s="58" t="str">
        <f t="shared" si="70"/>
        <v>0</v>
      </c>
      <c r="L263" s="58" t="str">
        <f t="shared" si="73"/>
        <v>0</v>
      </c>
      <c r="M263" s="58" t="str">
        <f t="shared" si="74"/>
        <v>0</v>
      </c>
      <c r="N263" s="5">
        <v>0</v>
      </c>
      <c r="O263" s="3">
        <f t="shared" si="71"/>
        <v>3.5763888888888889E-3</v>
      </c>
    </row>
    <row r="264" spans="1:15" x14ac:dyDescent="0.35">
      <c r="A264">
        <v>310000</v>
      </c>
      <c r="B264" s="59">
        <v>0.31978034999999999</v>
      </c>
      <c r="C264" s="3">
        <f t="shared" si="66"/>
        <v>3.5879629629629634E-3</v>
      </c>
      <c r="D264" s="59">
        <v>3.1978035</v>
      </c>
      <c r="E264" s="56" t="e">
        <f t="shared" si="67"/>
        <v>#N/A</v>
      </c>
      <c r="F264" s="58" t="e">
        <f t="shared" si="68"/>
        <v>#N/A</v>
      </c>
      <c r="G264" s="58" t="e">
        <f t="shared" si="65"/>
        <v>#N/A</v>
      </c>
      <c r="H264" s="58" t="e">
        <f t="shared" si="72"/>
        <v>#N/A</v>
      </c>
      <c r="I264" s="61" t="e">
        <v>#N/A</v>
      </c>
      <c r="J264" s="58" t="str">
        <f t="shared" si="69"/>
        <v>0</v>
      </c>
      <c r="K264" s="58" t="str">
        <f t="shared" si="70"/>
        <v>0</v>
      </c>
      <c r="L264" s="58" t="str">
        <f t="shared" si="73"/>
        <v>0</v>
      </c>
      <c r="M264" s="58" t="str">
        <f t="shared" si="74"/>
        <v>0</v>
      </c>
      <c r="N264" s="5">
        <v>0</v>
      </c>
      <c r="O264" s="3">
        <f t="shared" si="71"/>
        <v>3.5879629629629634E-3</v>
      </c>
    </row>
    <row r="265" spans="1:15" x14ac:dyDescent="0.35">
      <c r="A265">
        <v>311000</v>
      </c>
      <c r="B265" s="59">
        <v>0.35155510000000001</v>
      </c>
      <c r="C265" s="3">
        <f t="shared" si="66"/>
        <v>3.5995370370370374E-3</v>
      </c>
      <c r="D265" s="59">
        <v>3.5155510000000003</v>
      </c>
      <c r="E265" s="56" t="e">
        <f t="shared" si="67"/>
        <v>#N/A</v>
      </c>
      <c r="F265" s="58" t="e">
        <f t="shared" si="68"/>
        <v>#N/A</v>
      </c>
      <c r="G265" s="58" t="e">
        <f t="shared" si="65"/>
        <v>#N/A</v>
      </c>
      <c r="H265" s="58">
        <f t="shared" si="72"/>
        <v>3.5155510000000003</v>
      </c>
      <c r="I265" s="61" t="e">
        <v>#N/A</v>
      </c>
      <c r="J265" s="58" t="str">
        <f t="shared" si="69"/>
        <v>0</v>
      </c>
      <c r="K265" s="58" t="str">
        <f t="shared" si="70"/>
        <v>0</v>
      </c>
      <c r="L265" s="58" t="str">
        <f t="shared" si="73"/>
        <v>0</v>
      </c>
      <c r="M265" s="58">
        <f t="shared" si="74"/>
        <v>3.5155510000000003</v>
      </c>
      <c r="N265" s="5">
        <v>0</v>
      </c>
      <c r="O265" s="3">
        <f t="shared" si="71"/>
        <v>3.5995370370370374E-3</v>
      </c>
    </row>
    <row r="266" spans="1:15" x14ac:dyDescent="0.35">
      <c r="A266">
        <v>312000</v>
      </c>
      <c r="B266" s="59">
        <v>0.32885884999999998</v>
      </c>
      <c r="C266" s="3">
        <f t="shared" si="66"/>
        <v>3.6111111111111114E-3</v>
      </c>
      <c r="D266" s="59">
        <v>3.2885884999999999</v>
      </c>
      <c r="E266" s="56" t="e">
        <f t="shared" si="67"/>
        <v>#N/A</v>
      </c>
      <c r="F266" s="58" t="e">
        <f t="shared" si="68"/>
        <v>#N/A</v>
      </c>
      <c r="G266" s="58" t="e">
        <f t="shared" si="65"/>
        <v>#N/A</v>
      </c>
      <c r="H266" s="58" t="e">
        <f t="shared" si="72"/>
        <v>#N/A</v>
      </c>
      <c r="I266" s="61" t="e">
        <v>#N/A</v>
      </c>
      <c r="J266" s="58" t="str">
        <f t="shared" si="69"/>
        <v>0</v>
      </c>
      <c r="K266" s="58" t="str">
        <f t="shared" si="70"/>
        <v>0</v>
      </c>
      <c r="L266" s="58" t="str">
        <f t="shared" si="73"/>
        <v>0</v>
      </c>
      <c r="M266" s="58" t="str">
        <f t="shared" si="74"/>
        <v>0</v>
      </c>
      <c r="N266" s="5">
        <v>0</v>
      </c>
      <c r="O266" s="3">
        <f t="shared" si="71"/>
        <v>3.6111111111111114E-3</v>
      </c>
    </row>
    <row r="267" spans="1:15" x14ac:dyDescent="0.35">
      <c r="A267">
        <v>313000</v>
      </c>
      <c r="B267" s="59">
        <v>0.28270856</v>
      </c>
      <c r="C267" s="3">
        <f t="shared" si="66"/>
        <v>3.6226851851851854E-3</v>
      </c>
      <c r="D267" s="59">
        <v>2.8270856000000002</v>
      </c>
      <c r="E267" s="56" t="e">
        <f t="shared" si="67"/>
        <v>#N/A</v>
      </c>
      <c r="F267" s="58" t="e">
        <f t="shared" si="68"/>
        <v>#N/A</v>
      </c>
      <c r="G267" s="58" t="e">
        <f t="shared" si="65"/>
        <v>#N/A</v>
      </c>
      <c r="H267" s="58" t="e">
        <f t="shared" si="72"/>
        <v>#N/A</v>
      </c>
      <c r="I267" s="61" t="e">
        <v>#N/A</v>
      </c>
      <c r="J267" s="58" t="str">
        <f t="shared" si="69"/>
        <v>0</v>
      </c>
      <c r="K267" s="58" t="str">
        <f t="shared" si="70"/>
        <v>0</v>
      </c>
      <c r="L267" s="58" t="str">
        <f t="shared" si="73"/>
        <v>0</v>
      </c>
      <c r="M267" s="58" t="str">
        <f t="shared" si="74"/>
        <v>0</v>
      </c>
      <c r="N267" s="5">
        <v>0</v>
      </c>
      <c r="O267" s="3">
        <f t="shared" si="71"/>
        <v>3.6226851851851854E-3</v>
      </c>
    </row>
    <row r="268" spans="1:15" x14ac:dyDescent="0.35">
      <c r="A268">
        <v>314000</v>
      </c>
      <c r="B268" s="59">
        <v>0.26228315000000002</v>
      </c>
      <c r="C268" s="3">
        <f t="shared" si="66"/>
        <v>3.6342592592592594E-3</v>
      </c>
      <c r="D268" s="59">
        <v>2.6228315000000002</v>
      </c>
      <c r="E268" s="56" t="e">
        <f t="shared" si="67"/>
        <v>#N/A</v>
      </c>
      <c r="F268" s="58" t="e">
        <f t="shared" si="68"/>
        <v>#N/A</v>
      </c>
      <c r="G268" s="58">
        <f t="shared" si="65"/>
        <v>2.6228315000000002</v>
      </c>
      <c r="H268" s="58" t="e">
        <f t="shared" si="72"/>
        <v>#N/A</v>
      </c>
      <c r="I268" s="61" t="e">
        <v>#N/A</v>
      </c>
      <c r="J268" s="58" t="str">
        <f t="shared" si="69"/>
        <v>0</v>
      </c>
      <c r="K268" s="58" t="str">
        <f t="shared" si="70"/>
        <v>0</v>
      </c>
      <c r="L268" s="58">
        <f t="shared" si="73"/>
        <v>2.6228315000000002</v>
      </c>
      <c r="M268" s="58" t="str">
        <f t="shared" si="74"/>
        <v>0</v>
      </c>
      <c r="N268" s="5">
        <v>0</v>
      </c>
      <c r="O268" s="3">
        <f t="shared" si="71"/>
        <v>3.6342592592592594E-3</v>
      </c>
    </row>
    <row r="269" spans="1:15" x14ac:dyDescent="0.35">
      <c r="A269">
        <v>315000</v>
      </c>
      <c r="B269" s="59">
        <v>0.3228065</v>
      </c>
      <c r="C269" s="3">
        <f t="shared" si="66"/>
        <v>3.6458333333333334E-3</v>
      </c>
      <c r="D269" s="59">
        <v>3.228065</v>
      </c>
      <c r="E269" s="56" t="e">
        <f t="shared" si="67"/>
        <v>#N/A</v>
      </c>
      <c r="F269" s="58" t="e">
        <f t="shared" si="68"/>
        <v>#N/A</v>
      </c>
      <c r="G269" s="58" t="e">
        <f t="shared" si="65"/>
        <v>#N/A</v>
      </c>
      <c r="H269" s="58" t="e">
        <f t="shared" si="72"/>
        <v>#N/A</v>
      </c>
      <c r="I269" s="61" t="e">
        <v>#N/A</v>
      </c>
      <c r="J269" s="58" t="str">
        <f t="shared" si="69"/>
        <v>0</v>
      </c>
      <c r="K269" s="58" t="str">
        <f t="shared" si="70"/>
        <v>0</v>
      </c>
      <c r="L269" s="58" t="str">
        <f t="shared" si="73"/>
        <v>0</v>
      </c>
      <c r="M269" s="58" t="str">
        <f t="shared" si="74"/>
        <v>0</v>
      </c>
      <c r="N269" s="5">
        <v>0</v>
      </c>
      <c r="O269" s="3">
        <f t="shared" si="71"/>
        <v>3.6458333333333334E-3</v>
      </c>
    </row>
    <row r="270" spans="1:15" x14ac:dyDescent="0.35">
      <c r="A270">
        <v>316000</v>
      </c>
      <c r="B270" s="59">
        <v>0.3228065</v>
      </c>
      <c r="C270" s="3">
        <f t="shared" si="66"/>
        <v>3.6574074074074074E-3</v>
      </c>
      <c r="D270" s="59">
        <v>3.228065</v>
      </c>
      <c r="E270" s="56" t="e">
        <f t="shared" si="67"/>
        <v>#N/A</v>
      </c>
      <c r="F270" s="58" t="e">
        <f t="shared" si="68"/>
        <v>#N/A</v>
      </c>
      <c r="G270" s="58" t="e">
        <f t="shared" si="65"/>
        <v>#N/A</v>
      </c>
      <c r="H270" s="58" t="e">
        <f t="shared" si="72"/>
        <v>#N/A</v>
      </c>
      <c r="I270" s="61" t="e">
        <v>#N/A</v>
      </c>
      <c r="J270" s="58" t="str">
        <f t="shared" si="69"/>
        <v>0</v>
      </c>
      <c r="K270" s="58" t="str">
        <f t="shared" si="70"/>
        <v>0</v>
      </c>
      <c r="L270" s="58" t="str">
        <f t="shared" si="73"/>
        <v>0</v>
      </c>
      <c r="M270" s="58" t="str">
        <f t="shared" si="74"/>
        <v>0</v>
      </c>
      <c r="N270" s="5">
        <v>0</v>
      </c>
      <c r="O270" s="3">
        <f t="shared" si="71"/>
        <v>3.6574074074074074E-3</v>
      </c>
    </row>
    <row r="271" spans="1:15" x14ac:dyDescent="0.35">
      <c r="A271">
        <v>317000</v>
      </c>
      <c r="B271" s="59">
        <v>0.32659044999999998</v>
      </c>
      <c r="C271" s="3">
        <f t="shared" si="66"/>
        <v>3.6689814814814814E-3</v>
      </c>
      <c r="D271" s="59">
        <v>3.2659044999999995</v>
      </c>
      <c r="E271" s="56" t="e">
        <f t="shared" si="67"/>
        <v>#N/A</v>
      </c>
      <c r="F271" s="58" t="e">
        <f t="shared" si="68"/>
        <v>#N/A</v>
      </c>
      <c r="G271" s="58" t="e">
        <f t="shared" si="65"/>
        <v>#N/A</v>
      </c>
      <c r="H271" s="58">
        <f t="shared" si="72"/>
        <v>3.2659044999999995</v>
      </c>
      <c r="I271" s="61" t="e">
        <v>#N/A</v>
      </c>
      <c r="J271" s="58" t="str">
        <f t="shared" si="69"/>
        <v>0</v>
      </c>
      <c r="K271" s="58" t="str">
        <f t="shared" si="70"/>
        <v>0</v>
      </c>
      <c r="L271" s="58" t="str">
        <f t="shared" si="73"/>
        <v>0</v>
      </c>
      <c r="M271" s="58">
        <f t="shared" si="74"/>
        <v>3.2659044999999995</v>
      </c>
      <c r="N271" s="5">
        <v>0</v>
      </c>
      <c r="O271" s="3">
        <f t="shared" si="71"/>
        <v>3.6689814814814814E-3</v>
      </c>
    </row>
    <row r="272" spans="1:15" x14ac:dyDescent="0.35">
      <c r="A272">
        <v>318000</v>
      </c>
      <c r="B272" s="59">
        <v>0.32659044999999998</v>
      </c>
      <c r="C272" s="3">
        <f t="shared" si="66"/>
        <v>3.6805555555555554E-3</v>
      </c>
      <c r="D272" s="59">
        <v>3.2659044999999995</v>
      </c>
      <c r="E272" s="56" t="e">
        <f t="shared" si="67"/>
        <v>#N/A</v>
      </c>
      <c r="F272" s="58" t="e">
        <f t="shared" si="68"/>
        <v>#N/A</v>
      </c>
      <c r="G272" s="58" t="e">
        <f t="shared" si="65"/>
        <v>#N/A</v>
      </c>
      <c r="H272" s="58" t="e">
        <f t="shared" si="72"/>
        <v>#N/A</v>
      </c>
      <c r="I272" s="61" t="e">
        <v>#N/A</v>
      </c>
      <c r="J272" s="58" t="str">
        <f t="shared" si="69"/>
        <v>0</v>
      </c>
      <c r="K272" s="58" t="str">
        <f t="shared" si="70"/>
        <v>0</v>
      </c>
      <c r="L272" s="58" t="str">
        <f t="shared" si="73"/>
        <v>0</v>
      </c>
      <c r="M272" s="58" t="str">
        <f t="shared" si="74"/>
        <v>0</v>
      </c>
      <c r="N272" s="5">
        <v>0</v>
      </c>
      <c r="O272" s="3">
        <f t="shared" si="71"/>
        <v>3.6805555555555554E-3</v>
      </c>
    </row>
    <row r="273" spans="1:15" x14ac:dyDescent="0.35">
      <c r="A273">
        <v>319000</v>
      </c>
      <c r="B273" s="59">
        <v>0.29783939999999998</v>
      </c>
      <c r="C273" s="3">
        <f t="shared" si="66"/>
        <v>3.6921296296296294E-3</v>
      </c>
      <c r="D273" s="59">
        <v>2.9783939999999998</v>
      </c>
      <c r="E273" s="56" t="e">
        <f t="shared" si="67"/>
        <v>#N/A</v>
      </c>
      <c r="F273" s="58" t="e">
        <f t="shared" si="68"/>
        <v>#N/A</v>
      </c>
      <c r="G273" s="58">
        <f t="shared" si="65"/>
        <v>2.9783939999999998</v>
      </c>
      <c r="H273" s="58" t="e">
        <f t="shared" si="72"/>
        <v>#N/A</v>
      </c>
      <c r="I273" s="61" t="e">
        <v>#N/A</v>
      </c>
      <c r="J273" s="58" t="str">
        <f t="shared" si="69"/>
        <v>0</v>
      </c>
      <c r="K273" s="58" t="str">
        <f t="shared" si="70"/>
        <v>0</v>
      </c>
      <c r="L273" s="58">
        <f t="shared" si="73"/>
        <v>2.9783939999999998</v>
      </c>
      <c r="M273" s="58" t="str">
        <f t="shared" si="74"/>
        <v>0</v>
      </c>
      <c r="N273" s="5">
        <v>0</v>
      </c>
      <c r="O273" s="3">
        <f t="shared" si="71"/>
        <v>3.6921296296296294E-3</v>
      </c>
    </row>
    <row r="274" spans="1:15" x14ac:dyDescent="0.35">
      <c r="A274">
        <v>320000</v>
      </c>
      <c r="B274" s="59">
        <v>0.31070185</v>
      </c>
      <c r="C274" s="3">
        <f t="shared" si="66"/>
        <v>3.7037037037037034E-3</v>
      </c>
      <c r="D274" s="59">
        <v>3.1070185000000001</v>
      </c>
      <c r="E274" s="56" t="e">
        <f t="shared" si="67"/>
        <v>#N/A</v>
      </c>
      <c r="F274" s="58" t="e">
        <f t="shared" si="68"/>
        <v>#N/A</v>
      </c>
      <c r="G274" s="58" t="e">
        <f t="shared" si="65"/>
        <v>#N/A</v>
      </c>
      <c r="H274" s="58" t="e">
        <f t="shared" si="72"/>
        <v>#N/A</v>
      </c>
      <c r="I274" s="61" t="e">
        <v>#N/A</v>
      </c>
      <c r="J274" s="58" t="str">
        <f t="shared" si="69"/>
        <v>0</v>
      </c>
      <c r="K274" s="58" t="str">
        <f t="shared" si="70"/>
        <v>0</v>
      </c>
      <c r="L274" s="58" t="str">
        <f t="shared" si="73"/>
        <v>0</v>
      </c>
      <c r="M274" s="58" t="str">
        <f t="shared" si="74"/>
        <v>0</v>
      </c>
      <c r="N274" s="5">
        <v>0</v>
      </c>
      <c r="O274" s="3">
        <f t="shared" si="71"/>
        <v>3.7037037037037034E-3</v>
      </c>
    </row>
    <row r="275" spans="1:15" x14ac:dyDescent="0.35">
      <c r="A275">
        <v>321000</v>
      </c>
      <c r="B275" s="59">
        <v>0.33264275999999998</v>
      </c>
      <c r="C275" s="3">
        <f t="shared" si="66"/>
        <v>3.7152777777777774E-3</v>
      </c>
      <c r="D275" s="59">
        <v>3.3264275999999997</v>
      </c>
      <c r="E275" s="56" t="e">
        <f t="shared" si="67"/>
        <v>#N/A</v>
      </c>
      <c r="F275" s="58" t="e">
        <f t="shared" si="68"/>
        <v>#N/A</v>
      </c>
      <c r="G275" s="58" t="e">
        <f t="shared" si="65"/>
        <v>#N/A</v>
      </c>
      <c r="H275" s="58">
        <f t="shared" si="72"/>
        <v>3.3264275999999997</v>
      </c>
      <c r="I275" s="61" t="e">
        <v>#N/A</v>
      </c>
      <c r="J275" s="58" t="str">
        <f t="shared" si="69"/>
        <v>0</v>
      </c>
      <c r="K275" s="58" t="str">
        <f t="shared" si="70"/>
        <v>0</v>
      </c>
      <c r="L275" s="58" t="str">
        <f t="shared" si="73"/>
        <v>0</v>
      </c>
      <c r="M275" s="58">
        <f t="shared" si="74"/>
        <v>3.3264275999999997</v>
      </c>
      <c r="N275" s="5">
        <v>0</v>
      </c>
      <c r="O275" s="3">
        <f t="shared" si="71"/>
        <v>3.7152777777777774E-3</v>
      </c>
    </row>
    <row r="276" spans="1:15" x14ac:dyDescent="0.35">
      <c r="A276">
        <v>322000</v>
      </c>
      <c r="B276" s="59">
        <v>0.32507493999999998</v>
      </c>
      <c r="C276" s="3">
        <f t="shared" si="66"/>
        <v>3.7268518518518514E-3</v>
      </c>
      <c r="D276" s="59">
        <v>3.2507493999999997</v>
      </c>
      <c r="E276" s="56" t="e">
        <f t="shared" si="67"/>
        <v>#N/A</v>
      </c>
      <c r="F276" s="58" t="e">
        <f t="shared" si="68"/>
        <v>#N/A</v>
      </c>
      <c r="G276" s="58" t="e">
        <f t="shared" si="65"/>
        <v>#N/A</v>
      </c>
      <c r="H276" s="58" t="e">
        <f t="shared" si="72"/>
        <v>#N/A</v>
      </c>
      <c r="I276" s="61" t="e">
        <v>#N/A</v>
      </c>
      <c r="J276" s="58" t="str">
        <f t="shared" si="69"/>
        <v>0</v>
      </c>
      <c r="K276" s="58" t="str">
        <f t="shared" si="70"/>
        <v>0</v>
      </c>
      <c r="L276" s="58" t="str">
        <f t="shared" si="73"/>
        <v>0</v>
      </c>
      <c r="M276" s="58" t="str">
        <f t="shared" si="74"/>
        <v>0</v>
      </c>
      <c r="N276" s="5">
        <v>0</v>
      </c>
      <c r="O276" s="3">
        <f t="shared" si="71"/>
        <v>3.7268518518518514E-3</v>
      </c>
    </row>
    <row r="277" spans="1:15" x14ac:dyDescent="0.35">
      <c r="A277">
        <v>323000</v>
      </c>
      <c r="B277" s="59">
        <v>0.31902259999999999</v>
      </c>
      <c r="C277" s="3">
        <f t="shared" si="66"/>
        <v>3.7384259259259263E-3</v>
      </c>
      <c r="D277" s="59">
        <v>3.190226</v>
      </c>
      <c r="E277" s="56" t="e">
        <f t="shared" si="67"/>
        <v>#N/A</v>
      </c>
      <c r="F277" s="58" t="e">
        <f t="shared" si="68"/>
        <v>#N/A</v>
      </c>
      <c r="G277" s="58" t="e">
        <f t="shared" si="65"/>
        <v>#N/A</v>
      </c>
      <c r="H277" s="58" t="e">
        <f t="shared" si="72"/>
        <v>#N/A</v>
      </c>
      <c r="I277" s="61" t="e">
        <v>#N/A</v>
      </c>
      <c r="J277" s="58" t="str">
        <f t="shared" si="69"/>
        <v>0</v>
      </c>
      <c r="K277" s="58" t="str">
        <f t="shared" si="70"/>
        <v>0</v>
      </c>
      <c r="L277" s="58" t="str">
        <f t="shared" si="73"/>
        <v>0</v>
      </c>
      <c r="M277" s="58" t="str">
        <f t="shared" si="74"/>
        <v>0</v>
      </c>
      <c r="N277" s="5">
        <v>0</v>
      </c>
      <c r="O277" s="3">
        <f t="shared" si="71"/>
        <v>3.7384259259259263E-3</v>
      </c>
    </row>
    <row r="278" spans="1:15" x14ac:dyDescent="0.35">
      <c r="A278">
        <v>324000</v>
      </c>
      <c r="B278" s="59">
        <v>0.3114596</v>
      </c>
      <c r="C278" s="3">
        <f t="shared" si="66"/>
        <v>3.7500000000000003E-3</v>
      </c>
      <c r="D278" s="59">
        <v>3.1145960000000001</v>
      </c>
      <c r="E278" s="56" t="e">
        <f t="shared" si="67"/>
        <v>#N/A</v>
      </c>
      <c r="F278" s="58" t="e">
        <f t="shared" si="68"/>
        <v>#N/A</v>
      </c>
      <c r="G278" s="58" t="e">
        <f t="shared" si="65"/>
        <v>#N/A</v>
      </c>
      <c r="H278" s="58" t="e">
        <f t="shared" si="72"/>
        <v>#N/A</v>
      </c>
      <c r="I278" s="61" t="e">
        <v>#N/A</v>
      </c>
      <c r="J278" s="58" t="str">
        <f t="shared" si="69"/>
        <v>0</v>
      </c>
      <c r="K278" s="58" t="str">
        <f t="shared" si="70"/>
        <v>0</v>
      </c>
      <c r="L278" s="58" t="str">
        <f t="shared" si="73"/>
        <v>0</v>
      </c>
      <c r="M278" s="58" t="str">
        <f t="shared" si="74"/>
        <v>0</v>
      </c>
      <c r="N278" s="5">
        <v>0</v>
      </c>
      <c r="O278" s="3">
        <f t="shared" si="71"/>
        <v>3.7500000000000003E-3</v>
      </c>
    </row>
    <row r="279" spans="1:15" x14ac:dyDescent="0.35">
      <c r="A279">
        <v>325000</v>
      </c>
      <c r="B279" s="59">
        <v>0.30313639999999997</v>
      </c>
      <c r="C279" s="3">
        <f t="shared" si="66"/>
        <v>3.7615740740740743E-3</v>
      </c>
      <c r="D279" s="59">
        <v>3.0313639999999999</v>
      </c>
      <c r="E279" s="56" t="e">
        <f t="shared" si="67"/>
        <v>#N/A</v>
      </c>
      <c r="F279" s="58" t="e">
        <f t="shared" si="68"/>
        <v>#N/A</v>
      </c>
      <c r="G279" s="58">
        <f t="shared" si="65"/>
        <v>3.0313639999999999</v>
      </c>
      <c r="H279" s="58" t="e">
        <f t="shared" si="72"/>
        <v>#N/A</v>
      </c>
      <c r="I279" s="61" t="e">
        <v>#N/A</v>
      </c>
      <c r="J279" s="58" t="str">
        <f t="shared" si="69"/>
        <v>0</v>
      </c>
      <c r="K279" s="58" t="str">
        <f t="shared" si="70"/>
        <v>0</v>
      </c>
      <c r="L279" s="58">
        <f t="shared" si="73"/>
        <v>3.0313639999999999</v>
      </c>
      <c r="M279" s="58" t="str">
        <f t="shared" si="74"/>
        <v>0</v>
      </c>
      <c r="N279" s="5">
        <v>0</v>
      </c>
      <c r="O279" s="3">
        <f t="shared" si="71"/>
        <v>3.7615740740740743E-3</v>
      </c>
    </row>
    <row r="280" spans="1:15" x14ac:dyDescent="0.35">
      <c r="A280">
        <v>326000</v>
      </c>
      <c r="B280" s="59">
        <v>0.30843340000000002</v>
      </c>
      <c r="C280" s="3">
        <f t="shared" si="66"/>
        <v>3.7731481481481483E-3</v>
      </c>
      <c r="D280" s="59">
        <v>3.0843340000000001</v>
      </c>
      <c r="E280" s="56" t="e">
        <f t="shared" si="67"/>
        <v>#N/A</v>
      </c>
      <c r="F280" s="58" t="e">
        <f t="shared" si="68"/>
        <v>#N/A</v>
      </c>
      <c r="G280" s="58" t="e">
        <f t="shared" si="65"/>
        <v>#N/A</v>
      </c>
      <c r="H280" s="58" t="e">
        <f t="shared" si="72"/>
        <v>#N/A</v>
      </c>
      <c r="I280" s="61" t="e">
        <v>#N/A</v>
      </c>
      <c r="J280" s="58" t="str">
        <f t="shared" si="69"/>
        <v>0</v>
      </c>
      <c r="K280" s="58" t="str">
        <f t="shared" si="70"/>
        <v>0</v>
      </c>
      <c r="L280" s="58" t="str">
        <f t="shared" si="73"/>
        <v>0</v>
      </c>
      <c r="M280" s="58" t="str">
        <f t="shared" si="74"/>
        <v>0</v>
      </c>
      <c r="N280" s="5">
        <v>0</v>
      </c>
      <c r="O280" s="3">
        <f t="shared" si="71"/>
        <v>3.7731481481481483E-3</v>
      </c>
    </row>
    <row r="281" spans="1:15" x14ac:dyDescent="0.35">
      <c r="A281">
        <v>327000</v>
      </c>
      <c r="B281" s="59">
        <v>0.31751192</v>
      </c>
      <c r="C281" s="3">
        <f t="shared" si="66"/>
        <v>3.7847222222222223E-3</v>
      </c>
      <c r="D281" s="59">
        <v>3.1751192000000001</v>
      </c>
      <c r="E281" s="56" t="e">
        <f t="shared" si="67"/>
        <v>#N/A</v>
      </c>
      <c r="F281" s="58" t="e">
        <f t="shared" si="68"/>
        <v>#N/A</v>
      </c>
      <c r="G281" s="58" t="e">
        <f t="shared" si="65"/>
        <v>#N/A</v>
      </c>
      <c r="H281" s="58">
        <f t="shared" si="72"/>
        <v>3.1751192000000001</v>
      </c>
      <c r="I281" s="61" t="e">
        <v>#N/A</v>
      </c>
      <c r="J281" s="58" t="str">
        <f t="shared" si="69"/>
        <v>0</v>
      </c>
      <c r="K281" s="58" t="str">
        <f t="shared" si="70"/>
        <v>0</v>
      </c>
      <c r="L281" s="58" t="str">
        <f t="shared" si="73"/>
        <v>0</v>
      </c>
      <c r="M281" s="58">
        <f t="shared" si="74"/>
        <v>3.1751192000000001</v>
      </c>
      <c r="N281" s="5">
        <v>0</v>
      </c>
      <c r="O281" s="3">
        <f t="shared" si="71"/>
        <v>3.7847222222222223E-3</v>
      </c>
    </row>
    <row r="282" spans="1:15" x14ac:dyDescent="0.35">
      <c r="A282">
        <v>328000</v>
      </c>
      <c r="B282" s="59">
        <v>0.31599640000000001</v>
      </c>
      <c r="C282" s="3">
        <f t="shared" si="66"/>
        <v>3.7962962962962963E-3</v>
      </c>
      <c r="D282" s="59">
        <v>3.159964</v>
      </c>
      <c r="E282" s="56" t="e">
        <f t="shared" si="67"/>
        <v>#N/A</v>
      </c>
      <c r="F282" s="58" t="e">
        <f t="shared" si="68"/>
        <v>#N/A</v>
      </c>
      <c r="G282" s="58" t="e">
        <f t="shared" si="65"/>
        <v>#N/A</v>
      </c>
      <c r="H282" s="58" t="e">
        <f t="shared" si="72"/>
        <v>#N/A</v>
      </c>
      <c r="I282" s="61" t="e">
        <v>#N/A</v>
      </c>
      <c r="J282" s="58" t="str">
        <f t="shared" si="69"/>
        <v>0</v>
      </c>
      <c r="K282" s="58" t="str">
        <f t="shared" si="70"/>
        <v>0</v>
      </c>
      <c r="L282" s="58" t="str">
        <f t="shared" si="73"/>
        <v>0</v>
      </c>
      <c r="M282" s="58" t="str">
        <f t="shared" si="74"/>
        <v>0</v>
      </c>
      <c r="N282" s="5">
        <v>0</v>
      </c>
      <c r="O282" s="3">
        <f t="shared" si="71"/>
        <v>3.7962962962962963E-3</v>
      </c>
    </row>
    <row r="283" spans="1:15" x14ac:dyDescent="0.35">
      <c r="A283">
        <v>329000</v>
      </c>
      <c r="B283" s="59">
        <v>0.30616260000000001</v>
      </c>
      <c r="C283" s="3">
        <f t="shared" si="66"/>
        <v>3.8078703703703703E-3</v>
      </c>
      <c r="D283" s="59">
        <v>3.061626</v>
      </c>
      <c r="E283" s="56" t="e">
        <f t="shared" si="67"/>
        <v>#N/A</v>
      </c>
      <c r="F283" s="58" t="e">
        <f t="shared" si="68"/>
        <v>#N/A</v>
      </c>
      <c r="G283" s="58">
        <f t="shared" si="65"/>
        <v>3.061626</v>
      </c>
      <c r="H283" s="58" t="e">
        <f t="shared" si="72"/>
        <v>#N/A</v>
      </c>
      <c r="I283" s="61" t="e">
        <v>#N/A</v>
      </c>
      <c r="J283" s="58" t="str">
        <f t="shared" si="69"/>
        <v>0</v>
      </c>
      <c r="K283" s="58" t="str">
        <f t="shared" si="70"/>
        <v>0</v>
      </c>
      <c r="L283" s="58">
        <f t="shared" si="73"/>
        <v>3.061626</v>
      </c>
      <c r="M283" s="58" t="str">
        <f t="shared" si="74"/>
        <v>0</v>
      </c>
      <c r="N283" s="5">
        <v>0</v>
      </c>
      <c r="O283" s="3">
        <f t="shared" si="71"/>
        <v>3.8078703703703703E-3</v>
      </c>
    </row>
    <row r="284" spans="1:15" x14ac:dyDescent="0.35">
      <c r="A284">
        <v>330000</v>
      </c>
      <c r="B284" s="59">
        <v>0.30691790000000002</v>
      </c>
      <c r="C284" s="3">
        <f t="shared" si="66"/>
        <v>3.8194444444444443E-3</v>
      </c>
      <c r="D284" s="59">
        <v>3.0691790000000001</v>
      </c>
      <c r="E284" s="56" t="e">
        <f t="shared" si="67"/>
        <v>#N/A</v>
      </c>
      <c r="F284" s="58" t="e">
        <f t="shared" si="68"/>
        <v>#N/A</v>
      </c>
      <c r="G284" s="58" t="e">
        <f t="shared" si="65"/>
        <v>#N/A</v>
      </c>
      <c r="H284" s="58" t="e">
        <f t="shared" si="72"/>
        <v>#N/A</v>
      </c>
      <c r="I284" s="61" t="e">
        <v>#N/A</v>
      </c>
      <c r="J284" s="58" t="str">
        <f t="shared" si="69"/>
        <v>0</v>
      </c>
      <c r="K284" s="58" t="str">
        <f t="shared" si="70"/>
        <v>0</v>
      </c>
      <c r="L284" s="58" t="str">
        <f t="shared" si="73"/>
        <v>0</v>
      </c>
      <c r="M284" s="58" t="str">
        <f t="shared" si="74"/>
        <v>0</v>
      </c>
      <c r="N284" s="5">
        <v>0</v>
      </c>
      <c r="O284" s="3">
        <f t="shared" si="71"/>
        <v>3.8194444444444443E-3</v>
      </c>
    </row>
    <row r="285" spans="1:15" x14ac:dyDescent="0.35">
      <c r="A285">
        <v>331000</v>
      </c>
      <c r="B285" s="59">
        <v>0.3099441</v>
      </c>
      <c r="C285" s="3">
        <f t="shared" si="66"/>
        <v>3.8310185185185183E-3</v>
      </c>
      <c r="D285" s="59">
        <v>3.0994410000000001</v>
      </c>
      <c r="E285" s="56" t="e">
        <f t="shared" si="67"/>
        <v>#N/A</v>
      </c>
      <c r="F285" s="58" t="e">
        <f t="shared" si="68"/>
        <v>#N/A</v>
      </c>
      <c r="G285" s="58" t="e">
        <f t="shared" si="65"/>
        <v>#N/A</v>
      </c>
      <c r="H285" s="58" t="e">
        <f t="shared" si="72"/>
        <v>#N/A</v>
      </c>
      <c r="I285" s="61" t="e">
        <v>#N/A</v>
      </c>
      <c r="J285" s="58" t="str">
        <f t="shared" si="69"/>
        <v>0</v>
      </c>
      <c r="K285" s="58" t="str">
        <f t="shared" si="70"/>
        <v>0</v>
      </c>
      <c r="L285" s="58" t="str">
        <f t="shared" si="73"/>
        <v>0</v>
      </c>
      <c r="M285" s="58" t="str">
        <f t="shared" si="74"/>
        <v>0</v>
      </c>
      <c r="N285" s="5">
        <v>0</v>
      </c>
      <c r="O285" s="3">
        <f t="shared" si="71"/>
        <v>3.8310185185185183E-3</v>
      </c>
    </row>
    <row r="286" spans="1:15" x14ac:dyDescent="0.35">
      <c r="A286">
        <v>332000</v>
      </c>
      <c r="B286" s="59">
        <v>0.31599640000000001</v>
      </c>
      <c r="C286" s="3">
        <f t="shared" si="66"/>
        <v>3.8425925925925923E-3</v>
      </c>
      <c r="D286" s="59">
        <v>3.159964</v>
      </c>
      <c r="E286" s="56" t="e">
        <f t="shared" si="67"/>
        <v>#N/A</v>
      </c>
      <c r="F286" s="58" t="e">
        <f t="shared" si="68"/>
        <v>#N/A</v>
      </c>
      <c r="G286" s="58" t="e">
        <f t="shared" si="65"/>
        <v>#N/A</v>
      </c>
      <c r="H286" s="58">
        <f t="shared" si="72"/>
        <v>3.159964</v>
      </c>
      <c r="I286" s="61" t="e">
        <v>#N/A</v>
      </c>
      <c r="J286" s="58" t="str">
        <f t="shared" si="69"/>
        <v>0</v>
      </c>
      <c r="K286" s="58" t="str">
        <f t="shared" si="70"/>
        <v>0</v>
      </c>
      <c r="L286" s="58" t="str">
        <f t="shared" si="73"/>
        <v>0</v>
      </c>
      <c r="M286" s="58">
        <f t="shared" si="74"/>
        <v>3.159964</v>
      </c>
      <c r="N286" s="5">
        <v>0</v>
      </c>
      <c r="O286" s="3">
        <f t="shared" si="71"/>
        <v>3.8425925925925923E-3</v>
      </c>
    </row>
    <row r="287" spans="1:15" x14ac:dyDescent="0.35">
      <c r="A287">
        <v>333000</v>
      </c>
      <c r="B287" s="59">
        <v>0.3114596</v>
      </c>
      <c r="C287" s="3">
        <f t="shared" si="66"/>
        <v>3.8541666666666663E-3</v>
      </c>
      <c r="D287" s="59">
        <v>3.1145960000000001</v>
      </c>
      <c r="E287" s="56" t="e">
        <f t="shared" si="67"/>
        <v>#N/A</v>
      </c>
      <c r="F287" s="58" t="e">
        <f t="shared" si="68"/>
        <v>#N/A</v>
      </c>
      <c r="G287" s="58" t="e">
        <f t="shared" si="65"/>
        <v>#N/A</v>
      </c>
      <c r="H287" s="58" t="e">
        <f t="shared" si="72"/>
        <v>#N/A</v>
      </c>
      <c r="I287" s="61" t="e">
        <v>#N/A</v>
      </c>
      <c r="J287" s="58" t="str">
        <f t="shared" si="69"/>
        <v>0</v>
      </c>
      <c r="K287" s="58" t="str">
        <f t="shared" si="70"/>
        <v>0</v>
      </c>
      <c r="L287" s="58" t="str">
        <f t="shared" si="73"/>
        <v>0</v>
      </c>
      <c r="M287" s="58" t="str">
        <f t="shared" si="74"/>
        <v>0</v>
      </c>
      <c r="N287" s="5">
        <v>0</v>
      </c>
      <c r="O287" s="3">
        <f t="shared" si="71"/>
        <v>3.8541666666666663E-3</v>
      </c>
    </row>
    <row r="288" spans="1:15" x14ac:dyDescent="0.35">
      <c r="A288">
        <v>334000</v>
      </c>
      <c r="B288" s="59">
        <v>0.30464950000000002</v>
      </c>
      <c r="C288" s="3">
        <f t="shared" si="66"/>
        <v>3.8657407407407408E-3</v>
      </c>
      <c r="D288" s="59">
        <v>3.0464950000000002</v>
      </c>
      <c r="E288" s="56" t="e">
        <f t="shared" si="67"/>
        <v>#N/A</v>
      </c>
      <c r="F288" s="58" t="e">
        <f t="shared" si="68"/>
        <v>#N/A</v>
      </c>
      <c r="G288" s="58" t="e">
        <f t="shared" si="65"/>
        <v>#N/A</v>
      </c>
      <c r="H288" s="58" t="e">
        <f t="shared" si="72"/>
        <v>#N/A</v>
      </c>
      <c r="I288" s="61" t="e">
        <v>#N/A</v>
      </c>
      <c r="J288" s="58" t="str">
        <f t="shared" si="69"/>
        <v>0</v>
      </c>
      <c r="K288" s="58" t="str">
        <f t="shared" si="70"/>
        <v>0</v>
      </c>
      <c r="L288" s="58" t="str">
        <f t="shared" si="73"/>
        <v>0</v>
      </c>
      <c r="M288" s="58" t="str">
        <f t="shared" si="74"/>
        <v>0</v>
      </c>
      <c r="N288" s="5">
        <v>0</v>
      </c>
      <c r="O288" s="3">
        <f t="shared" si="71"/>
        <v>3.8657407407407408E-3</v>
      </c>
    </row>
    <row r="289" spans="1:15" x14ac:dyDescent="0.35">
      <c r="A289">
        <v>335000</v>
      </c>
      <c r="B289" s="59">
        <v>0.30918875000000001</v>
      </c>
      <c r="C289" s="3">
        <f t="shared" si="66"/>
        <v>3.8773148148148148E-3</v>
      </c>
      <c r="D289" s="59">
        <v>3.0918875000000003</v>
      </c>
      <c r="E289" s="56" t="e">
        <f t="shared" si="67"/>
        <v>#N/A</v>
      </c>
      <c r="F289" s="58" t="e">
        <f t="shared" si="68"/>
        <v>#N/A</v>
      </c>
      <c r="G289" s="58" t="e">
        <f t="shared" si="65"/>
        <v>#N/A</v>
      </c>
      <c r="H289" s="58" t="e">
        <f t="shared" si="72"/>
        <v>#N/A</v>
      </c>
      <c r="I289" s="61" t="e">
        <v>#N/A</v>
      </c>
      <c r="J289" s="58" t="str">
        <f t="shared" si="69"/>
        <v>0</v>
      </c>
      <c r="K289" s="58" t="str">
        <f t="shared" si="70"/>
        <v>0</v>
      </c>
      <c r="L289" s="58" t="str">
        <f t="shared" si="73"/>
        <v>0</v>
      </c>
      <c r="M289" s="58" t="str">
        <f t="shared" si="74"/>
        <v>0</v>
      </c>
      <c r="N289" s="5">
        <v>0</v>
      </c>
      <c r="O289" s="3">
        <f t="shared" si="71"/>
        <v>3.8773148148148148E-3</v>
      </c>
    </row>
    <row r="290" spans="1:15" x14ac:dyDescent="0.35">
      <c r="A290">
        <v>336000</v>
      </c>
      <c r="B290" s="59">
        <v>0.29330260000000002</v>
      </c>
      <c r="C290" s="3">
        <f t="shared" si="66"/>
        <v>3.8888888888888888E-3</v>
      </c>
      <c r="D290" s="59">
        <v>2.9330260000000004</v>
      </c>
      <c r="E290" s="56" t="e">
        <f t="shared" si="67"/>
        <v>#N/A</v>
      </c>
      <c r="F290" s="58" t="e">
        <f t="shared" si="68"/>
        <v>#N/A</v>
      </c>
      <c r="G290" s="58" t="e">
        <f t="shared" si="65"/>
        <v>#N/A</v>
      </c>
      <c r="H290" s="58" t="e">
        <f t="shared" si="72"/>
        <v>#N/A</v>
      </c>
      <c r="I290" s="61" t="e">
        <v>#N/A</v>
      </c>
      <c r="J290" s="58" t="str">
        <f t="shared" si="69"/>
        <v>0</v>
      </c>
      <c r="K290" s="58" t="str">
        <f t="shared" si="70"/>
        <v>0</v>
      </c>
      <c r="L290" s="58" t="str">
        <f t="shared" si="73"/>
        <v>0</v>
      </c>
      <c r="M290" s="58" t="str">
        <f t="shared" si="74"/>
        <v>0</v>
      </c>
      <c r="N290" s="5">
        <v>0</v>
      </c>
      <c r="O290" s="3">
        <f t="shared" si="71"/>
        <v>3.8888888888888888E-3</v>
      </c>
    </row>
    <row r="291" spans="1:15" x14ac:dyDescent="0.35">
      <c r="A291">
        <v>337000</v>
      </c>
      <c r="B291" s="59">
        <v>0.27438780000000002</v>
      </c>
      <c r="C291" s="3">
        <f t="shared" si="66"/>
        <v>3.9004629629629628E-3</v>
      </c>
      <c r="D291" s="59">
        <v>2.743878</v>
      </c>
      <c r="E291" s="56" t="e">
        <f t="shared" si="67"/>
        <v>#N/A</v>
      </c>
      <c r="F291" s="58" t="e">
        <f t="shared" si="68"/>
        <v>#N/A</v>
      </c>
      <c r="G291" s="58" t="e">
        <f t="shared" si="65"/>
        <v>#N/A</v>
      </c>
      <c r="H291" s="58" t="e">
        <f t="shared" si="72"/>
        <v>#N/A</v>
      </c>
      <c r="I291" s="61" t="e">
        <v>#N/A</v>
      </c>
      <c r="J291" s="58" t="str">
        <f t="shared" si="69"/>
        <v>0</v>
      </c>
      <c r="K291" s="58" t="str">
        <f t="shared" si="70"/>
        <v>0</v>
      </c>
      <c r="L291" s="58" t="str">
        <f t="shared" si="73"/>
        <v>0</v>
      </c>
      <c r="M291" s="58" t="str">
        <f t="shared" si="74"/>
        <v>0</v>
      </c>
      <c r="N291" s="5">
        <v>0</v>
      </c>
      <c r="O291" s="3">
        <f t="shared" si="71"/>
        <v>3.9004629629629628E-3</v>
      </c>
    </row>
    <row r="292" spans="1:15" x14ac:dyDescent="0.35">
      <c r="A292">
        <v>338000</v>
      </c>
      <c r="B292" s="59">
        <v>0.26984856000000002</v>
      </c>
      <c r="C292" s="3">
        <f t="shared" si="66"/>
        <v>3.9120370370370377E-3</v>
      </c>
      <c r="D292" s="59">
        <v>2.6984856000000002</v>
      </c>
      <c r="E292" s="56" t="e">
        <f t="shared" si="67"/>
        <v>#N/A</v>
      </c>
      <c r="F292" s="58" t="e">
        <f t="shared" si="68"/>
        <v>#N/A</v>
      </c>
      <c r="G292" s="58">
        <f t="shared" si="65"/>
        <v>2.6984856000000002</v>
      </c>
      <c r="H292" s="58" t="e">
        <f t="shared" si="72"/>
        <v>#N/A</v>
      </c>
      <c r="I292" s="61" t="e">
        <v>#N/A</v>
      </c>
      <c r="J292" s="58" t="str">
        <f t="shared" si="69"/>
        <v>0</v>
      </c>
      <c r="K292" s="58" t="str">
        <f t="shared" si="70"/>
        <v>0</v>
      </c>
      <c r="L292" s="58">
        <f t="shared" si="73"/>
        <v>2.6984856000000002</v>
      </c>
      <c r="M292" s="58" t="str">
        <f t="shared" si="74"/>
        <v>0</v>
      </c>
      <c r="N292" s="5">
        <v>0</v>
      </c>
      <c r="O292" s="3">
        <f t="shared" si="71"/>
        <v>3.9120370370370377E-3</v>
      </c>
    </row>
    <row r="293" spans="1:15" x14ac:dyDescent="0.35">
      <c r="A293">
        <v>339000</v>
      </c>
      <c r="B293" s="59">
        <v>0.2796824</v>
      </c>
      <c r="C293" s="3">
        <f t="shared" si="66"/>
        <v>3.9236111111111112E-3</v>
      </c>
      <c r="D293" s="59">
        <v>2.796824</v>
      </c>
      <c r="E293" s="56" t="e">
        <f t="shared" si="67"/>
        <v>#N/A</v>
      </c>
      <c r="F293" s="58" t="e">
        <f t="shared" si="68"/>
        <v>#N/A</v>
      </c>
      <c r="G293" s="58" t="e">
        <f t="shared" si="65"/>
        <v>#N/A</v>
      </c>
      <c r="H293" s="58" t="e">
        <f t="shared" si="72"/>
        <v>#N/A</v>
      </c>
      <c r="I293" s="61" t="e">
        <v>#N/A</v>
      </c>
      <c r="J293" s="58" t="str">
        <f t="shared" si="69"/>
        <v>0</v>
      </c>
      <c r="K293" s="58" t="str">
        <f t="shared" si="70"/>
        <v>0</v>
      </c>
      <c r="L293" s="58" t="str">
        <f t="shared" si="73"/>
        <v>0</v>
      </c>
      <c r="M293" s="58" t="str">
        <f t="shared" si="74"/>
        <v>0</v>
      </c>
      <c r="N293" s="5">
        <v>0</v>
      </c>
      <c r="O293" s="3">
        <f t="shared" si="71"/>
        <v>3.9236111111111112E-3</v>
      </c>
    </row>
    <row r="294" spans="1:15" x14ac:dyDescent="0.35">
      <c r="A294">
        <v>340000</v>
      </c>
      <c r="B294" s="59">
        <v>0.29330260000000002</v>
      </c>
      <c r="C294" s="3">
        <f t="shared" si="66"/>
        <v>3.9351851851851857E-3</v>
      </c>
      <c r="D294" s="59">
        <v>2.9330260000000004</v>
      </c>
      <c r="E294" s="56" t="e">
        <f t="shared" si="67"/>
        <v>#N/A</v>
      </c>
      <c r="F294" s="58" t="e">
        <f t="shared" si="68"/>
        <v>#N/A</v>
      </c>
      <c r="G294" s="58" t="e">
        <f t="shared" si="65"/>
        <v>#N/A</v>
      </c>
      <c r="H294" s="58" t="e">
        <f t="shared" si="72"/>
        <v>#N/A</v>
      </c>
      <c r="I294" s="61" t="e">
        <v>#N/A</v>
      </c>
      <c r="J294" s="58" t="str">
        <f t="shared" si="69"/>
        <v>0</v>
      </c>
      <c r="K294" s="58" t="str">
        <f t="shared" si="70"/>
        <v>0</v>
      </c>
      <c r="L294" s="58" t="str">
        <f t="shared" si="73"/>
        <v>0</v>
      </c>
      <c r="M294" s="58" t="str">
        <f t="shared" si="74"/>
        <v>0</v>
      </c>
      <c r="N294" s="5">
        <v>0</v>
      </c>
      <c r="O294" s="3">
        <f t="shared" si="71"/>
        <v>3.9351851851851857E-3</v>
      </c>
    </row>
    <row r="295" spans="1:15" x14ac:dyDescent="0.35">
      <c r="A295">
        <v>341000</v>
      </c>
      <c r="B295" s="59">
        <v>0.30616260000000001</v>
      </c>
      <c r="C295" s="3">
        <f t="shared" si="66"/>
        <v>3.9467592592592592E-3</v>
      </c>
      <c r="D295" s="59">
        <v>3.061626</v>
      </c>
      <c r="E295" s="56" t="e">
        <f t="shared" si="67"/>
        <v>#N/A</v>
      </c>
      <c r="F295" s="58" t="e">
        <f t="shared" si="68"/>
        <v>#N/A</v>
      </c>
      <c r="G295" s="58" t="e">
        <f t="shared" si="65"/>
        <v>#N/A</v>
      </c>
      <c r="H295" s="58">
        <f t="shared" si="72"/>
        <v>3.061626</v>
      </c>
      <c r="I295" s="61" t="e">
        <v>#N/A</v>
      </c>
      <c r="J295" s="58" t="str">
        <f t="shared" si="69"/>
        <v>0</v>
      </c>
      <c r="K295" s="58" t="str">
        <f t="shared" si="70"/>
        <v>0</v>
      </c>
      <c r="L295" s="58" t="str">
        <f t="shared" si="73"/>
        <v>0</v>
      </c>
      <c r="M295" s="58">
        <f t="shared" si="74"/>
        <v>3.061626</v>
      </c>
      <c r="N295" s="5">
        <v>0</v>
      </c>
      <c r="O295" s="3">
        <f t="shared" si="71"/>
        <v>3.9467592592592592E-3</v>
      </c>
    </row>
    <row r="296" spans="1:15" x14ac:dyDescent="0.35">
      <c r="A296">
        <v>342000</v>
      </c>
      <c r="B296" s="59">
        <v>0.30011025000000002</v>
      </c>
      <c r="C296" s="3">
        <f t="shared" si="66"/>
        <v>3.9583333333333337E-3</v>
      </c>
      <c r="D296" s="59">
        <v>3.0011025</v>
      </c>
      <c r="E296" s="56" t="e">
        <f t="shared" si="67"/>
        <v>#N/A</v>
      </c>
      <c r="F296" s="58" t="e">
        <f t="shared" si="68"/>
        <v>#N/A</v>
      </c>
      <c r="G296" s="58" t="e">
        <f t="shared" si="65"/>
        <v>#N/A</v>
      </c>
      <c r="H296" s="58" t="e">
        <f t="shared" si="72"/>
        <v>#N/A</v>
      </c>
      <c r="I296" s="61" t="e">
        <v>#N/A</v>
      </c>
      <c r="J296" s="58" t="str">
        <f t="shared" si="69"/>
        <v>0</v>
      </c>
      <c r="K296" s="58" t="str">
        <f t="shared" si="70"/>
        <v>0</v>
      </c>
      <c r="L296" s="58" t="str">
        <f t="shared" si="73"/>
        <v>0</v>
      </c>
      <c r="M296" s="58" t="str">
        <f t="shared" si="74"/>
        <v>0</v>
      </c>
      <c r="N296" s="5">
        <v>0</v>
      </c>
      <c r="O296" s="3">
        <f t="shared" si="71"/>
        <v>3.9583333333333337E-3</v>
      </c>
    </row>
    <row r="297" spans="1:15" x14ac:dyDescent="0.35">
      <c r="A297">
        <v>343000</v>
      </c>
      <c r="B297" s="59">
        <v>0.28800555999999999</v>
      </c>
      <c r="C297" s="3">
        <f t="shared" si="66"/>
        <v>3.9699074074074072E-3</v>
      </c>
      <c r="D297" s="59">
        <v>2.8800555999999999</v>
      </c>
      <c r="E297" s="56" t="e">
        <f t="shared" si="67"/>
        <v>#N/A</v>
      </c>
      <c r="F297" s="58" t="e">
        <f t="shared" si="68"/>
        <v>#N/A</v>
      </c>
      <c r="G297" s="58" t="e">
        <f t="shared" si="65"/>
        <v>#N/A</v>
      </c>
      <c r="H297" s="58" t="e">
        <f t="shared" si="72"/>
        <v>#N/A</v>
      </c>
      <c r="I297" s="61" t="e">
        <v>#N/A</v>
      </c>
      <c r="J297" s="58" t="str">
        <f t="shared" si="69"/>
        <v>0</v>
      </c>
      <c r="K297" s="58" t="str">
        <f t="shared" si="70"/>
        <v>0</v>
      </c>
      <c r="L297" s="58" t="str">
        <f t="shared" si="73"/>
        <v>0</v>
      </c>
      <c r="M297" s="58" t="str">
        <f t="shared" si="74"/>
        <v>0</v>
      </c>
      <c r="N297" s="5">
        <v>0</v>
      </c>
      <c r="O297" s="3">
        <f t="shared" si="71"/>
        <v>3.9699074074074072E-3</v>
      </c>
    </row>
    <row r="298" spans="1:15" x14ac:dyDescent="0.35">
      <c r="A298">
        <v>344000</v>
      </c>
      <c r="B298" s="59">
        <v>0.25698858000000002</v>
      </c>
      <c r="C298" s="3">
        <f t="shared" si="66"/>
        <v>3.9814814814814817E-3</v>
      </c>
      <c r="D298" s="59">
        <v>2.5698858000000002</v>
      </c>
      <c r="E298" s="56" t="e">
        <f t="shared" si="67"/>
        <v>#N/A</v>
      </c>
      <c r="F298" s="58" t="e">
        <f t="shared" si="68"/>
        <v>#N/A</v>
      </c>
      <c r="G298" s="58" t="e">
        <f t="shared" si="65"/>
        <v>#N/A</v>
      </c>
      <c r="H298" s="58" t="e">
        <f t="shared" si="72"/>
        <v>#N/A</v>
      </c>
      <c r="I298" s="61" t="e">
        <v>#N/A</v>
      </c>
      <c r="J298" s="58" t="str">
        <f t="shared" si="69"/>
        <v>0</v>
      </c>
      <c r="K298" s="58" t="str">
        <f t="shared" si="70"/>
        <v>0</v>
      </c>
      <c r="L298" s="58" t="str">
        <f t="shared" si="73"/>
        <v>0</v>
      </c>
      <c r="M298" s="58" t="str">
        <f t="shared" si="74"/>
        <v>0</v>
      </c>
      <c r="N298" s="5">
        <v>0</v>
      </c>
      <c r="O298" s="3">
        <f t="shared" si="71"/>
        <v>3.9814814814814817E-3</v>
      </c>
    </row>
    <row r="299" spans="1:15" x14ac:dyDescent="0.35">
      <c r="A299">
        <v>345000</v>
      </c>
      <c r="B299" s="59">
        <v>0.17754802</v>
      </c>
      <c r="C299" s="3">
        <f t="shared" si="66"/>
        <v>3.9930555555555552E-3</v>
      </c>
      <c r="D299" s="59">
        <v>1.7754802000000001</v>
      </c>
      <c r="E299" s="56" t="e">
        <f t="shared" si="67"/>
        <v>#N/A</v>
      </c>
      <c r="F299" s="58" t="e">
        <f t="shared" si="68"/>
        <v>#N/A</v>
      </c>
      <c r="G299" s="58" t="e">
        <f t="shared" si="65"/>
        <v>#N/A</v>
      </c>
      <c r="H299" s="58" t="e">
        <f t="shared" si="72"/>
        <v>#N/A</v>
      </c>
      <c r="I299" s="61" t="e">
        <v>#N/A</v>
      </c>
      <c r="J299" s="58" t="str">
        <f t="shared" si="69"/>
        <v>0</v>
      </c>
      <c r="K299" s="58" t="str">
        <f t="shared" si="70"/>
        <v>0</v>
      </c>
      <c r="L299" s="58" t="str">
        <f t="shared" si="73"/>
        <v>0</v>
      </c>
      <c r="M299" s="58" t="str">
        <f t="shared" si="74"/>
        <v>0</v>
      </c>
      <c r="N299" s="5">
        <v>0</v>
      </c>
      <c r="O299" s="3">
        <f t="shared" si="71"/>
        <v>3.9930555555555552E-3</v>
      </c>
    </row>
    <row r="300" spans="1:15" x14ac:dyDescent="0.35">
      <c r="A300">
        <v>346000</v>
      </c>
      <c r="B300" s="59">
        <v>0.15560709</v>
      </c>
      <c r="C300" s="3">
        <f t="shared" si="66"/>
        <v>4.0046296296296297E-3</v>
      </c>
      <c r="D300" s="59">
        <v>1.5560708999999999</v>
      </c>
      <c r="E300" s="56" t="e">
        <f t="shared" si="67"/>
        <v>#N/A</v>
      </c>
      <c r="F300" s="58" t="e">
        <f t="shared" si="68"/>
        <v>#N/A</v>
      </c>
      <c r="G300" s="58">
        <f t="shared" si="65"/>
        <v>1.5560708999999999</v>
      </c>
      <c r="H300" s="58" t="e">
        <f t="shared" si="72"/>
        <v>#N/A</v>
      </c>
      <c r="I300" s="61" t="e">
        <v>#N/A</v>
      </c>
      <c r="J300" s="58" t="str">
        <f t="shared" si="69"/>
        <v>0</v>
      </c>
      <c r="K300" s="58" t="str">
        <f t="shared" si="70"/>
        <v>0</v>
      </c>
      <c r="L300" s="58">
        <f t="shared" si="73"/>
        <v>1.5560708999999999</v>
      </c>
      <c r="M300" s="58" t="str">
        <f t="shared" si="74"/>
        <v>0</v>
      </c>
      <c r="N300" s="5">
        <v>0</v>
      </c>
      <c r="O300" s="3">
        <f t="shared" si="71"/>
        <v>4.0046296296296297E-3</v>
      </c>
    </row>
    <row r="301" spans="1:15" x14ac:dyDescent="0.35">
      <c r="A301">
        <v>347000</v>
      </c>
      <c r="B301" s="59">
        <v>0.24412616000000001</v>
      </c>
      <c r="C301" s="3">
        <f t="shared" si="66"/>
        <v>4.0162037037037033E-3</v>
      </c>
      <c r="D301" s="59">
        <v>2.4412616000000003</v>
      </c>
      <c r="E301" s="56" t="e">
        <f t="shared" si="67"/>
        <v>#N/A</v>
      </c>
      <c r="F301" s="58" t="e">
        <f t="shared" si="68"/>
        <v>#N/A</v>
      </c>
      <c r="G301" s="58" t="e">
        <f t="shared" si="65"/>
        <v>#N/A</v>
      </c>
      <c r="H301" s="58" t="e">
        <f t="shared" si="72"/>
        <v>#N/A</v>
      </c>
      <c r="I301" s="61" t="e">
        <v>#N/A</v>
      </c>
      <c r="J301" s="58" t="str">
        <f t="shared" si="69"/>
        <v>0</v>
      </c>
      <c r="K301" s="58" t="str">
        <f t="shared" si="70"/>
        <v>0</v>
      </c>
      <c r="L301" s="58" t="str">
        <f t="shared" si="73"/>
        <v>0</v>
      </c>
      <c r="M301" s="58" t="str">
        <f t="shared" si="74"/>
        <v>0</v>
      </c>
      <c r="N301" s="5">
        <v>0</v>
      </c>
      <c r="O301" s="3">
        <f t="shared" si="71"/>
        <v>4.0162037037037033E-3</v>
      </c>
    </row>
    <row r="302" spans="1:15" x14ac:dyDescent="0.35">
      <c r="A302">
        <v>348000</v>
      </c>
      <c r="B302" s="59">
        <v>0.27892706</v>
      </c>
      <c r="C302" s="3">
        <f t="shared" si="66"/>
        <v>4.0277777777777777E-3</v>
      </c>
      <c r="D302" s="59">
        <v>2.7892706</v>
      </c>
      <c r="E302" s="56" t="e">
        <f t="shared" si="67"/>
        <v>#N/A</v>
      </c>
      <c r="F302" s="58" t="e">
        <f t="shared" si="68"/>
        <v>#N/A</v>
      </c>
      <c r="G302" s="58" t="e">
        <f t="shared" si="65"/>
        <v>#N/A</v>
      </c>
      <c r="H302" s="58">
        <f t="shared" si="72"/>
        <v>2.7892706</v>
      </c>
      <c r="I302" s="61" t="e">
        <v>#N/A</v>
      </c>
      <c r="J302" s="58" t="str">
        <f t="shared" si="69"/>
        <v>0</v>
      </c>
      <c r="K302" s="58" t="str">
        <f t="shared" si="70"/>
        <v>0</v>
      </c>
      <c r="L302" s="58" t="str">
        <f t="shared" si="73"/>
        <v>0</v>
      </c>
      <c r="M302" s="58">
        <f t="shared" si="74"/>
        <v>2.7892706</v>
      </c>
      <c r="N302" s="5">
        <v>0</v>
      </c>
      <c r="O302" s="3">
        <f t="shared" si="71"/>
        <v>4.0277777777777777E-3</v>
      </c>
    </row>
    <row r="303" spans="1:15" x14ac:dyDescent="0.35">
      <c r="A303">
        <v>349000</v>
      </c>
      <c r="B303" s="59">
        <v>0.26379624000000002</v>
      </c>
      <c r="C303" s="3">
        <f t="shared" si="66"/>
        <v>4.0393518518518513E-3</v>
      </c>
      <c r="D303" s="59">
        <v>2.6379624000000002</v>
      </c>
      <c r="E303" s="56" t="e">
        <f t="shared" si="67"/>
        <v>#N/A</v>
      </c>
      <c r="F303" s="58" t="e">
        <f t="shared" si="68"/>
        <v>#N/A</v>
      </c>
      <c r="G303" s="58" t="e">
        <f t="shared" si="65"/>
        <v>#N/A</v>
      </c>
      <c r="H303" s="58" t="e">
        <f t="shared" si="72"/>
        <v>#N/A</v>
      </c>
      <c r="I303" s="61" t="e">
        <v>#N/A</v>
      </c>
      <c r="J303" s="58" t="str">
        <f t="shared" si="69"/>
        <v>0</v>
      </c>
      <c r="K303" s="58" t="str">
        <f t="shared" si="70"/>
        <v>0</v>
      </c>
      <c r="L303" s="58" t="str">
        <f t="shared" si="73"/>
        <v>0</v>
      </c>
      <c r="M303" s="58" t="str">
        <f t="shared" si="74"/>
        <v>0</v>
      </c>
      <c r="N303" s="5">
        <v>0</v>
      </c>
      <c r="O303" s="3">
        <f t="shared" si="71"/>
        <v>4.0393518518518513E-3</v>
      </c>
    </row>
    <row r="304" spans="1:15" x14ac:dyDescent="0.35">
      <c r="A304">
        <v>350000</v>
      </c>
      <c r="B304" s="59">
        <v>0.2759009</v>
      </c>
      <c r="C304" s="3">
        <f t="shared" si="66"/>
        <v>4.0509259259259257E-3</v>
      </c>
      <c r="D304" s="59">
        <v>2.7590089999999998</v>
      </c>
      <c r="E304" s="56" t="e">
        <f t="shared" si="67"/>
        <v>#N/A</v>
      </c>
      <c r="F304" s="58" t="e">
        <f t="shared" si="68"/>
        <v>#N/A</v>
      </c>
      <c r="G304" s="58" t="e">
        <f t="shared" si="65"/>
        <v>#N/A</v>
      </c>
      <c r="H304" s="58" t="e">
        <f t="shared" si="72"/>
        <v>#N/A</v>
      </c>
      <c r="I304" s="61" t="e">
        <v>#N/A</v>
      </c>
      <c r="J304" s="58" t="str">
        <f t="shared" si="69"/>
        <v>0</v>
      </c>
      <c r="K304" s="58" t="str">
        <f t="shared" si="70"/>
        <v>0</v>
      </c>
      <c r="L304" s="58" t="str">
        <f t="shared" si="73"/>
        <v>0</v>
      </c>
      <c r="M304" s="58" t="str">
        <f t="shared" si="74"/>
        <v>0</v>
      </c>
      <c r="N304" s="5">
        <v>0</v>
      </c>
      <c r="O304" s="3">
        <f t="shared" si="71"/>
        <v>4.0509259259259257E-3</v>
      </c>
    </row>
    <row r="305" spans="1:15" x14ac:dyDescent="0.35">
      <c r="A305">
        <v>351000</v>
      </c>
      <c r="B305" s="59">
        <v>0.26984856000000002</v>
      </c>
      <c r="C305" s="3">
        <f t="shared" si="66"/>
        <v>4.0625000000000001E-3</v>
      </c>
      <c r="D305" s="59">
        <v>2.6984856000000002</v>
      </c>
      <c r="E305" s="56" t="e">
        <f t="shared" si="67"/>
        <v>#N/A</v>
      </c>
      <c r="F305" s="58" t="e">
        <f t="shared" si="68"/>
        <v>#N/A</v>
      </c>
      <c r="G305" s="58" t="e">
        <f t="shared" si="65"/>
        <v>#N/A</v>
      </c>
      <c r="H305" s="58" t="e">
        <f t="shared" si="72"/>
        <v>#N/A</v>
      </c>
      <c r="I305" s="61" t="e">
        <v>#N/A</v>
      </c>
      <c r="J305" s="58" t="str">
        <f t="shared" si="69"/>
        <v>0</v>
      </c>
      <c r="K305" s="58" t="str">
        <f t="shared" si="70"/>
        <v>0</v>
      </c>
      <c r="L305" s="58" t="str">
        <f t="shared" si="73"/>
        <v>0</v>
      </c>
      <c r="M305" s="58" t="str">
        <f t="shared" si="74"/>
        <v>0</v>
      </c>
      <c r="N305" s="5">
        <v>0</v>
      </c>
      <c r="O305" s="3">
        <f t="shared" si="71"/>
        <v>4.0625000000000001E-3</v>
      </c>
    </row>
    <row r="306" spans="1:15" x14ac:dyDescent="0.35">
      <c r="A306">
        <v>352000</v>
      </c>
      <c r="B306" s="59">
        <v>0.24563925</v>
      </c>
      <c r="C306" s="3">
        <f t="shared" si="66"/>
        <v>4.0740740740740737E-3</v>
      </c>
      <c r="D306" s="59">
        <v>2.4563925000000002</v>
      </c>
      <c r="E306" s="56" t="e">
        <f t="shared" si="67"/>
        <v>#N/A</v>
      </c>
      <c r="F306" s="58" t="e">
        <f t="shared" si="68"/>
        <v>#N/A</v>
      </c>
      <c r="G306" s="58">
        <f t="shared" si="65"/>
        <v>2.4563925000000002</v>
      </c>
      <c r="H306" s="58" t="e">
        <f t="shared" si="72"/>
        <v>#N/A</v>
      </c>
      <c r="I306" s="61" t="e">
        <v>#N/A</v>
      </c>
      <c r="J306" s="58" t="str">
        <f t="shared" si="69"/>
        <v>0</v>
      </c>
      <c r="K306" s="58" t="str">
        <f t="shared" si="70"/>
        <v>0</v>
      </c>
      <c r="L306" s="58">
        <f t="shared" si="73"/>
        <v>2.4563925000000002</v>
      </c>
      <c r="M306" s="58" t="str">
        <f t="shared" si="74"/>
        <v>0</v>
      </c>
      <c r="N306" s="5">
        <v>0</v>
      </c>
      <c r="O306" s="3">
        <f t="shared" si="71"/>
        <v>4.0740740740740737E-3</v>
      </c>
    </row>
    <row r="307" spans="1:15" x14ac:dyDescent="0.35">
      <c r="A307">
        <v>353000</v>
      </c>
      <c r="B307" s="59">
        <v>0.25849923000000002</v>
      </c>
      <c r="C307" s="3">
        <f t="shared" si="66"/>
        <v>4.0856481481481481E-3</v>
      </c>
      <c r="D307" s="59">
        <v>2.5849923000000001</v>
      </c>
      <c r="E307" s="56" t="e">
        <f t="shared" si="67"/>
        <v>#N/A</v>
      </c>
      <c r="F307" s="58" t="e">
        <f t="shared" si="68"/>
        <v>#N/A</v>
      </c>
      <c r="G307" s="58" t="e">
        <f t="shared" si="65"/>
        <v>#N/A</v>
      </c>
      <c r="H307" s="58" t="e">
        <f t="shared" si="72"/>
        <v>#N/A</v>
      </c>
      <c r="I307" s="61" t="e">
        <v>#N/A</v>
      </c>
      <c r="J307" s="58" t="str">
        <f t="shared" si="69"/>
        <v>0</v>
      </c>
      <c r="K307" s="58" t="str">
        <f t="shared" si="70"/>
        <v>0</v>
      </c>
      <c r="L307" s="58" t="str">
        <f t="shared" si="73"/>
        <v>0</v>
      </c>
      <c r="M307" s="58" t="str">
        <f t="shared" si="74"/>
        <v>0</v>
      </c>
      <c r="N307" s="5">
        <v>0</v>
      </c>
      <c r="O307" s="3">
        <f t="shared" si="71"/>
        <v>4.0856481481481481E-3</v>
      </c>
    </row>
    <row r="308" spans="1:15" x14ac:dyDescent="0.35">
      <c r="A308">
        <v>354000</v>
      </c>
      <c r="B308" s="59">
        <v>0.36365979999999998</v>
      </c>
      <c r="C308" s="3">
        <f t="shared" si="66"/>
        <v>4.0972222222222226E-3</v>
      </c>
      <c r="D308" s="59">
        <v>3.6365979999999998</v>
      </c>
      <c r="E308" s="56" t="e">
        <f t="shared" si="67"/>
        <v>#N/A</v>
      </c>
      <c r="F308" s="58" t="e">
        <f t="shared" si="68"/>
        <v>#N/A</v>
      </c>
      <c r="G308" s="58" t="e">
        <f t="shared" si="65"/>
        <v>#N/A</v>
      </c>
      <c r="H308" s="58" t="e">
        <f t="shared" si="72"/>
        <v>#N/A</v>
      </c>
      <c r="I308" s="61" t="e">
        <v>#N/A</v>
      </c>
      <c r="J308" s="58" t="str">
        <f t="shared" si="69"/>
        <v>0</v>
      </c>
      <c r="K308" s="58" t="str">
        <f t="shared" si="70"/>
        <v>0</v>
      </c>
      <c r="L308" s="58" t="str">
        <f t="shared" si="73"/>
        <v>0</v>
      </c>
      <c r="M308" s="58" t="str">
        <f t="shared" si="74"/>
        <v>0</v>
      </c>
      <c r="N308" s="5">
        <v>0</v>
      </c>
      <c r="O308" s="3">
        <f t="shared" si="71"/>
        <v>4.0972222222222226E-3</v>
      </c>
    </row>
    <row r="309" spans="1:15" x14ac:dyDescent="0.35">
      <c r="A309">
        <v>355000</v>
      </c>
      <c r="B309" s="59">
        <v>0.38106390000000001</v>
      </c>
      <c r="C309" s="3">
        <f t="shared" si="66"/>
        <v>4.1087962962962962E-3</v>
      </c>
      <c r="D309" s="59">
        <v>3.8106390000000001</v>
      </c>
      <c r="E309" s="56" t="e">
        <f t="shared" si="67"/>
        <v>#N/A</v>
      </c>
      <c r="F309" s="58" t="e">
        <f t="shared" si="68"/>
        <v>#N/A</v>
      </c>
      <c r="G309" s="58" t="e">
        <f t="shared" si="65"/>
        <v>#N/A</v>
      </c>
      <c r="H309" s="58">
        <f t="shared" si="72"/>
        <v>3.8106390000000001</v>
      </c>
      <c r="I309" s="61" t="e">
        <v>#N/A</v>
      </c>
      <c r="J309" s="58" t="str">
        <f t="shared" si="69"/>
        <v>0</v>
      </c>
      <c r="K309" s="58" t="str">
        <f t="shared" si="70"/>
        <v>0</v>
      </c>
      <c r="L309" s="58" t="str">
        <f t="shared" si="73"/>
        <v>0</v>
      </c>
      <c r="M309" s="58">
        <f t="shared" si="74"/>
        <v>3.8106390000000001</v>
      </c>
      <c r="N309" s="5">
        <v>0</v>
      </c>
      <c r="O309" s="3">
        <f t="shared" si="71"/>
        <v>4.1087962962962962E-3</v>
      </c>
    </row>
    <row r="310" spans="1:15" x14ac:dyDescent="0.35">
      <c r="A310">
        <v>356000</v>
      </c>
      <c r="B310" s="59">
        <v>0.29027639999999999</v>
      </c>
      <c r="C310" s="3">
        <f t="shared" si="66"/>
        <v>4.1203703703703706E-3</v>
      </c>
      <c r="D310" s="59">
        <v>2.9027639999999999</v>
      </c>
      <c r="E310" s="56" t="e">
        <f t="shared" si="67"/>
        <v>#N/A</v>
      </c>
      <c r="F310" s="58" t="e">
        <f t="shared" si="68"/>
        <v>#N/A</v>
      </c>
      <c r="G310" s="58" t="e">
        <f t="shared" ref="G310:G373" si="75">IF(AND(D310&lt;=D307, D310&lt;=D308, D310&lt;=D309, D310&lt;=D311, D310&lt;=D312, D310&lt;=D313),D310,NA())</f>
        <v>#N/A</v>
      </c>
      <c r="H310" s="58" t="e">
        <f t="shared" si="72"/>
        <v>#N/A</v>
      </c>
      <c r="I310" s="61" t="e">
        <v>#N/A</v>
      </c>
      <c r="J310" s="58" t="str">
        <f t="shared" si="69"/>
        <v>0</v>
      </c>
      <c r="K310" s="58" t="str">
        <f t="shared" si="70"/>
        <v>0</v>
      </c>
      <c r="L310" s="58" t="str">
        <f t="shared" si="73"/>
        <v>0</v>
      </c>
      <c r="M310" s="58" t="str">
        <f t="shared" si="74"/>
        <v>0</v>
      </c>
      <c r="N310" s="5">
        <v>0</v>
      </c>
      <c r="O310" s="3">
        <f t="shared" si="71"/>
        <v>4.1203703703703706E-3</v>
      </c>
    </row>
    <row r="311" spans="1:15" x14ac:dyDescent="0.35">
      <c r="A311">
        <v>357000</v>
      </c>
      <c r="B311" s="59">
        <v>0.23353457</v>
      </c>
      <c r="C311" s="3">
        <f t="shared" si="66"/>
        <v>4.1319444444444442E-3</v>
      </c>
      <c r="D311" s="59">
        <v>2.3353457</v>
      </c>
      <c r="E311" s="56" t="e">
        <f t="shared" si="67"/>
        <v>#N/A</v>
      </c>
      <c r="F311" s="58" t="e">
        <f t="shared" si="68"/>
        <v>#N/A</v>
      </c>
      <c r="G311" s="58">
        <f t="shared" si="75"/>
        <v>2.3353457</v>
      </c>
      <c r="H311" s="58" t="e">
        <f t="shared" si="72"/>
        <v>#N/A</v>
      </c>
      <c r="I311" s="61" t="e">
        <v>#N/A</v>
      </c>
      <c r="J311" s="58" t="str">
        <f t="shared" si="69"/>
        <v>0</v>
      </c>
      <c r="K311" s="58" t="str">
        <f t="shared" si="70"/>
        <v>0</v>
      </c>
      <c r="L311" s="58">
        <f t="shared" si="73"/>
        <v>2.3353457</v>
      </c>
      <c r="M311" s="58" t="str">
        <f t="shared" si="74"/>
        <v>0</v>
      </c>
      <c r="N311" s="5">
        <v>0</v>
      </c>
      <c r="O311" s="3">
        <f t="shared" si="71"/>
        <v>4.1319444444444442E-3</v>
      </c>
    </row>
    <row r="312" spans="1:15" x14ac:dyDescent="0.35">
      <c r="A312">
        <v>358000</v>
      </c>
      <c r="B312" s="59">
        <v>0.24185773999999999</v>
      </c>
      <c r="C312" s="3">
        <f t="shared" si="66"/>
        <v>4.1435185185185186E-3</v>
      </c>
      <c r="D312" s="59">
        <v>2.4185773999999998</v>
      </c>
      <c r="E312" s="56" t="e">
        <f t="shared" si="67"/>
        <v>#N/A</v>
      </c>
      <c r="F312" s="58" t="e">
        <f t="shared" si="68"/>
        <v>#N/A</v>
      </c>
      <c r="G312" s="58" t="e">
        <f t="shared" si="75"/>
        <v>#N/A</v>
      </c>
      <c r="H312" s="58" t="e">
        <f t="shared" si="72"/>
        <v>#N/A</v>
      </c>
      <c r="I312" s="61" t="e">
        <v>#N/A</v>
      </c>
      <c r="J312" s="58" t="str">
        <f t="shared" si="69"/>
        <v>0</v>
      </c>
      <c r="K312" s="58" t="str">
        <f t="shared" si="70"/>
        <v>0</v>
      </c>
      <c r="L312" s="58" t="str">
        <f t="shared" si="73"/>
        <v>0</v>
      </c>
      <c r="M312" s="58" t="str">
        <f t="shared" si="74"/>
        <v>0</v>
      </c>
      <c r="N312" s="5">
        <v>0</v>
      </c>
      <c r="O312" s="3">
        <f t="shared" si="71"/>
        <v>4.1435185185185186E-3</v>
      </c>
    </row>
    <row r="313" spans="1:15" x14ac:dyDescent="0.35">
      <c r="A313">
        <v>359000</v>
      </c>
      <c r="B313" s="59">
        <v>0.26530930000000003</v>
      </c>
      <c r="C313" s="3">
        <f t="shared" si="66"/>
        <v>4.155092592592593E-3</v>
      </c>
      <c r="D313" s="59">
        <v>2.6530930000000001</v>
      </c>
      <c r="E313" s="56" t="e">
        <f t="shared" si="67"/>
        <v>#N/A</v>
      </c>
      <c r="F313" s="58" t="e">
        <f t="shared" si="68"/>
        <v>#N/A</v>
      </c>
      <c r="G313" s="58" t="e">
        <f t="shared" si="75"/>
        <v>#N/A</v>
      </c>
      <c r="H313" s="58" t="e">
        <f t="shared" si="72"/>
        <v>#N/A</v>
      </c>
      <c r="I313" s="61" t="e">
        <v>#N/A</v>
      </c>
      <c r="J313" s="58" t="str">
        <f t="shared" si="69"/>
        <v>0</v>
      </c>
      <c r="K313" s="58" t="str">
        <f t="shared" si="70"/>
        <v>0</v>
      </c>
      <c r="L313" s="58" t="str">
        <f t="shared" si="73"/>
        <v>0</v>
      </c>
      <c r="M313" s="58" t="str">
        <f t="shared" si="74"/>
        <v>0</v>
      </c>
      <c r="N313" s="5">
        <v>0</v>
      </c>
      <c r="O313" s="3">
        <f t="shared" si="71"/>
        <v>4.155092592592593E-3</v>
      </c>
    </row>
    <row r="314" spans="1:15" x14ac:dyDescent="0.35">
      <c r="A314">
        <v>360000</v>
      </c>
      <c r="B314" s="59">
        <v>0.26001469999999999</v>
      </c>
      <c r="C314" s="3">
        <f t="shared" si="66"/>
        <v>4.1666666666666666E-3</v>
      </c>
      <c r="D314" s="59">
        <v>2.6001469999999998</v>
      </c>
      <c r="E314" s="56" t="e">
        <f t="shared" si="67"/>
        <v>#N/A</v>
      </c>
      <c r="F314" s="58" t="e">
        <f t="shared" si="68"/>
        <v>#N/A</v>
      </c>
      <c r="G314" s="58" t="e">
        <f t="shared" si="75"/>
        <v>#N/A</v>
      </c>
      <c r="H314" s="58" t="e">
        <f t="shared" si="72"/>
        <v>#N/A</v>
      </c>
      <c r="I314" s="61" t="e">
        <v>#N/A</v>
      </c>
      <c r="J314" s="58" t="str">
        <f t="shared" si="69"/>
        <v>0</v>
      </c>
      <c r="K314" s="58" t="str">
        <f t="shared" si="70"/>
        <v>0</v>
      </c>
      <c r="L314" s="58" t="str">
        <f t="shared" si="73"/>
        <v>0</v>
      </c>
      <c r="M314" s="58" t="str">
        <f t="shared" si="74"/>
        <v>0</v>
      </c>
      <c r="N314" s="5">
        <v>0</v>
      </c>
      <c r="O314" s="3">
        <f t="shared" si="71"/>
        <v>4.1666666666666666E-3</v>
      </c>
    </row>
    <row r="315" spans="1:15" x14ac:dyDescent="0.35">
      <c r="A315">
        <v>361000</v>
      </c>
      <c r="B315" s="59">
        <v>0.26909325000000001</v>
      </c>
      <c r="C315" s="3">
        <f t="shared" si="66"/>
        <v>4.178240740740741E-3</v>
      </c>
      <c r="D315" s="59">
        <v>2.6909325000000002</v>
      </c>
      <c r="E315" s="56" t="e">
        <f t="shared" si="67"/>
        <v>#N/A</v>
      </c>
      <c r="F315" s="58" t="e">
        <f t="shared" si="68"/>
        <v>#N/A</v>
      </c>
      <c r="G315" s="58" t="e">
        <f t="shared" si="75"/>
        <v>#N/A</v>
      </c>
      <c r="H315" s="58" t="e">
        <f t="shared" si="72"/>
        <v>#N/A</v>
      </c>
      <c r="I315" s="61" t="e">
        <v>#N/A</v>
      </c>
      <c r="J315" s="58" t="str">
        <f t="shared" si="69"/>
        <v>0</v>
      </c>
      <c r="K315" s="58" t="str">
        <f t="shared" si="70"/>
        <v>0</v>
      </c>
      <c r="L315" s="58" t="str">
        <f t="shared" si="73"/>
        <v>0</v>
      </c>
      <c r="M315" s="58" t="str">
        <f t="shared" si="74"/>
        <v>0</v>
      </c>
      <c r="N315" s="5">
        <v>0</v>
      </c>
      <c r="O315" s="3">
        <f t="shared" si="71"/>
        <v>4.178240740740741E-3</v>
      </c>
    </row>
    <row r="316" spans="1:15" x14ac:dyDescent="0.35">
      <c r="A316">
        <v>362000</v>
      </c>
      <c r="B316" s="59">
        <v>0.29330260000000002</v>
      </c>
      <c r="C316" s="3">
        <f t="shared" si="66"/>
        <v>4.1898148148148146E-3</v>
      </c>
      <c r="D316" s="59">
        <v>2.9330260000000004</v>
      </c>
      <c r="E316" s="56" t="e">
        <f t="shared" si="67"/>
        <v>#N/A</v>
      </c>
      <c r="F316" s="58" t="e">
        <f t="shared" si="68"/>
        <v>#N/A</v>
      </c>
      <c r="G316" s="58" t="e">
        <f t="shared" si="75"/>
        <v>#N/A</v>
      </c>
      <c r="H316" s="58">
        <f t="shared" si="72"/>
        <v>2.9330260000000004</v>
      </c>
      <c r="I316" s="61" t="e">
        <v>#N/A</v>
      </c>
      <c r="J316" s="58" t="str">
        <f t="shared" si="69"/>
        <v>0</v>
      </c>
      <c r="K316" s="58" t="str">
        <f t="shared" si="70"/>
        <v>0</v>
      </c>
      <c r="L316" s="58" t="str">
        <f t="shared" si="73"/>
        <v>0</v>
      </c>
      <c r="M316" s="58">
        <f t="shared" si="74"/>
        <v>2.9330260000000004</v>
      </c>
      <c r="N316" s="5">
        <v>0</v>
      </c>
      <c r="O316" s="3">
        <f t="shared" si="71"/>
        <v>4.1898148148148146E-3</v>
      </c>
    </row>
    <row r="317" spans="1:15" x14ac:dyDescent="0.35">
      <c r="A317">
        <v>363000</v>
      </c>
      <c r="B317" s="59">
        <v>0.24639457000000001</v>
      </c>
      <c r="C317" s="3">
        <f t="shared" si="66"/>
        <v>4.2013888888888891E-3</v>
      </c>
      <c r="D317" s="59">
        <v>2.4639457</v>
      </c>
      <c r="E317" s="56" t="e">
        <f t="shared" si="67"/>
        <v>#N/A</v>
      </c>
      <c r="F317" s="58" t="e">
        <f t="shared" si="68"/>
        <v>#N/A</v>
      </c>
      <c r="G317" s="58" t="e">
        <f t="shared" si="75"/>
        <v>#N/A</v>
      </c>
      <c r="H317" s="58" t="e">
        <f t="shared" si="72"/>
        <v>#N/A</v>
      </c>
      <c r="I317" s="61" t="e">
        <v>#N/A</v>
      </c>
      <c r="J317" s="58" t="str">
        <f t="shared" si="69"/>
        <v>0</v>
      </c>
      <c r="K317" s="58" t="str">
        <f t="shared" si="70"/>
        <v>0</v>
      </c>
      <c r="L317" s="58" t="str">
        <f t="shared" si="73"/>
        <v>0</v>
      </c>
      <c r="M317" s="58" t="str">
        <f t="shared" si="74"/>
        <v>0</v>
      </c>
      <c r="N317" s="5">
        <v>0</v>
      </c>
      <c r="O317" s="3">
        <f t="shared" si="71"/>
        <v>4.2013888888888891E-3</v>
      </c>
    </row>
    <row r="318" spans="1:15" x14ac:dyDescent="0.35">
      <c r="A318">
        <v>364000</v>
      </c>
      <c r="B318" s="59">
        <v>0.16771175999999999</v>
      </c>
      <c r="C318" s="3">
        <f t="shared" si="66"/>
        <v>4.2129629629629626E-3</v>
      </c>
      <c r="D318" s="59">
        <v>1.6771175999999999</v>
      </c>
      <c r="E318" s="56" t="e">
        <f t="shared" si="67"/>
        <v>#N/A</v>
      </c>
      <c r="F318" s="58" t="e">
        <f t="shared" si="68"/>
        <v>#N/A</v>
      </c>
      <c r="G318" s="58" t="e">
        <f t="shared" si="75"/>
        <v>#N/A</v>
      </c>
      <c r="H318" s="58" t="e">
        <f t="shared" si="72"/>
        <v>#N/A</v>
      </c>
      <c r="I318" s="61" t="e">
        <v>#N/A</v>
      </c>
      <c r="J318" s="58" t="str">
        <f t="shared" si="69"/>
        <v>0</v>
      </c>
      <c r="K318" s="58" t="str">
        <f t="shared" si="70"/>
        <v>0</v>
      </c>
      <c r="L318" s="58" t="str">
        <f t="shared" si="73"/>
        <v>0</v>
      </c>
      <c r="M318" s="58" t="str">
        <f t="shared" si="74"/>
        <v>0</v>
      </c>
      <c r="N318" s="5">
        <v>0</v>
      </c>
      <c r="O318" s="3">
        <f t="shared" si="71"/>
        <v>4.2129629629629626E-3</v>
      </c>
    </row>
    <row r="319" spans="1:15" x14ac:dyDescent="0.35">
      <c r="A319">
        <v>365000</v>
      </c>
      <c r="B319" s="59">
        <v>0.13139774000000001</v>
      </c>
      <c r="C319" s="3">
        <f t="shared" si="66"/>
        <v>4.2245370370370371E-3</v>
      </c>
      <c r="D319" s="59">
        <v>1.3139774000000002</v>
      </c>
      <c r="E319" s="56" t="e">
        <f t="shared" si="67"/>
        <v>#N/A</v>
      </c>
      <c r="F319" s="58" t="e">
        <f t="shared" si="68"/>
        <v>#N/A</v>
      </c>
      <c r="G319" s="58" t="e">
        <f t="shared" si="75"/>
        <v>#N/A</v>
      </c>
      <c r="H319" s="58" t="e">
        <f t="shared" si="72"/>
        <v>#N/A</v>
      </c>
      <c r="I319" s="61" t="e">
        <v>#N/A</v>
      </c>
      <c r="J319" s="58" t="str">
        <f t="shared" si="69"/>
        <v>0</v>
      </c>
      <c r="K319" s="58" t="str">
        <f t="shared" si="70"/>
        <v>0</v>
      </c>
      <c r="L319" s="58" t="str">
        <f t="shared" si="73"/>
        <v>0</v>
      </c>
      <c r="M319" s="58" t="str">
        <f t="shared" si="74"/>
        <v>0</v>
      </c>
      <c r="N319" s="5">
        <v>0</v>
      </c>
      <c r="O319" s="3">
        <f t="shared" si="71"/>
        <v>4.2245370370370371E-3</v>
      </c>
    </row>
    <row r="320" spans="1:15" x14ac:dyDescent="0.35">
      <c r="A320">
        <v>366000</v>
      </c>
      <c r="B320" s="59">
        <v>0.12761623999999999</v>
      </c>
      <c r="C320" s="3">
        <f t="shared" si="66"/>
        <v>4.2361111111111106E-3</v>
      </c>
      <c r="D320" s="59">
        <v>1.2761624</v>
      </c>
      <c r="E320" s="56" t="e">
        <f t="shared" si="67"/>
        <v>#N/A</v>
      </c>
      <c r="F320" s="58" t="e">
        <f t="shared" si="68"/>
        <v>#N/A</v>
      </c>
      <c r="G320" s="58">
        <f t="shared" si="75"/>
        <v>1.2761624</v>
      </c>
      <c r="H320" s="58" t="e">
        <f t="shared" si="72"/>
        <v>#N/A</v>
      </c>
      <c r="I320" s="61" t="e">
        <v>#N/A</v>
      </c>
      <c r="J320" s="58" t="str">
        <f t="shared" si="69"/>
        <v>0</v>
      </c>
      <c r="K320" s="58" t="str">
        <f t="shared" si="70"/>
        <v>0</v>
      </c>
      <c r="L320" s="58">
        <f t="shared" si="73"/>
        <v>1.2761624</v>
      </c>
      <c r="M320" s="58" t="str">
        <f t="shared" si="74"/>
        <v>0</v>
      </c>
      <c r="N320" s="5">
        <v>0</v>
      </c>
      <c r="O320" s="3">
        <f t="shared" si="71"/>
        <v>4.2361111111111106E-3</v>
      </c>
    </row>
    <row r="321" spans="1:15" x14ac:dyDescent="0.35">
      <c r="A321">
        <v>367000</v>
      </c>
      <c r="B321" s="59">
        <v>0.14199175</v>
      </c>
      <c r="C321" s="3">
        <f t="shared" si="66"/>
        <v>4.2476851851851851E-3</v>
      </c>
      <c r="D321" s="59">
        <v>1.4199174999999999</v>
      </c>
      <c r="E321" s="56" t="e">
        <f t="shared" si="67"/>
        <v>#N/A</v>
      </c>
      <c r="F321" s="58" t="e">
        <f t="shared" si="68"/>
        <v>#N/A</v>
      </c>
      <c r="G321" s="58" t="e">
        <f t="shared" si="75"/>
        <v>#N/A</v>
      </c>
      <c r="H321" s="58" t="e">
        <f t="shared" si="72"/>
        <v>#N/A</v>
      </c>
      <c r="I321" s="61" t="e">
        <v>#N/A</v>
      </c>
      <c r="J321" s="58" t="str">
        <f t="shared" si="69"/>
        <v>0</v>
      </c>
      <c r="K321" s="58" t="str">
        <f t="shared" si="70"/>
        <v>0</v>
      </c>
      <c r="L321" s="58" t="str">
        <f t="shared" si="73"/>
        <v>0</v>
      </c>
      <c r="M321" s="58" t="str">
        <f t="shared" si="74"/>
        <v>0</v>
      </c>
      <c r="N321" s="5">
        <v>0</v>
      </c>
      <c r="O321" s="3">
        <f t="shared" si="71"/>
        <v>4.2476851851851851E-3</v>
      </c>
    </row>
    <row r="322" spans="1:15" x14ac:dyDescent="0.35">
      <c r="A322">
        <v>368000</v>
      </c>
      <c r="B322" s="59">
        <v>0.15560709</v>
      </c>
      <c r="C322" s="3">
        <f t="shared" ref="C322:C385" si="76">A322/60000/1440</f>
        <v>4.2592592592592595E-3</v>
      </c>
      <c r="D322" s="59">
        <v>1.5560708999999999</v>
      </c>
      <c r="E322" s="56" t="e">
        <f t="shared" si="67"/>
        <v>#N/A</v>
      </c>
      <c r="F322" s="58" t="e">
        <f t="shared" si="68"/>
        <v>#N/A</v>
      </c>
      <c r="G322" s="58" t="e">
        <f t="shared" si="75"/>
        <v>#N/A</v>
      </c>
      <c r="H322" s="58" t="e">
        <f t="shared" si="72"/>
        <v>#N/A</v>
      </c>
      <c r="I322" s="61" t="e">
        <v>#N/A</v>
      </c>
      <c r="J322" s="58" t="str">
        <f t="shared" si="69"/>
        <v>0</v>
      </c>
      <c r="K322" s="58" t="str">
        <f t="shared" si="70"/>
        <v>0</v>
      </c>
      <c r="L322" s="58" t="str">
        <f t="shared" si="73"/>
        <v>0</v>
      </c>
      <c r="M322" s="58" t="str">
        <f t="shared" si="74"/>
        <v>0</v>
      </c>
      <c r="N322" s="5">
        <v>0</v>
      </c>
      <c r="O322" s="3">
        <f t="shared" si="71"/>
        <v>4.2592592592592595E-3</v>
      </c>
    </row>
    <row r="323" spans="1:15" x14ac:dyDescent="0.35">
      <c r="A323">
        <v>369000</v>
      </c>
      <c r="B323" s="59">
        <v>0.16544334999999999</v>
      </c>
      <c r="C323" s="3">
        <f t="shared" si="76"/>
        <v>4.2708333333333339E-3</v>
      </c>
      <c r="D323" s="59">
        <v>1.6544334999999999</v>
      </c>
      <c r="E323" s="56" t="e">
        <f t="shared" ref="E323:E386" si="77">IF(D323=MIN($D$2:$D$412),D323,NA())</f>
        <v>#N/A</v>
      </c>
      <c r="F323" s="58" t="e">
        <f t="shared" ref="F323:F386" si="78">IF(D323=MAX($D$2:$D$412),D323,NA())</f>
        <v>#N/A</v>
      </c>
      <c r="G323" s="58" t="e">
        <f t="shared" si="75"/>
        <v>#N/A</v>
      </c>
      <c r="H323" s="58" t="e">
        <f t="shared" si="72"/>
        <v>#N/A</v>
      </c>
      <c r="I323" s="61" t="e">
        <v>#N/A</v>
      </c>
      <c r="J323" s="58" t="str">
        <f t="shared" ref="J323:J386" si="79">IF(D323=MIN($D:$D),D323,"0")</f>
        <v>0</v>
      </c>
      <c r="K323" s="58" t="str">
        <f t="shared" ref="K323:K386" si="80">IF(D323=MAX($D:$D),D323,"0")</f>
        <v>0</v>
      </c>
      <c r="L323" s="58" t="str">
        <f t="shared" si="73"/>
        <v>0</v>
      </c>
      <c r="M323" s="58" t="str">
        <f t="shared" si="74"/>
        <v>0</v>
      </c>
      <c r="N323" s="5">
        <v>0</v>
      </c>
      <c r="O323" s="3">
        <f t="shared" ref="O323:O386" si="81">$A323/60000/1440</f>
        <v>4.2708333333333339E-3</v>
      </c>
    </row>
    <row r="324" spans="1:15" x14ac:dyDescent="0.35">
      <c r="A324">
        <v>370000</v>
      </c>
      <c r="B324" s="59">
        <v>0.17376411</v>
      </c>
      <c r="C324" s="3">
        <f t="shared" si="76"/>
        <v>4.2824074074074075E-3</v>
      </c>
      <c r="D324" s="59">
        <v>1.7376411</v>
      </c>
      <c r="E324" s="56" t="e">
        <f t="shared" si="77"/>
        <v>#N/A</v>
      </c>
      <c r="F324" s="58" t="e">
        <f t="shared" si="78"/>
        <v>#N/A</v>
      </c>
      <c r="G324" s="58" t="e">
        <f t="shared" si="75"/>
        <v>#N/A</v>
      </c>
      <c r="H324" s="58">
        <f t="shared" si="72"/>
        <v>1.7376411</v>
      </c>
      <c r="I324" s="61" t="e">
        <v>#N/A</v>
      </c>
      <c r="J324" s="58" t="str">
        <f t="shared" si="79"/>
        <v>0</v>
      </c>
      <c r="K324" s="58" t="str">
        <f t="shared" si="80"/>
        <v>0</v>
      </c>
      <c r="L324" s="58" t="str">
        <f t="shared" si="73"/>
        <v>0</v>
      </c>
      <c r="M324" s="58">
        <f t="shared" si="74"/>
        <v>1.7376411</v>
      </c>
      <c r="N324" s="5">
        <v>0</v>
      </c>
      <c r="O324" s="3">
        <f t="shared" si="81"/>
        <v>4.2824074074074075E-3</v>
      </c>
    </row>
    <row r="325" spans="1:15" x14ac:dyDescent="0.35">
      <c r="A325">
        <v>371000</v>
      </c>
      <c r="B325" s="59">
        <v>0.17300877000000001</v>
      </c>
      <c r="C325" s="3">
        <f t="shared" si="76"/>
        <v>4.293981481481482E-3</v>
      </c>
      <c r="D325" s="59">
        <v>1.7300877000000001</v>
      </c>
      <c r="E325" s="56" t="e">
        <f t="shared" si="77"/>
        <v>#N/A</v>
      </c>
      <c r="F325" s="58" t="e">
        <f t="shared" si="78"/>
        <v>#N/A</v>
      </c>
      <c r="G325" s="58" t="e">
        <f t="shared" si="75"/>
        <v>#N/A</v>
      </c>
      <c r="H325" s="58" t="e">
        <f t="shared" si="72"/>
        <v>#N/A</v>
      </c>
      <c r="I325" s="61" t="e">
        <v>#N/A</v>
      </c>
      <c r="J325" s="58" t="str">
        <f t="shared" si="79"/>
        <v>0</v>
      </c>
      <c r="K325" s="58" t="str">
        <f t="shared" si="80"/>
        <v>0</v>
      </c>
      <c r="L325" s="58" t="str">
        <f t="shared" si="73"/>
        <v>0</v>
      </c>
      <c r="M325" s="58" t="str">
        <f t="shared" si="74"/>
        <v>0</v>
      </c>
      <c r="N325" s="5">
        <v>0</v>
      </c>
      <c r="O325" s="3">
        <f t="shared" si="81"/>
        <v>4.293981481481482E-3</v>
      </c>
    </row>
    <row r="326" spans="1:15" x14ac:dyDescent="0.35">
      <c r="A326">
        <v>372000</v>
      </c>
      <c r="B326" s="59">
        <v>0.17149569000000001</v>
      </c>
      <c r="C326" s="3">
        <f t="shared" si="76"/>
        <v>4.3055555555555555E-3</v>
      </c>
      <c r="D326" s="59">
        <v>1.7149569</v>
      </c>
      <c r="E326" s="56" t="e">
        <f t="shared" si="77"/>
        <v>#N/A</v>
      </c>
      <c r="F326" s="58" t="e">
        <f t="shared" si="78"/>
        <v>#N/A</v>
      </c>
      <c r="G326" s="58" t="e">
        <f t="shared" si="75"/>
        <v>#N/A</v>
      </c>
      <c r="H326" s="58" t="e">
        <f t="shared" ref="H326:H389" si="82">IF(AND(D326&gt;=D323, D326&gt;=D324, D326&gt;=D325, D326&gt;=D327, D326&gt;=D328, D326&gt;=D329),D326,NA())</f>
        <v>#N/A</v>
      </c>
      <c r="I326" s="61" t="e">
        <v>#N/A</v>
      </c>
      <c r="J326" s="58" t="str">
        <f t="shared" si="79"/>
        <v>0</v>
      </c>
      <c r="K326" s="58" t="str">
        <f t="shared" si="80"/>
        <v>0</v>
      </c>
      <c r="L326" s="58" t="str">
        <f t="shared" ref="L326:L389" si="83">IF(AND(D326&lt;=D323, D326&lt;=D324, D326&lt;=D325, D326&lt;=D327, D326&lt;=D328, D326&lt;=D329),D326,"0")</f>
        <v>0</v>
      </c>
      <c r="M326" s="58" t="str">
        <f t="shared" ref="M326:M389" si="84">IF(AND(D326&gt;=D323, D326&gt;=D324, D326&gt;=D325, D326&gt;=D327, D326&gt;=D328, D326&gt;=D329),D326,"0")</f>
        <v>0</v>
      </c>
      <c r="N326" s="5">
        <v>0</v>
      </c>
      <c r="O326" s="3">
        <f t="shared" si="81"/>
        <v>4.3055555555555555E-3</v>
      </c>
    </row>
    <row r="327" spans="1:15" x14ac:dyDescent="0.35">
      <c r="A327">
        <v>373000</v>
      </c>
      <c r="B327" s="59">
        <v>0.141234</v>
      </c>
      <c r="C327" s="3">
        <f t="shared" si="76"/>
        <v>4.31712962962963E-3</v>
      </c>
      <c r="D327" s="59">
        <v>1.4123399999999999</v>
      </c>
      <c r="E327" s="56" t="e">
        <f t="shared" si="77"/>
        <v>#N/A</v>
      </c>
      <c r="F327" s="58" t="e">
        <f t="shared" si="78"/>
        <v>#N/A</v>
      </c>
      <c r="G327" s="58" t="e">
        <f t="shared" si="75"/>
        <v>#N/A</v>
      </c>
      <c r="H327" s="58" t="e">
        <f t="shared" si="82"/>
        <v>#N/A</v>
      </c>
      <c r="I327" s="61" t="e">
        <v>#N/A</v>
      </c>
      <c r="J327" s="58" t="str">
        <f t="shared" si="79"/>
        <v>0</v>
      </c>
      <c r="K327" s="58" t="str">
        <f t="shared" si="80"/>
        <v>0</v>
      </c>
      <c r="L327" s="58" t="str">
        <f t="shared" si="83"/>
        <v>0</v>
      </c>
      <c r="M327" s="58" t="str">
        <f t="shared" si="84"/>
        <v>0</v>
      </c>
      <c r="N327" s="5">
        <v>0</v>
      </c>
      <c r="O327" s="3">
        <f t="shared" si="81"/>
        <v>4.31712962962963E-3</v>
      </c>
    </row>
    <row r="328" spans="1:15" x14ac:dyDescent="0.35">
      <c r="A328">
        <v>374000</v>
      </c>
      <c r="B328" s="59">
        <v>9.9625394000000006E-2</v>
      </c>
      <c r="C328" s="3">
        <f t="shared" si="76"/>
        <v>4.3287037037037035E-3</v>
      </c>
      <c r="D328" s="59">
        <v>0.99625394000000012</v>
      </c>
      <c r="E328" s="56" t="e">
        <f t="shared" si="77"/>
        <v>#N/A</v>
      </c>
      <c r="F328" s="58" t="e">
        <f t="shared" si="78"/>
        <v>#N/A</v>
      </c>
      <c r="G328" s="58" t="e">
        <f t="shared" si="75"/>
        <v>#N/A</v>
      </c>
      <c r="H328" s="58" t="e">
        <f t="shared" si="82"/>
        <v>#N/A</v>
      </c>
      <c r="I328" s="61" t="e">
        <v>#N/A</v>
      </c>
      <c r="J328" s="58" t="str">
        <f t="shared" si="79"/>
        <v>0</v>
      </c>
      <c r="K328" s="58" t="str">
        <f t="shared" si="80"/>
        <v>0</v>
      </c>
      <c r="L328" s="58" t="str">
        <f t="shared" si="83"/>
        <v>0</v>
      </c>
      <c r="M328" s="58" t="str">
        <f t="shared" si="84"/>
        <v>0</v>
      </c>
      <c r="N328" s="5">
        <v>0</v>
      </c>
      <c r="O328" s="3">
        <f t="shared" si="81"/>
        <v>4.3287037037037035E-3</v>
      </c>
    </row>
    <row r="329" spans="1:15" x14ac:dyDescent="0.35">
      <c r="A329">
        <v>375000</v>
      </c>
      <c r="B329" s="59">
        <v>9.5841474999999995E-2</v>
      </c>
      <c r="C329" s="3">
        <f t="shared" si="76"/>
        <v>4.340277777777778E-3</v>
      </c>
      <c r="D329" s="59">
        <v>0.95841474999999998</v>
      </c>
      <c r="E329" s="56" t="e">
        <f t="shared" si="77"/>
        <v>#N/A</v>
      </c>
      <c r="F329" s="58" t="e">
        <f t="shared" si="78"/>
        <v>#N/A</v>
      </c>
      <c r="G329" s="58">
        <f t="shared" si="75"/>
        <v>0.95841474999999998</v>
      </c>
      <c r="H329" s="58" t="e">
        <f t="shared" si="82"/>
        <v>#N/A</v>
      </c>
      <c r="I329" s="61" t="e">
        <v>#N/A</v>
      </c>
      <c r="J329" s="58" t="str">
        <f t="shared" si="79"/>
        <v>0</v>
      </c>
      <c r="K329" s="58" t="str">
        <f t="shared" si="80"/>
        <v>0</v>
      </c>
      <c r="L329" s="58">
        <f t="shared" si="83"/>
        <v>0.95841474999999998</v>
      </c>
      <c r="M329" s="58" t="str">
        <f t="shared" si="84"/>
        <v>0</v>
      </c>
      <c r="N329" s="5">
        <v>0</v>
      </c>
      <c r="O329" s="3">
        <f t="shared" si="81"/>
        <v>4.340277777777778E-3</v>
      </c>
    </row>
    <row r="330" spans="1:15" x14ac:dyDescent="0.35">
      <c r="A330">
        <v>376000</v>
      </c>
      <c r="B330" s="59">
        <v>0.10794615</v>
      </c>
      <c r="C330" s="3">
        <f t="shared" si="76"/>
        <v>4.3518518518518515E-3</v>
      </c>
      <c r="D330" s="59">
        <v>1.0794615000000001</v>
      </c>
      <c r="E330" s="56" t="e">
        <f t="shared" si="77"/>
        <v>#N/A</v>
      </c>
      <c r="F330" s="58" t="e">
        <f t="shared" si="78"/>
        <v>#N/A</v>
      </c>
      <c r="G330" s="58" t="e">
        <f t="shared" si="75"/>
        <v>#N/A</v>
      </c>
      <c r="H330" s="58" t="e">
        <f t="shared" si="82"/>
        <v>#N/A</v>
      </c>
      <c r="I330" s="61" t="e">
        <v>#N/A</v>
      </c>
      <c r="J330" s="58" t="str">
        <f t="shared" si="79"/>
        <v>0</v>
      </c>
      <c r="K330" s="58" t="str">
        <f t="shared" si="80"/>
        <v>0</v>
      </c>
      <c r="L330" s="58" t="str">
        <f t="shared" si="83"/>
        <v>0</v>
      </c>
      <c r="M330" s="58" t="str">
        <f t="shared" si="84"/>
        <v>0</v>
      </c>
      <c r="N330" s="5">
        <v>0</v>
      </c>
      <c r="O330" s="3">
        <f t="shared" si="81"/>
        <v>4.3518518518518515E-3</v>
      </c>
    </row>
    <row r="331" spans="1:15" x14ac:dyDescent="0.35">
      <c r="A331">
        <v>377000</v>
      </c>
      <c r="B331" s="59">
        <v>0.10189381</v>
      </c>
      <c r="C331" s="3">
        <f t="shared" si="76"/>
        <v>4.363425925925926E-3</v>
      </c>
      <c r="D331" s="59">
        <v>1.0189381</v>
      </c>
      <c r="E331" s="56" t="e">
        <f t="shared" si="77"/>
        <v>#N/A</v>
      </c>
      <c r="F331" s="58" t="e">
        <f t="shared" si="78"/>
        <v>#N/A</v>
      </c>
      <c r="G331" s="58" t="e">
        <f t="shared" si="75"/>
        <v>#N/A</v>
      </c>
      <c r="H331" s="58" t="e">
        <f t="shared" si="82"/>
        <v>#N/A</v>
      </c>
      <c r="I331" s="61" t="e">
        <v>#N/A</v>
      </c>
      <c r="J331" s="58" t="str">
        <f t="shared" si="79"/>
        <v>0</v>
      </c>
      <c r="K331" s="58" t="str">
        <f t="shared" si="80"/>
        <v>0</v>
      </c>
      <c r="L331" s="58" t="str">
        <f t="shared" si="83"/>
        <v>0</v>
      </c>
      <c r="M331" s="58" t="str">
        <f t="shared" si="84"/>
        <v>0</v>
      </c>
      <c r="N331" s="5">
        <v>0</v>
      </c>
      <c r="O331" s="3">
        <f t="shared" si="81"/>
        <v>4.363425925925926E-3</v>
      </c>
    </row>
    <row r="332" spans="1:15" x14ac:dyDescent="0.35">
      <c r="A332">
        <v>378000</v>
      </c>
      <c r="B332" s="59">
        <v>0.121563904</v>
      </c>
      <c r="C332" s="3">
        <f t="shared" si="76"/>
        <v>4.3749999999999995E-3</v>
      </c>
      <c r="D332" s="59">
        <v>1.2156390400000001</v>
      </c>
      <c r="E332" s="56" t="e">
        <f t="shared" si="77"/>
        <v>#N/A</v>
      </c>
      <c r="F332" s="58" t="e">
        <f t="shared" si="78"/>
        <v>#N/A</v>
      </c>
      <c r="G332" s="58" t="e">
        <f t="shared" si="75"/>
        <v>#N/A</v>
      </c>
      <c r="H332" s="58" t="e">
        <f t="shared" si="82"/>
        <v>#N/A</v>
      </c>
      <c r="I332" s="61" t="e">
        <v>#N/A</v>
      </c>
      <c r="J332" s="58" t="str">
        <f t="shared" si="79"/>
        <v>0</v>
      </c>
      <c r="K332" s="58" t="str">
        <f t="shared" si="80"/>
        <v>0</v>
      </c>
      <c r="L332" s="58" t="str">
        <f t="shared" si="83"/>
        <v>0</v>
      </c>
      <c r="M332" s="58" t="str">
        <f t="shared" si="84"/>
        <v>0</v>
      </c>
      <c r="N332" s="5">
        <v>0</v>
      </c>
      <c r="O332" s="3">
        <f t="shared" si="81"/>
        <v>4.3749999999999995E-3</v>
      </c>
    </row>
    <row r="333" spans="1:15" x14ac:dyDescent="0.35">
      <c r="A333">
        <v>379000</v>
      </c>
      <c r="B333" s="59">
        <v>0.13669474000000001</v>
      </c>
      <c r="C333" s="3">
        <f t="shared" si="76"/>
        <v>4.386574074074074E-3</v>
      </c>
      <c r="D333" s="59">
        <v>1.3669474000000001</v>
      </c>
      <c r="E333" s="56" t="e">
        <f t="shared" si="77"/>
        <v>#N/A</v>
      </c>
      <c r="F333" s="58" t="e">
        <f t="shared" si="78"/>
        <v>#N/A</v>
      </c>
      <c r="G333" s="58" t="e">
        <f t="shared" si="75"/>
        <v>#N/A</v>
      </c>
      <c r="H333" s="58" t="e">
        <f t="shared" si="82"/>
        <v>#N/A</v>
      </c>
      <c r="I333" s="61" t="e">
        <v>#N/A</v>
      </c>
      <c r="J333" s="58" t="str">
        <f t="shared" si="79"/>
        <v>0</v>
      </c>
      <c r="K333" s="58" t="str">
        <f t="shared" si="80"/>
        <v>0</v>
      </c>
      <c r="L333" s="58" t="str">
        <f t="shared" si="83"/>
        <v>0</v>
      </c>
      <c r="M333" s="58" t="str">
        <f t="shared" si="84"/>
        <v>0</v>
      </c>
      <c r="N333" s="5">
        <v>0</v>
      </c>
      <c r="O333" s="3">
        <f t="shared" si="81"/>
        <v>4.386574074074074E-3</v>
      </c>
    </row>
    <row r="334" spans="1:15" x14ac:dyDescent="0.35">
      <c r="A334">
        <v>380000</v>
      </c>
      <c r="B334" s="59">
        <v>0.15182559000000001</v>
      </c>
      <c r="C334" s="3">
        <f t="shared" si="76"/>
        <v>4.3981481481481476E-3</v>
      </c>
      <c r="D334" s="59">
        <v>1.5182559000000002</v>
      </c>
      <c r="E334" s="56" t="e">
        <f t="shared" si="77"/>
        <v>#N/A</v>
      </c>
      <c r="F334" s="58" t="e">
        <f t="shared" si="78"/>
        <v>#N/A</v>
      </c>
      <c r="G334" s="58" t="e">
        <f t="shared" si="75"/>
        <v>#N/A</v>
      </c>
      <c r="H334" s="58" t="e">
        <f t="shared" si="82"/>
        <v>#N/A</v>
      </c>
      <c r="I334" s="61" t="e">
        <v>#N/A</v>
      </c>
      <c r="J334" s="58" t="str">
        <f t="shared" si="79"/>
        <v>0</v>
      </c>
      <c r="K334" s="58" t="str">
        <f t="shared" si="80"/>
        <v>0</v>
      </c>
      <c r="L334" s="58" t="str">
        <f t="shared" si="83"/>
        <v>0</v>
      </c>
      <c r="M334" s="58" t="str">
        <f t="shared" si="84"/>
        <v>0</v>
      </c>
      <c r="N334" s="5">
        <v>0</v>
      </c>
      <c r="O334" s="3">
        <f t="shared" si="81"/>
        <v>4.3981481481481476E-3</v>
      </c>
    </row>
    <row r="335" spans="1:15" x14ac:dyDescent="0.35">
      <c r="A335">
        <v>381000</v>
      </c>
      <c r="B335" s="59">
        <v>0.16317493999999999</v>
      </c>
      <c r="C335" s="3">
        <f t="shared" si="76"/>
        <v>4.409722222222222E-3</v>
      </c>
      <c r="D335" s="59">
        <v>1.6317493999999999</v>
      </c>
      <c r="E335" s="56" t="e">
        <f t="shared" si="77"/>
        <v>#N/A</v>
      </c>
      <c r="F335" s="58" t="e">
        <f t="shared" si="78"/>
        <v>#N/A</v>
      </c>
      <c r="G335" s="58" t="e">
        <f t="shared" si="75"/>
        <v>#N/A</v>
      </c>
      <c r="H335" s="58" t="e">
        <f t="shared" si="82"/>
        <v>#N/A</v>
      </c>
      <c r="I335" s="61" t="e">
        <v>#N/A</v>
      </c>
      <c r="J335" s="58" t="str">
        <f t="shared" si="79"/>
        <v>0</v>
      </c>
      <c r="K335" s="58" t="str">
        <f t="shared" si="80"/>
        <v>0</v>
      </c>
      <c r="L335" s="58" t="str">
        <f t="shared" si="83"/>
        <v>0</v>
      </c>
      <c r="M335" s="58" t="str">
        <f t="shared" si="84"/>
        <v>0</v>
      </c>
      <c r="N335" s="5">
        <v>0</v>
      </c>
      <c r="O335" s="3">
        <f t="shared" si="81"/>
        <v>4.409722222222222E-3</v>
      </c>
    </row>
    <row r="336" spans="1:15" x14ac:dyDescent="0.35">
      <c r="A336">
        <v>382000</v>
      </c>
      <c r="B336" s="59">
        <v>0.2683355</v>
      </c>
      <c r="C336" s="3">
        <f t="shared" si="76"/>
        <v>4.4212962962962964E-3</v>
      </c>
      <c r="D336" s="59">
        <v>2.6833550000000002</v>
      </c>
      <c r="E336" s="56" t="e">
        <f t="shared" si="77"/>
        <v>#N/A</v>
      </c>
      <c r="F336" s="58" t="e">
        <f t="shared" si="78"/>
        <v>#N/A</v>
      </c>
      <c r="G336" s="58" t="e">
        <f t="shared" si="75"/>
        <v>#N/A</v>
      </c>
      <c r="H336" s="58" t="e">
        <f t="shared" si="82"/>
        <v>#N/A</v>
      </c>
      <c r="I336" s="61" t="e">
        <v>#N/A</v>
      </c>
      <c r="J336" s="58" t="str">
        <f t="shared" si="79"/>
        <v>0</v>
      </c>
      <c r="K336" s="58" t="str">
        <f t="shared" si="80"/>
        <v>0</v>
      </c>
      <c r="L336" s="58" t="str">
        <f t="shared" si="83"/>
        <v>0</v>
      </c>
      <c r="M336" s="58" t="str">
        <f t="shared" si="84"/>
        <v>0</v>
      </c>
      <c r="N336" s="5">
        <v>0</v>
      </c>
      <c r="O336" s="3">
        <f t="shared" si="81"/>
        <v>4.4212962962962964E-3</v>
      </c>
    </row>
    <row r="337" spans="1:15" x14ac:dyDescent="0.35">
      <c r="A337">
        <v>383000</v>
      </c>
      <c r="B337" s="59">
        <v>0.28497939999999999</v>
      </c>
      <c r="C337" s="3">
        <f t="shared" si="76"/>
        <v>4.4328703703703709E-3</v>
      </c>
      <c r="D337" s="59">
        <v>2.8497940000000002</v>
      </c>
      <c r="E337" s="56" t="e">
        <f t="shared" si="77"/>
        <v>#N/A</v>
      </c>
      <c r="F337" s="58" t="e">
        <f t="shared" si="78"/>
        <v>#N/A</v>
      </c>
      <c r="G337" s="58" t="e">
        <f t="shared" si="75"/>
        <v>#N/A</v>
      </c>
      <c r="H337" s="58">
        <f t="shared" si="82"/>
        <v>2.8497940000000002</v>
      </c>
      <c r="I337" s="61" t="e">
        <v>#N/A</v>
      </c>
      <c r="J337" s="58" t="str">
        <f t="shared" si="79"/>
        <v>0</v>
      </c>
      <c r="K337" s="58" t="str">
        <f t="shared" si="80"/>
        <v>0</v>
      </c>
      <c r="L337" s="58" t="str">
        <f t="shared" si="83"/>
        <v>0</v>
      </c>
      <c r="M337" s="58">
        <f t="shared" si="84"/>
        <v>2.8497940000000002</v>
      </c>
      <c r="N337" s="5">
        <v>0</v>
      </c>
      <c r="O337" s="3">
        <f t="shared" si="81"/>
        <v>4.4328703703703709E-3</v>
      </c>
    </row>
    <row r="338" spans="1:15" x14ac:dyDescent="0.35">
      <c r="A338">
        <v>384000</v>
      </c>
      <c r="B338" s="59">
        <v>0.27060390000000001</v>
      </c>
      <c r="C338" s="3">
        <f t="shared" si="76"/>
        <v>4.4444444444444444E-3</v>
      </c>
      <c r="D338" s="59">
        <v>2.7060390000000001</v>
      </c>
      <c r="E338" s="56" t="e">
        <f t="shared" si="77"/>
        <v>#N/A</v>
      </c>
      <c r="F338" s="58" t="e">
        <f t="shared" si="78"/>
        <v>#N/A</v>
      </c>
      <c r="G338" s="58" t="e">
        <f t="shared" si="75"/>
        <v>#N/A</v>
      </c>
      <c r="H338" s="58" t="e">
        <f t="shared" si="82"/>
        <v>#N/A</v>
      </c>
      <c r="I338" s="61" t="e">
        <v>#N/A</v>
      </c>
      <c r="J338" s="58" t="str">
        <f t="shared" si="79"/>
        <v>0</v>
      </c>
      <c r="K338" s="58" t="str">
        <f t="shared" si="80"/>
        <v>0</v>
      </c>
      <c r="L338" s="58" t="str">
        <f t="shared" si="83"/>
        <v>0</v>
      </c>
      <c r="M338" s="58" t="str">
        <f t="shared" si="84"/>
        <v>0</v>
      </c>
      <c r="N338" s="5">
        <v>0</v>
      </c>
      <c r="O338" s="3">
        <f t="shared" si="81"/>
        <v>4.4444444444444444E-3</v>
      </c>
    </row>
    <row r="339" spans="1:15" x14ac:dyDescent="0.35">
      <c r="A339">
        <v>385000</v>
      </c>
      <c r="B339" s="59">
        <v>0.25925695999999998</v>
      </c>
      <c r="C339" s="3">
        <f t="shared" si="76"/>
        <v>4.4560185185185189E-3</v>
      </c>
      <c r="D339" s="59">
        <v>2.5925696</v>
      </c>
      <c r="E339" s="56" t="e">
        <f t="shared" si="77"/>
        <v>#N/A</v>
      </c>
      <c r="F339" s="58" t="e">
        <f t="shared" si="78"/>
        <v>#N/A</v>
      </c>
      <c r="G339" s="58" t="e">
        <f t="shared" si="75"/>
        <v>#N/A</v>
      </c>
      <c r="H339" s="58" t="e">
        <f t="shared" si="82"/>
        <v>#N/A</v>
      </c>
      <c r="I339" s="61" t="e">
        <v>#N/A</v>
      </c>
      <c r="J339" s="58" t="str">
        <f t="shared" si="79"/>
        <v>0</v>
      </c>
      <c r="K339" s="58" t="str">
        <f t="shared" si="80"/>
        <v>0</v>
      </c>
      <c r="L339" s="58" t="str">
        <f t="shared" si="83"/>
        <v>0</v>
      </c>
      <c r="M339" s="58" t="str">
        <f t="shared" si="84"/>
        <v>0</v>
      </c>
      <c r="N339" s="5">
        <v>0</v>
      </c>
      <c r="O339" s="3">
        <f t="shared" si="81"/>
        <v>4.4560185185185189E-3</v>
      </c>
    </row>
    <row r="340" spans="1:15" x14ac:dyDescent="0.35">
      <c r="A340">
        <v>386000</v>
      </c>
      <c r="B340" s="59">
        <v>0.26530930000000003</v>
      </c>
      <c r="C340" s="3">
        <f t="shared" si="76"/>
        <v>4.4675925925925924E-3</v>
      </c>
      <c r="D340" s="59">
        <v>2.6530930000000001</v>
      </c>
      <c r="E340" s="56" t="e">
        <f t="shared" si="77"/>
        <v>#N/A</v>
      </c>
      <c r="F340" s="58" t="e">
        <f t="shared" si="78"/>
        <v>#N/A</v>
      </c>
      <c r="G340" s="58" t="e">
        <f t="shared" si="75"/>
        <v>#N/A</v>
      </c>
      <c r="H340" s="58" t="e">
        <f t="shared" si="82"/>
        <v>#N/A</v>
      </c>
      <c r="I340" s="61" t="s">
        <v>65</v>
      </c>
      <c r="J340" s="58" t="str">
        <f t="shared" si="79"/>
        <v>0</v>
      </c>
      <c r="K340" s="58" t="str">
        <f t="shared" si="80"/>
        <v>0</v>
      </c>
      <c r="L340" s="58" t="str">
        <f t="shared" si="83"/>
        <v>0</v>
      </c>
      <c r="M340" s="58" t="str">
        <f t="shared" si="84"/>
        <v>0</v>
      </c>
      <c r="N340" s="5" t="str">
        <v xml:space="preserve">9 Right leg extension </v>
      </c>
      <c r="O340" s="3">
        <f t="shared" si="81"/>
        <v>4.4675925925925924E-3</v>
      </c>
    </row>
    <row r="341" spans="1:15" x14ac:dyDescent="0.35">
      <c r="A341">
        <v>387000</v>
      </c>
      <c r="B341" s="59">
        <v>0.23353457</v>
      </c>
      <c r="C341" s="3">
        <f t="shared" si="76"/>
        <v>4.4791666666666669E-3</v>
      </c>
      <c r="D341" s="59">
        <v>2.3353457</v>
      </c>
      <c r="E341" s="56" t="e">
        <f t="shared" si="77"/>
        <v>#N/A</v>
      </c>
      <c r="F341" s="58" t="e">
        <f t="shared" si="78"/>
        <v>#N/A</v>
      </c>
      <c r="G341" s="58" t="e">
        <f t="shared" si="75"/>
        <v>#N/A</v>
      </c>
      <c r="H341" s="58" t="e">
        <f t="shared" si="82"/>
        <v>#N/A</v>
      </c>
      <c r="I341" s="61" t="e">
        <v>#N/A</v>
      </c>
      <c r="J341" s="58" t="str">
        <f t="shared" si="79"/>
        <v>0</v>
      </c>
      <c r="K341" s="58" t="str">
        <f t="shared" si="80"/>
        <v>0</v>
      </c>
      <c r="L341" s="58" t="str">
        <f t="shared" si="83"/>
        <v>0</v>
      </c>
      <c r="M341" s="58" t="str">
        <f t="shared" si="84"/>
        <v>0</v>
      </c>
      <c r="N341" s="5">
        <v>0</v>
      </c>
      <c r="O341" s="3">
        <f t="shared" si="81"/>
        <v>4.4791666666666669E-3</v>
      </c>
    </row>
    <row r="342" spans="1:15" x14ac:dyDescent="0.35">
      <c r="A342">
        <v>388000</v>
      </c>
      <c r="B342" s="59">
        <v>0.18889494000000001</v>
      </c>
      <c r="C342" s="3">
        <f t="shared" si="76"/>
        <v>4.4907407407407405E-3</v>
      </c>
      <c r="D342" s="59">
        <v>1.8889494</v>
      </c>
      <c r="E342" s="56" t="e">
        <f t="shared" si="77"/>
        <v>#N/A</v>
      </c>
      <c r="F342" s="58" t="e">
        <f t="shared" si="78"/>
        <v>#N/A</v>
      </c>
      <c r="G342" s="58" t="e">
        <f t="shared" si="75"/>
        <v>#N/A</v>
      </c>
      <c r="H342" s="58" t="e">
        <f t="shared" si="82"/>
        <v>#N/A</v>
      </c>
      <c r="I342" s="61" t="e">
        <v>#N/A</v>
      </c>
      <c r="J342" s="58" t="str">
        <f t="shared" si="79"/>
        <v>0</v>
      </c>
      <c r="K342" s="58" t="str">
        <f t="shared" si="80"/>
        <v>0</v>
      </c>
      <c r="L342" s="58" t="str">
        <f t="shared" si="83"/>
        <v>0</v>
      </c>
      <c r="M342" s="58" t="str">
        <f t="shared" si="84"/>
        <v>0</v>
      </c>
      <c r="N342" s="5">
        <v>0</v>
      </c>
      <c r="O342" s="3">
        <f t="shared" si="81"/>
        <v>4.4907407407407405E-3</v>
      </c>
    </row>
    <row r="343" spans="1:15" x14ac:dyDescent="0.35">
      <c r="A343">
        <v>389000</v>
      </c>
      <c r="B343" s="59">
        <v>0.13442391000000001</v>
      </c>
      <c r="C343" s="3">
        <f t="shared" si="76"/>
        <v>4.5023148148148149E-3</v>
      </c>
      <c r="D343" s="59">
        <v>1.3442391</v>
      </c>
      <c r="E343" s="56" t="e">
        <f t="shared" si="77"/>
        <v>#N/A</v>
      </c>
      <c r="F343" s="58" t="e">
        <f t="shared" si="78"/>
        <v>#N/A</v>
      </c>
      <c r="G343" s="58" t="e">
        <f t="shared" si="75"/>
        <v>#N/A</v>
      </c>
      <c r="H343" s="58" t="e">
        <f t="shared" si="82"/>
        <v>#N/A</v>
      </c>
      <c r="I343" s="61" t="e">
        <v>#N/A</v>
      </c>
      <c r="J343" s="58" t="str">
        <f t="shared" si="79"/>
        <v>0</v>
      </c>
      <c r="K343" s="58" t="str">
        <f t="shared" si="80"/>
        <v>0</v>
      </c>
      <c r="L343" s="58" t="str">
        <f t="shared" si="83"/>
        <v>0</v>
      </c>
      <c r="M343" s="58" t="str">
        <f t="shared" si="84"/>
        <v>0</v>
      </c>
      <c r="N343" s="5">
        <v>0</v>
      </c>
      <c r="O343" s="3">
        <f t="shared" si="81"/>
        <v>4.5023148148148149E-3</v>
      </c>
    </row>
    <row r="344" spans="1:15" x14ac:dyDescent="0.35">
      <c r="A344">
        <v>390000</v>
      </c>
      <c r="B344" s="59">
        <v>9.5841474999999995E-2</v>
      </c>
      <c r="C344" s="3">
        <f t="shared" si="76"/>
        <v>4.5138888888888885E-3</v>
      </c>
      <c r="D344" s="59">
        <v>0.95841474999999998</v>
      </c>
      <c r="E344" s="56" t="e">
        <f t="shared" si="77"/>
        <v>#N/A</v>
      </c>
      <c r="F344" s="58" t="e">
        <f t="shared" si="78"/>
        <v>#N/A</v>
      </c>
      <c r="G344" s="58" t="e">
        <f t="shared" si="75"/>
        <v>#N/A</v>
      </c>
      <c r="H344" s="58" t="e">
        <f t="shared" si="82"/>
        <v>#N/A</v>
      </c>
      <c r="I344" s="61" t="e">
        <v>#N/A</v>
      </c>
      <c r="J344" s="58" t="str">
        <f t="shared" si="79"/>
        <v>0</v>
      </c>
      <c r="K344" s="58" t="str">
        <f t="shared" si="80"/>
        <v>0</v>
      </c>
      <c r="L344" s="58" t="str">
        <f t="shared" si="83"/>
        <v>0</v>
      </c>
      <c r="M344" s="58" t="str">
        <f t="shared" si="84"/>
        <v>0</v>
      </c>
      <c r="N344" s="5">
        <v>0</v>
      </c>
      <c r="O344" s="3">
        <f t="shared" si="81"/>
        <v>4.5138888888888885E-3</v>
      </c>
    </row>
    <row r="345" spans="1:15" x14ac:dyDescent="0.35">
      <c r="A345">
        <v>391000</v>
      </c>
      <c r="B345" s="59">
        <v>8.1468380000000007E-2</v>
      </c>
      <c r="C345" s="3">
        <f t="shared" si="76"/>
        <v>4.5254629629629629E-3</v>
      </c>
      <c r="D345" s="59">
        <v>0.81468380000000007</v>
      </c>
      <c r="E345" s="56" t="e">
        <f t="shared" si="77"/>
        <v>#N/A</v>
      </c>
      <c r="F345" s="58" t="e">
        <f t="shared" si="78"/>
        <v>#N/A</v>
      </c>
      <c r="G345" s="58" t="e">
        <f t="shared" si="75"/>
        <v>#N/A</v>
      </c>
      <c r="H345" s="58" t="e">
        <f t="shared" si="82"/>
        <v>#N/A</v>
      </c>
      <c r="I345" s="61" t="e">
        <v>#N/A</v>
      </c>
      <c r="J345" s="58" t="str">
        <f t="shared" si="79"/>
        <v>0</v>
      </c>
      <c r="K345" s="58" t="str">
        <f t="shared" si="80"/>
        <v>0</v>
      </c>
      <c r="L345" s="58" t="str">
        <f t="shared" si="83"/>
        <v>0</v>
      </c>
      <c r="M345" s="58" t="str">
        <f t="shared" si="84"/>
        <v>0</v>
      </c>
      <c r="N345" s="5">
        <v>0</v>
      </c>
      <c r="O345" s="3">
        <f t="shared" si="81"/>
        <v>4.5254629629629629E-3</v>
      </c>
    </row>
    <row r="346" spans="1:15" x14ac:dyDescent="0.35">
      <c r="A346">
        <v>392000</v>
      </c>
      <c r="B346" s="59">
        <v>7.8442215999999995E-2</v>
      </c>
      <c r="C346" s="3">
        <f t="shared" si="76"/>
        <v>4.5370370370370373E-3</v>
      </c>
      <c r="D346" s="59">
        <v>0.78442215999999998</v>
      </c>
      <c r="E346" s="56" t="e">
        <f t="shared" si="77"/>
        <v>#N/A</v>
      </c>
      <c r="F346" s="58" t="e">
        <f t="shared" si="78"/>
        <v>#N/A</v>
      </c>
      <c r="G346" s="58" t="e">
        <f t="shared" si="75"/>
        <v>#N/A</v>
      </c>
      <c r="H346" s="58" t="e">
        <f t="shared" si="82"/>
        <v>#N/A</v>
      </c>
      <c r="I346" s="61" t="e">
        <v>#N/A</v>
      </c>
      <c r="J346" s="58" t="str">
        <f t="shared" si="79"/>
        <v>0</v>
      </c>
      <c r="K346" s="58" t="str">
        <f t="shared" si="80"/>
        <v>0</v>
      </c>
      <c r="L346" s="58" t="str">
        <f t="shared" si="83"/>
        <v>0</v>
      </c>
      <c r="M346" s="58" t="str">
        <f t="shared" si="84"/>
        <v>0</v>
      </c>
      <c r="N346" s="5">
        <v>0</v>
      </c>
      <c r="O346" s="3">
        <f t="shared" si="81"/>
        <v>4.5370370370370373E-3</v>
      </c>
    </row>
    <row r="347" spans="1:15" x14ac:dyDescent="0.35">
      <c r="A347">
        <v>393000</v>
      </c>
      <c r="B347" s="59">
        <v>7.2389880000000004E-2</v>
      </c>
      <c r="C347" s="3">
        <f t="shared" si="76"/>
        <v>4.5486111111111109E-3</v>
      </c>
      <c r="D347" s="59">
        <v>0.72389880000000006</v>
      </c>
      <c r="E347" s="56" t="e">
        <f t="shared" si="77"/>
        <v>#N/A</v>
      </c>
      <c r="F347" s="58" t="e">
        <f t="shared" si="78"/>
        <v>#N/A</v>
      </c>
      <c r="G347" s="58" t="e">
        <f t="shared" si="75"/>
        <v>#N/A</v>
      </c>
      <c r="H347" s="58" t="e">
        <f t="shared" si="82"/>
        <v>#N/A</v>
      </c>
      <c r="I347" s="61" t="e">
        <v>#N/A</v>
      </c>
      <c r="J347" s="58" t="str">
        <f t="shared" si="79"/>
        <v>0</v>
      </c>
      <c r="K347" s="58" t="str">
        <f t="shared" si="80"/>
        <v>0</v>
      </c>
      <c r="L347" s="58" t="str">
        <f t="shared" si="83"/>
        <v>0</v>
      </c>
      <c r="M347" s="58" t="str">
        <f t="shared" si="84"/>
        <v>0</v>
      </c>
      <c r="N347" s="5">
        <v>0</v>
      </c>
      <c r="O347" s="3">
        <f t="shared" si="81"/>
        <v>4.5486111111111109E-3</v>
      </c>
    </row>
    <row r="348" spans="1:15" x14ac:dyDescent="0.35">
      <c r="A348">
        <v>394000</v>
      </c>
      <c r="B348" s="59">
        <v>5.6501277000000003E-2</v>
      </c>
      <c r="C348" s="3">
        <f t="shared" si="76"/>
        <v>4.5601851851851853E-3</v>
      </c>
      <c r="D348" s="59">
        <v>0.56501277000000005</v>
      </c>
      <c r="E348" s="56" t="e">
        <f t="shared" si="77"/>
        <v>#N/A</v>
      </c>
      <c r="F348" s="58" t="e">
        <f t="shared" si="78"/>
        <v>#N/A</v>
      </c>
      <c r="G348" s="58" t="e">
        <f t="shared" si="75"/>
        <v>#N/A</v>
      </c>
      <c r="H348" s="58" t="e">
        <f t="shared" si="82"/>
        <v>#N/A</v>
      </c>
      <c r="I348" s="61" t="e">
        <v>#N/A</v>
      </c>
      <c r="J348" s="58" t="str">
        <f t="shared" si="79"/>
        <v>0</v>
      </c>
      <c r="K348" s="58" t="str">
        <f t="shared" si="80"/>
        <v>0</v>
      </c>
      <c r="L348" s="58" t="str">
        <f t="shared" si="83"/>
        <v>0</v>
      </c>
      <c r="M348" s="58" t="str">
        <f t="shared" si="84"/>
        <v>0</v>
      </c>
      <c r="N348" s="5">
        <v>0</v>
      </c>
      <c r="O348" s="3">
        <f t="shared" si="81"/>
        <v>4.5601851851851853E-3</v>
      </c>
    </row>
    <row r="349" spans="1:15" x14ac:dyDescent="0.35">
      <c r="A349">
        <v>395000</v>
      </c>
      <c r="B349" s="59">
        <v>3.5315678000000003E-2</v>
      </c>
      <c r="C349" s="3">
        <f t="shared" si="76"/>
        <v>4.5717592592592589E-3</v>
      </c>
      <c r="D349" s="59">
        <v>0.35315678000000006</v>
      </c>
      <c r="E349" s="56" t="e">
        <f t="shared" si="77"/>
        <v>#N/A</v>
      </c>
      <c r="F349" s="58" t="e">
        <f t="shared" si="78"/>
        <v>#N/A</v>
      </c>
      <c r="G349" s="58" t="e">
        <f t="shared" si="75"/>
        <v>#N/A</v>
      </c>
      <c r="H349" s="58" t="e">
        <f t="shared" si="82"/>
        <v>#N/A</v>
      </c>
      <c r="I349" s="61" t="e">
        <v>#N/A</v>
      </c>
      <c r="J349" s="58" t="str">
        <f t="shared" si="79"/>
        <v>0</v>
      </c>
      <c r="K349" s="58" t="str">
        <f t="shared" si="80"/>
        <v>0</v>
      </c>
      <c r="L349" s="58" t="str">
        <f t="shared" si="83"/>
        <v>0</v>
      </c>
      <c r="M349" s="58" t="str">
        <f t="shared" si="84"/>
        <v>0</v>
      </c>
      <c r="N349" s="5">
        <v>0</v>
      </c>
      <c r="O349" s="3">
        <f t="shared" si="81"/>
        <v>4.5717592592592589E-3</v>
      </c>
    </row>
    <row r="350" spans="1:15" x14ac:dyDescent="0.35">
      <c r="A350">
        <v>396000</v>
      </c>
      <c r="B350" s="59">
        <v>1.0348573999999999E-2</v>
      </c>
      <c r="C350" s="3">
        <f t="shared" si="76"/>
        <v>4.5833333333333334E-3</v>
      </c>
      <c r="D350" s="59">
        <v>0.10348573999999999</v>
      </c>
      <c r="E350" s="56" t="e">
        <f t="shared" si="77"/>
        <v>#N/A</v>
      </c>
      <c r="F350" s="58" t="e">
        <f t="shared" si="78"/>
        <v>#N/A</v>
      </c>
      <c r="G350" s="58">
        <f t="shared" si="75"/>
        <v>0.10348573999999999</v>
      </c>
      <c r="H350" s="58" t="e">
        <f t="shared" si="82"/>
        <v>#N/A</v>
      </c>
      <c r="I350" s="61" t="e">
        <v>#N/A</v>
      </c>
      <c r="J350" s="58" t="str">
        <f t="shared" si="79"/>
        <v>0</v>
      </c>
      <c r="K350" s="58" t="str">
        <f t="shared" si="80"/>
        <v>0</v>
      </c>
      <c r="L350" s="58">
        <f t="shared" si="83"/>
        <v>0.10348573999999999</v>
      </c>
      <c r="M350" s="58" t="str">
        <f t="shared" si="84"/>
        <v>0</v>
      </c>
      <c r="N350" s="5">
        <v>0</v>
      </c>
      <c r="O350" s="3">
        <f t="shared" si="81"/>
        <v>4.5833333333333334E-3</v>
      </c>
    </row>
    <row r="351" spans="1:15" x14ac:dyDescent="0.35">
      <c r="A351">
        <v>397000</v>
      </c>
      <c r="B351" s="59">
        <v>2.1697916000000001E-2</v>
      </c>
      <c r="C351" s="3">
        <f t="shared" si="76"/>
        <v>4.5949074074074069E-3</v>
      </c>
      <c r="D351" s="59">
        <v>0.21697916</v>
      </c>
      <c r="E351" s="56" t="e">
        <f t="shared" si="77"/>
        <v>#N/A</v>
      </c>
      <c r="F351" s="58" t="e">
        <f t="shared" si="78"/>
        <v>#N/A</v>
      </c>
      <c r="G351" s="58" t="e">
        <f t="shared" si="75"/>
        <v>#N/A</v>
      </c>
      <c r="H351" s="58" t="e">
        <f t="shared" si="82"/>
        <v>#N/A</v>
      </c>
      <c r="I351" s="61" t="e">
        <v>#N/A</v>
      </c>
      <c r="J351" s="58" t="str">
        <f t="shared" si="79"/>
        <v>0</v>
      </c>
      <c r="K351" s="58" t="str">
        <f t="shared" si="80"/>
        <v>0</v>
      </c>
      <c r="L351" s="58" t="str">
        <f t="shared" si="83"/>
        <v>0</v>
      </c>
      <c r="M351" s="58" t="str">
        <f t="shared" si="84"/>
        <v>0</v>
      </c>
      <c r="N351" s="5">
        <v>0</v>
      </c>
      <c r="O351" s="3">
        <f t="shared" si="81"/>
        <v>4.5949074074074069E-3</v>
      </c>
    </row>
    <row r="352" spans="1:15" x14ac:dyDescent="0.35">
      <c r="A352">
        <v>398000</v>
      </c>
      <c r="B352" s="59">
        <v>5.4988198000000002E-2</v>
      </c>
      <c r="C352" s="3">
        <f t="shared" si="76"/>
        <v>4.6064814814814814E-3</v>
      </c>
      <c r="D352" s="59">
        <v>0.54988197999999999</v>
      </c>
      <c r="E352" s="56" t="e">
        <f t="shared" si="77"/>
        <v>#N/A</v>
      </c>
      <c r="F352" s="58" t="e">
        <f t="shared" si="78"/>
        <v>#N/A</v>
      </c>
      <c r="G352" s="58" t="e">
        <f t="shared" si="75"/>
        <v>#N/A</v>
      </c>
      <c r="H352" s="58" t="e">
        <f t="shared" si="82"/>
        <v>#N/A</v>
      </c>
      <c r="I352" s="61" t="e">
        <v>#N/A</v>
      </c>
      <c r="J352" s="58" t="str">
        <f t="shared" si="79"/>
        <v>0</v>
      </c>
      <c r="K352" s="58" t="str">
        <f t="shared" si="80"/>
        <v>0</v>
      </c>
      <c r="L352" s="58" t="str">
        <f t="shared" si="83"/>
        <v>0</v>
      </c>
      <c r="M352" s="58" t="str">
        <f t="shared" si="84"/>
        <v>0</v>
      </c>
      <c r="N352" s="5">
        <v>0</v>
      </c>
      <c r="O352" s="3">
        <f t="shared" si="81"/>
        <v>4.6064814814814814E-3</v>
      </c>
    </row>
    <row r="353" spans="1:15" x14ac:dyDescent="0.35">
      <c r="A353">
        <v>399000</v>
      </c>
      <c r="B353" s="59">
        <v>9.1302220000000003E-2</v>
      </c>
      <c r="C353" s="3">
        <f t="shared" si="76"/>
        <v>4.6180555555555558E-3</v>
      </c>
      <c r="D353" s="59">
        <v>0.91302220000000001</v>
      </c>
      <c r="E353" s="56" t="e">
        <f t="shared" si="77"/>
        <v>#N/A</v>
      </c>
      <c r="F353" s="58" t="e">
        <f t="shared" si="78"/>
        <v>#N/A</v>
      </c>
      <c r="G353" s="58" t="e">
        <f t="shared" si="75"/>
        <v>#N/A</v>
      </c>
      <c r="H353" s="58" t="e">
        <f t="shared" si="82"/>
        <v>#N/A</v>
      </c>
      <c r="I353" s="61" t="e">
        <v>#N/A</v>
      </c>
      <c r="J353" s="58" t="str">
        <f t="shared" si="79"/>
        <v>0</v>
      </c>
      <c r="K353" s="58" t="str">
        <f t="shared" si="80"/>
        <v>0</v>
      </c>
      <c r="L353" s="58" t="str">
        <f t="shared" si="83"/>
        <v>0</v>
      </c>
      <c r="M353" s="58" t="str">
        <f t="shared" si="84"/>
        <v>0</v>
      </c>
      <c r="N353" s="5">
        <v>0</v>
      </c>
      <c r="O353" s="3">
        <f t="shared" si="81"/>
        <v>4.6180555555555558E-3</v>
      </c>
    </row>
    <row r="354" spans="1:15" x14ac:dyDescent="0.35">
      <c r="A354">
        <v>400000</v>
      </c>
      <c r="B354" s="59">
        <v>0.21083830000000001</v>
      </c>
      <c r="C354" s="3">
        <f t="shared" si="76"/>
        <v>4.6296296296296302E-3</v>
      </c>
      <c r="D354" s="59">
        <v>2.1083829999999999</v>
      </c>
      <c r="E354" s="56" t="e">
        <f t="shared" si="77"/>
        <v>#N/A</v>
      </c>
      <c r="F354" s="58" t="e">
        <f t="shared" si="78"/>
        <v>#N/A</v>
      </c>
      <c r="G354" s="58" t="e">
        <f t="shared" si="75"/>
        <v>#N/A</v>
      </c>
      <c r="H354" s="58">
        <f t="shared" si="82"/>
        <v>2.1083829999999999</v>
      </c>
      <c r="I354" s="61" t="s">
        <v>66</v>
      </c>
      <c r="J354" s="58" t="str">
        <f t="shared" si="79"/>
        <v>0</v>
      </c>
      <c r="K354" s="58" t="str">
        <f t="shared" si="80"/>
        <v>0</v>
      </c>
      <c r="L354" s="58" t="str">
        <f t="shared" si="83"/>
        <v>0</v>
      </c>
      <c r="M354" s="58">
        <f t="shared" si="84"/>
        <v>2.1083829999999999</v>
      </c>
      <c r="N354" s="5" t="str">
        <v>10 Right leg flexion</v>
      </c>
      <c r="O354" s="3">
        <f t="shared" si="81"/>
        <v>4.6296296296296302E-3</v>
      </c>
    </row>
    <row r="355" spans="1:15" x14ac:dyDescent="0.35">
      <c r="A355">
        <v>401000</v>
      </c>
      <c r="B355" s="59">
        <v>0.18133194999999999</v>
      </c>
      <c r="C355" s="3">
        <f t="shared" si="76"/>
        <v>4.6412037037037038E-3</v>
      </c>
      <c r="D355" s="59">
        <v>1.8133195</v>
      </c>
      <c r="E355" s="56" t="e">
        <f t="shared" si="77"/>
        <v>#N/A</v>
      </c>
      <c r="F355" s="58" t="e">
        <f t="shared" si="78"/>
        <v>#N/A</v>
      </c>
      <c r="G355" s="58" t="e">
        <f t="shared" si="75"/>
        <v>#N/A</v>
      </c>
      <c r="H355" s="58" t="e">
        <f t="shared" si="82"/>
        <v>#N/A</v>
      </c>
      <c r="I355" s="61" t="e">
        <v>#N/A</v>
      </c>
      <c r="J355" s="58" t="str">
        <f t="shared" si="79"/>
        <v>0</v>
      </c>
      <c r="K355" s="58" t="str">
        <f t="shared" si="80"/>
        <v>0</v>
      </c>
      <c r="L355" s="58" t="str">
        <f t="shared" si="83"/>
        <v>0</v>
      </c>
      <c r="M355" s="58" t="str">
        <f t="shared" si="84"/>
        <v>0</v>
      </c>
      <c r="N355" s="5">
        <v>0</v>
      </c>
      <c r="O355" s="3">
        <f t="shared" si="81"/>
        <v>4.6412037037037038E-3</v>
      </c>
    </row>
    <row r="356" spans="1:15" x14ac:dyDescent="0.35">
      <c r="A356">
        <v>402000</v>
      </c>
      <c r="B356" s="59">
        <v>0.10643306399999999</v>
      </c>
      <c r="C356" s="3">
        <f t="shared" si="76"/>
        <v>4.6527777777777782E-3</v>
      </c>
      <c r="D356" s="59">
        <v>1.0643306399999999</v>
      </c>
      <c r="E356" s="56" t="e">
        <f t="shared" si="77"/>
        <v>#N/A</v>
      </c>
      <c r="F356" s="58" t="e">
        <f t="shared" si="78"/>
        <v>#N/A</v>
      </c>
      <c r="G356" s="58" t="e">
        <f t="shared" si="75"/>
        <v>#N/A</v>
      </c>
      <c r="H356" s="58" t="e">
        <f t="shared" si="82"/>
        <v>#N/A</v>
      </c>
      <c r="I356" s="61" t="e">
        <v>#N/A</v>
      </c>
      <c r="J356" s="58" t="str">
        <f t="shared" si="79"/>
        <v>0</v>
      </c>
      <c r="K356" s="58" t="str">
        <f t="shared" si="80"/>
        <v>0</v>
      </c>
      <c r="L356" s="58" t="str">
        <f t="shared" si="83"/>
        <v>0</v>
      </c>
      <c r="M356" s="58" t="str">
        <f t="shared" si="84"/>
        <v>0</v>
      </c>
      <c r="N356" s="5">
        <v>0</v>
      </c>
      <c r="O356" s="3">
        <f t="shared" si="81"/>
        <v>4.6527777777777782E-3</v>
      </c>
    </row>
    <row r="357" spans="1:15" x14ac:dyDescent="0.35">
      <c r="A357">
        <v>403000</v>
      </c>
      <c r="B357" s="59">
        <v>5.8769694999999997E-2</v>
      </c>
      <c r="C357" s="3">
        <f t="shared" si="76"/>
        <v>4.6643518518518518E-3</v>
      </c>
      <c r="D357" s="59">
        <v>0.58769695</v>
      </c>
      <c r="E357" s="56" t="e">
        <f t="shared" si="77"/>
        <v>#N/A</v>
      </c>
      <c r="F357" s="58" t="e">
        <f t="shared" si="78"/>
        <v>#N/A</v>
      </c>
      <c r="G357" s="58">
        <f t="shared" si="75"/>
        <v>0.58769695</v>
      </c>
      <c r="H357" s="58" t="e">
        <f t="shared" si="82"/>
        <v>#N/A</v>
      </c>
      <c r="I357" s="61" t="e">
        <v>#N/A</v>
      </c>
      <c r="J357" s="58" t="str">
        <f t="shared" si="79"/>
        <v>0</v>
      </c>
      <c r="K357" s="58" t="str">
        <f t="shared" si="80"/>
        <v>0</v>
      </c>
      <c r="L357" s="58">
        <f t="shared" si="83"/>
        <v>0.58769695</v>
      </c>
      <c r="M357" s="58" t="str">
        <f t="shared" si="84"/>
        <v>0</v>
      </c>
      <c r="N357" s="5">
        <v>0</v>
      </c>
      <c r="O357" s="3">
        <f t="shared" si="81"/>
        <v>4.6643518518518518E-3</v>
      </c>
    </row>
    <row r="358" spans="1:15" x14ac:dyDescent="0.35">
      <c r="A358">
        <v>404000</v>
      </c>
      <c r="B358" s="59">
        <v>6.1040535999999999E-2</v>
      </c>
      <c r="C358" s="3">
        <f t="shared" si="76"/>
        <v>4.6759259259259263E-3</v>
      </c>
      <c r="D358" s="59">
        <v>0.61040536000000001</v>
      </c>
      <c r="E358" s="56" t="e">
        <f t="shared" si="77"/>
        <v>#N/A</v>
      </c>
      <c r="F358" s="58" t="e">
        <f t="shared" si="78"/>
        <v>#N/A</v>
      </c>
      <c r="G358" s="58" t="e">
        <f t="shared" si="75"/>
        <v>#N/A</v>
      </c>
      <c r="H358" s="58" t="e">
        <f t="shared" si="82"/>
        <v>#N/A</v>
      </c>
      <c r="I358" s="61" t="e">
        <v>#N/A</v>
      </c>
      <c r="J358" s="58" t="str">
        <f t="shared" si="79"/>
        <v>0</v>
      </c>
      <c r="K358" s="58" t="str">
        <f t="shared" si="80"/>
        <v>0</v>
      </c>
      <c r="L358" s="58" t="str">
        <f t="shared" si="83"/>
        <v>0</v>
      </c>
      <c r="M358" s="58" t="str">
        <f t="shared" si="84"/>
        <v>0</v>
      </c>
      <c r="N358" s="5">
        <v>0</v>
      </c>
      <c r="O358" s="3">
        <f t="shared" si="81"/>
        <v>4.6759259259259263E-3</v>
      </c>
    </row>
    <row r="359" spans="1:15" x14ac:dyDescent="0.35">
      <c r="A359">
        <v>405000</v>
      </c>
      <c r="B359" s="59">
        <v>8.9789140000000003E-2</v>
      </c>
      <c r="C359" s="3">
        <f t="shared" si="76"/>
        <v>4.6874999999999998E-3</v>
      </c>
      <c r="D359" s="59">
        <v>0.89789140000000001</v>
      </c>
      <c r="E359" s="56" t="e">
        <f t="shared" si="77"/>
        <v>#N/A</v>
      </c>
      <c r="F359" s="58" t="e">
        <f t="shared" si="78"/>
        <v>#N/A</v>
      </c>
      <c r="G359" s="58" t="e">
        <f t="shared" si="75"/>
        <v>#N/A</v>
      </c>
      <c r="H359" s="58" t="e">
        <f t="shared" si="82"/>
        <v>#N/A</v>
      </c>
      <c r="I359" s="61" t="e">
        <v>#N/A</v>
      </c>
      <c r="J359" s="58" t="str">
        <f t="shared" si="79"/>
        <v>0</v>
      </c>
      <c r="K359" s="58" t="str">
        <f t="shared" si="80"/>
        <v>0</v>
      </c>
      <c r="L359" s="58" t="str">
        <f t="shared" si="83"/>
        <v>0</v>
      </c>
      <c r="M359" s="58" t="str">
        <f t="shared" si="84"/>
        <v>0</v>
      </c>
      <c r="N359" s="5">
        <v>0</v>
      </c>
      <c r="O359" s="3">
        <f t="shared" si="81"/>
        <v>4.6874999999999998E-3</v>
      </c>
    </row>
    <row r="360" spans="1:15" x14ac:dyDescent="0.35">
      <c r="A360">
        <v>406000</v>
      </c>
      <c r="B360" s="59">
        <v>9.7354549999999998E-2</v>
      </c>
      <c r="C360" s="3">
        <f t="shared" si="76"/>
        <v>4.6990740740740743E-3</v>
      </c>
      <c r="D360" s="59">
        <v>0.97354549999999995</v>
      </c>
      <c r="E360" s="56" t="e">
        <f t="shared" si="77"/>
        <v>#N/A</v>
      </c>
      <c r="F360" s="58" t="e">
        <f t="shared" si="78"/>
        <v>#N/A</v>
      </c>
      <c r="G360" s="58" t="e">
        <f t="shared" si="75"/>
        <v>#N/A</v>
      </c>
      <c r="H360" s="58">
        <f t="shared" si="82"/>
        <v>0.97354549999999995</v>
      </c>
      <c r="I360" s="61" t="e">
        <v>#N/A</v>
      </c>
      <c r="J360" s="58" t="str">
        <f t="shared" si="79"/>
        <v>0</v>
      </c>
      <c r="K360" s="58" t="str">
        <f t="shared" si="80"/>
        <v>0</v>
      </c>
      <c r="L360" s="58" t="str">
        <f t="shared" si="83"/>
        <v>0</v>
      </c>
      <c r="M360" s="58">
        <f t="shared" si="84"/>
        <v>0.97354549999999995</v>
      </c>
      <c r="N360" s="5">
        <v>0</v>
      </c>
      <c r="O360" s="3">
        <f t="shared" si="81"/>
        <v>4.6990740740740743E-3</v>
      </c>
    </row>
    <row r="361" spans="1:15" x14ac:dyDescent="0.35">
      <c r="A361">
        <v>407000</v>
      </c>
      <c r="B361" s="59">
        <v>8.6762964999999997E-2</v>
      </c>
      <c r="C361" s="3">
        <f t="shared" si="76"/>
        <v>4.7106481481481478E-3</v>
      </c>
      <c r="D361" s="59">
        <v>0.86762965000000003</v>
      </c>
      <c r="E361" s="56" t="e">
        <f t="shared" si="77"/>
        <v>#N/A</v>
      </c>
      <c r="F361" s="58" t="e">
        <f t="shared" si="78"/>
        <v>#N/A</v>
      </c>
      <c r="G361" s="58" t="e">
        <f t="shared" si="75"/>
        <v>#N/A</v>
      </c>
      <c r="H361" s="58" t="e">
        <f t="shared" si="82"/>
        <v>#N/A</v>
      </c>
      <c r="I361" s="61" t="e">
        <v>#N/A</v>
      </c>
      <c r="J361" s="58" t="str">
        <f t="shared" si="79"/>
        <v>0</v>
      </c>
      <c r="K361" s="58" t="str">
        <f t="shared" si="80"/>
        <v>0</v>
      </c>
      <c r="L361" s="58" t="str">
        <f t="shared" si="83"/>
        <v>0</v>
      </c>
      <c r="M361" s="58" t="str">
        <f t="shared" si="84"/>
        <v>0</v>
      </c>
      <c r="N361" s="5">
        <v>0</v>
      </c>
      <c r="O361" s="3">
        <f t="shared" si="81"/>
        <v>4.7106481481481478E-3</v>
      </c>
    </row>
    <row r="362" spans="1:15" x14ac:dyDescent="0.35">
      <c r="A362">
        <v>408000</v>
      </c>
      <c r="B362" s="59">
        <v>6.0285195999999999E-2</v>
      </c>
      <c r="C362" s="3">
        <f t="shared" si="76"/>
        <v>4.7222222222222223E-3</v>
      </c>
      <c r="D362" s="59">
        <v>0.60285195999999996</v>
      </c>
      <c r="E362" s="56" t="e">
        <f t="shared" si="77"/>
        <v>#N/A</v>
      </c>
      <c r="F362" s="58" t="e">
        <f t="shared" si="78"/>
        <v>#N/A</v>
      </c>
      <c r="G362" s="58">
        <f t="shared" si="75"/>
        <v>0.60285195999999996</v>
      </c>
      <c r="H362" s="58" t="e">
        <f t="shared" si="82"/>
        <v>#N/A</v>
      </c>
      <c r="I362" s="61" t="e">
        <v>#N/A</v>
      </c>
      <c r="J362" s="58" t="str">
        <f t="shared" si="79"/>
        <v>0</v>
      </c>
      <c r="K362" s="58" t="str">
        <f t="shared" si="80"/>
        <v>0</v>
      </c>
      <c r="L362" s="58">
        <f t="shared" si="83"/>
        <v>0.60285195999999996</v>
      </c>
      <c r="M362" s="58" t="str">
        <f t="shared" si="84"/>
        <v>0</v>
      </c>
      <c r="N362" s="5">
        <v>0</v>
      </c>
      <c r="O362" s="3">
        <f t="shared" si="81"/>
        <v>4.7222222222222223E-3</v>
      </c>
    </row>
    <row r="363" spans="1:15" x14ac:dyDescent="0.35">
      <c r="A363">
        <v>409000</v>
      </c>
      <c r="B363" s="59">
        <v>7.0874370000000006E-2</v>
      </c>
      <c r="C363" s="3">
        <f t="shared" si="76"/>
        <v>4.7337962962962958E-3</v>
      </c>
      <c r="D363" s="59">
        <v>0.70874370000000009</v>
      </c>
      <c r="E363" s="56" t="e">
        <f t="shared" si="77"/>
        <v>#N/A</v>
      </c>
      <c r="F363" s="58" t="e">
        <f t="shared" si="78"/>
        <v>#N/A</v>
      </c>
      <c r="G363" s="58" t="e">
        <f t="shared" si="75"/>
        <v>#N/A</v>
      </c>
      <c r="H363" s="58" t="e">
        <f t="shared" si="82"/>
        <v>#N/A</v>
      </c>
      <c r="I363" s="61" t="e">
        <v>#N/A</v>
      </c>
      <c r="J363" s="58" t="str">
        <f t="shared" si="79"/>
        <v>0</v>
      </c>
      <c r="K363" s="58" t="str">
        <f t="shared" si="80"/>
        <v>0</v>
      </c>
      <c r="L363" s="58" t="str">
        <f t="shared" si="83"/>
        <v>0</v>
      </c>
      <c r="M363" s="58" t="str">
        <f t="shared" si="84"/>
        <v>0</v>
      </c>
      <c r="N363" s="5">
        <v>0</v>
      </c>
      <c r="O363" s="3">
        <f t="shared" si="81"/>
        <v>4.7337962962962958E-3</v>
      </c>
    </row>
    <row r="364" spans="1:15" x14ac:dyDescent="0.35">
      <c r="A364">
        <v>410000</v>
      </c>
      <c r="B364" s="59">
        <v>0.10491998</v>
      </c>
      <c r="C364" s="3">
        <f t="shared" si="76"/>
        <v>4.7453703703703703E-3</v>
      </c>
      <c r="D364" s="59">
        <v>1.0491998</v>
      </c>
      <c r="E364" s="56" t="e">
        <f t="shared" si="77"/>
        <v>#N/A</v>
      </c>
      <c r="F364" s="58" t="e">
        <f t="shared" si="78"/>
        <v>#N/A</v>
      </c>
      <c r="G364" s="58" t="e">
        <f t="shared" si="75"/>
        <v>#N/A</v>
      </c>
      <c r="H364" s="58" t="e">
        <f t="shared" si="82"/>
        <v>#N/A</v>
      </c>
      <c r="I364" s="61" t="e">
        <v>#N/A</v>
      </c>
      <c r="J364" s="58" t="str">
        <f t="shared" si="79"/>
        <v>0</v>
      </c>
      <c r="K364" s="58" t="str">
        <f t="shared" si="80"/>
        <v>0</v>
      </c>
      <c r="L364" s="58" t="str">
        <f t="shared" si="83"/>
        <v>0</v>
      </c>
      <c r="M364" s="58" t="str">
        <f t="shared" si="84"/>
        <v>0</v>
      </c>
      <c r="N364" s="5">
        <v>0</v>
      </c>
      <c r="O364" s="3">
        <f t="shared" si="81"/>
        <v>4.7453703703703703E-3</v>
      </c>
    </row>
    <row r="365" spans="1:15" x14ac:dyDescent="0.35">
      <c r="A365">
        <v>411000</v>
      </c>
      <c r="B365" s="59">
        <v>0.14274708999999999</v>
      </c>
      <c r="C365" s="3">
        <f t="shared" si="76"/>
        <v>4.7569444444444439E-3</v>
      </c>
      <c r="D365" s="59">
        <v>1.4274708999999999</v>
      </c>
      <c r="E365" s="56" t="e">
        <f t="shared" si="77"/>
        <v>#N/A</v>
      </c>
      <c r="F365" s="58" t="e">
        <f t="shared" si="78"/>
        <v>#N/A</v>
      </c>
      <c r="G365" s="58" t="e">
        <f t="shared" si="75"/>
        <v>#N/A</v>
      </c>
      <c r="H365" s="58" t="e">
        <f t="shared" si="82"/>
        <v>#N/A</v>
      </c>
      <c r="I365" s="61" t="e">
        <v>#N/A</v>
      </c>
      <c r="J365" s="58" t="str">
        <f t="shared" si="79"/>
        <v>0</v>
      </c>
      <c r="K365" s="58" t="str">
        <f t="shared" si="80"/>
        <v>0</v>
      </c>
      <c r="L365" s="58" t="str">
        <f t="shared" si="83"/>
        <v>0</v>
      </c>
      <c r="M365" s="58" t="str">
        <f t="shared" si="84"/>
        <v>0</v>
      </c>
      <c r="N365" s="5">
        <v>0</v>
      </c>
      <c r="O365" s="3">
        <f t="shared" si="81"/>
        <v>4.7569444444444439E-3</v>
      </c>
    </row>
    <row r="366" spans="1:15" x14ac:dyDescent="0.35">
      <c r="A366">
        <v>412000</v>
      </c>
      <c r="B366" s="59">
        <v>0.17300877000000001</v>
      </c>
      <c r="C366" s="3">
        <f t="shared" si="76"/>
        <v>4.7685185185185183E-3</v>
      </c>
      <c r="D366" s="59">
        <v>1.7300877000000001</v>
      </c>
      <c r="E366" s="56" t="e">
        <f t="shared" si="77"/>
        <v>#N/A</v>
      </c>
      <c r="F366" s="58" t="e">
        <f t="shared" si="78"/>
        <v>#N/A</v>
      </c>
      <c r="G366" s="58" t="e">
        <f t="shared" si="75"/>
        <v>#N/A</v>
      </c>
      <c r="H366" s="58" t="e">
        <f t="shared" si="82"/>
        <v>#N/A</v>
      </c>
      <c r="I366" s="61" t="e">
        <v>#N/A</v>
      </c>
      <c r="J366" s="58" t="str">
        <f t="shared" si="79"/>
        <v>0</v>
      </c>
      <c r="K366" s="58" t="str">
        <f t="shared" si="80"/>
        <v>0</v>
      </c>
      <c r="L366" s="58" t="str">
        <f t="shared" si="83"/>
        <v>0</v>
      </c>
      <c r="M366" s="58" t="str">
        <f t="shared" si="84"/>
        <v>0</v>
      </c>
      <c r="N366" s="5">
        <v>0</v>
      </c>
      <c r="O366" s="3">
        <f t="shared" si="81"/>
        <v>4.7685185185185183E-3</v>
      </c>
    </row>
    <row r="367" spans="1:15" x14ac:dyDescent="0.35">
      <c r="A367">
        <v>413000</v>
      </c>
      <c r="B367" s="59">
        <v>0.18738429000000001</v>
      </c>
      <c r="C367" s="3">
        <f t="shared" si="76"/>
        <v>4.7800925925925927E-3</v>
      </c>
      <c r="D367" s="59">
        <v>1.8738429000000001</v>
      </c>
      <c r="E367" s="56" t="e">
        <f t="shared" si="77"/>
        <v>#N/A</v>
      </c>
      <c r="F367" s="58" t="e">
        <f t="shared" si="78"/>
        <v>#N/A</v>
      </c>
      <c r="G367" s="58" t="e">
        <f t="shared" si="75"/>
        <v>#N/A</v>
      </c>
      <c r="H367" s="58" t="e">
        <f t="shared" si="82"/>
        <v>#N/A</v>
      </c>
      <c r="I367" s="61" t="e">
        <v>#N/A</v>
      </c>
      <c r="J367" s="58" t="str">
        <f t="shared" si="79"/>
        <v>0</v>
      </c>
      <c r="K367" s="58" t="str">
        <f t="shared" si="80"/>
        <v>0</v>
      </c>
      <c r="L367" s="58" t="str">
        <f t="shared" si="83"/>
        <v>0</v>
      </c>
      <c r="M367" s="58" t="str">
        <f t="shared" si="84"/>
        <v>0</v>
      </c>
      <c r="N367" s="5">
        <v>0</v>
      </c>
      <c r="O367" s="3">
        <f t="shared" si="81"/>
        <v>4.7800925925925927E-3</v>
      </c>
    </row>
    <row r="368" spans="1:15" x14ac:dyDescent="0.35">
      <c r="A368">
        <v>414000</v>
      </c>
      <c r="B368" s="59">
        <v>0.20024429999999999</v>
      </c>
      <c r="C368" s="3">
        <f t="shared" si="76"/>
        <v>4.7916666666666672E-3</v>
      </c>
      <c r="D368" s="59">
        <v>2.002443</v>
      </c>
      <c r="E368" s="56" t="e">
        <f t="shared" si="77"/>
        <v>#N/A</v>
      </c>
      <c r="F368" s="58" t="e">
        <f t="shared" si="78"/>
        <v>#N/A</v>
      </c>
      <c r="G368" s="58" t="e">
        <f t="shared" si="75"/>
        <v>#N/A</v>
      </c>
      <c r="H368" s="58" t="e">
        <f t="shared" si="82"/>
        <v>#N/A</v>
      </c>
      <c r="I368" s="61" t="e">
        <v>#N/A</v>
      </c>
      <c r="J368" s="58" t="str">
        <f t="shared" si="79"/>
        <v>0</v>
      </c>
      <c r="K368" s="58" t="str">
        <f t="shared" si="80"/>
        <v>0</v>
      </c>
      <c r="L368" s="58" t="str">
        <f t="shared" si="83"/>
        <v>0</v>
      </c>
      <c r="M368" s="58" t="str">
        <f t="shared" si="84"/>
        <v>0</v>
      </c>
      <c r="N368" s="5">
        <v>0</v>
      </c>
      <c r="O368" s="3">
        <f t="shared" si="81"/>
        <v>4.7916666666666672E-3</v>
      </c>
    </row>
    <row r="369" spans="1:15" x14ac:dyDescent="0.35">
      <c r="A369">
        <v>415000</v>
      </c>
      <c r="B369" s="59">
        <v>0.20629661999999999</v>
      </c>
      <c r="C369" s="3">
        <f t="shared" si="76"/>
        <v>4.8032407407407407E-3</v>
      </c>
      <c r="D369" s="59">
        <v>2.0629662</v>
      </c>
      <c r="E369" s="56" t="e">
        <f t="shared" si="77"/>
        <v>#N/A</v>
      </c>
      <c r="F369" s="58" t="e">
        <f t="shared" si="78"/>
        <v>#N/A</v>
      </c>
      <c r="G369" s="58" t="e">
        <f t="shared" si="75"/>
        <v>#N/A</v>
      </c>
      <c r="H369" s="58" t="e">
        <f t="shared" si="82"/>
        <v>#N/A</v>
      </c>
      <c r="I369" s="61" t="e">
        <v>#N/A</v>
      </c>
      <c r="J369" s="58" t="str">
        <f t="shared" si="79"/>
        <v>0</v>
      </c>
      <c r="K369" s="58" t="str">
        <f t="shared" si="80"/>
        <v>0</v>
      </c>
      <c r="L369" s="58" t="str">
        <f t="shared" si="83"/>
        <v>0</v>
      </c>
      <c r="M369" s="58" t="str">
        <f t="shared" si="84"/>
        <v>0</v>
      </c>
      <c r="N369" s="5">
        <v>0</v>
      </c>
      <c r="O369" s="3">
        <f t="shared" si="81"/>
        <v>4.8032407407407407E-3</v>
      </c>
    </row>
    <row r="370" spans="1:15" x14ac:dyDescent="0.35">
      <c r="A370">
        <v>416000</v>
      </c>
      <c r="B370" s="59">
        <v>0.23656073</v>
      </c>
      <c r="C370" s="3">
        <f t="shared" si="76"/>
        <v>4.8148148148148152E-3</v>
      </c>
      <c r="D370" s="59">
        <v>2.3656072999999997</v>
      </c>
      <c r="E370" s="56" t="e">
        <f t="shared" si="77"/>
        <v>#N/A</v>
      </c>
      <c r="F370" s="58" t="e">
        <f t="shared" si="78"/>
        <v>#N/A</v>
      </c>
      <c r="G370" s="58" t="e">
        <f t="shared" si="75"/>
        <v>#N/A</v>
      </c>
      <c r="H370" s="58" t="e">
        <f t="shared" si="82"/>
        <v>#N/A</v>
      </c>
      <c r="I370" s="61" t="e">
        <v>#N/A</v>
      </c>
      <c r="J370" s="58" t="str">
        <f t="shared" si="79"/>
        <v>0</v>
      </c>
      <c r="K370" s="58" t="str">
        <f t="shared" si="80"/>
        <v>0</v>
      </c>
      <c r="L370" s="58" t="str">
        <f t="shared" si="83"/>
        <v>0</v>
      </c>
      <c r="M370" s="58" t="str">
        <f t="shared" si="84"/>
        <v>0</v>
      </c>
      <c r="N370" s="5">
        <v>0</v>
      </c>
      <c r="O370" s="3">
        <f t="shared" si="81"/>
        <v>4.8148148148148152E-3</v>
      </c>
    </row>
    <row r="371" spans="1:15" x14ac:dyDescent="0.35">
      <c r="A371">
        <v>417000</v>
      </c>
      <c r="B371" s="59">
        <v>0.24412616000000001</v>
      </c>
      <c r="C371" s="3">
        <f t="shared" si="76"/>
        <v>4.8263888888888887E-3</v>
      </c>
      <c r="D371" s="59">
        <v>2.4412616000000003</v>
      </c>
      <c r="E371" s="56" t="e">
        <f t="shared" si="77"/>
        <v>#N/A</v>
      </c>
      <c r="F371" s="58" t="e">
        <f t="shared" si="78"/>
        <v>#N/A</v>
      </c>
      <c r="G371" s="58" t="e">
        <f t="shared" si="75"/>
        <v>#N/A</v>
      </c>
      <c r="H371" s="58" t="e">
        <f t="shared" si="82"/>
        <v>#N/A</v>
      </c>
      <c r="I371" s="61" t="e">
        <v>#N/A</v>
      </c>
      <c r="J371" s="58" t="str">
        <f t="shared" si="79"/>
        <v>0</v>
      </c>
      <c r="K371" s="58" t="str">
        <f t="shared" si="80"/>
        <v>0</v>
      </c>
      <c r="L371" s="58" t="str">
        <f t="shared" si="83"/>
        <v>0</v>
      </c>
      <c r="M371" s="58" t="str">
        <f t="shared" si="84"/>
        <v>0</v>
      </c>
      <c r="N371" s="5">
        <v>0</v>
      </c>
      <c r="O371" s="3">
        <f t="shared" si="81"/>
        <v>4.8263888888888887E-3</v>
      </c>
    </row>
    <row r="372" spans="1:15" x14ac:dyDescent="0.35">
      <c r="A372">
        <v>418000</v>
      </c>
      <c r="B372" s="59">
        <v>0.25244689999999997</v>
      </c>
      <c r="C372" s="3">
        <f t="shared" si="76"/>
        <v>4.8379629629629632E-3</v>
      </c>
      <c r="D372" s="59">
        <v>2.5244689999999999</v>
      </c>
      <c r="E372" s="56" t="e">
        <f t="shared" si="77"/>
        <v>#N/A</v>
      </c>
      <c r="F372" s="58" t="e">
        <f t="shared" si="78"/>
        <v>#N/A</v>
      </c>
      <c r="G372" s="58" t="e">
        <f t="shared" si="75"/>
        <v>#N/A</v>
      </c>
      <c r="H372" s="58" t="e">
        <f t="shared" si="82"/>
        <v>#N/A</v>
      </c>
      <c r="I372" s="61" t="e">
        <v>#N/A</v>
      </c>
      <c r="J372" s="58" t="str">
        <f t="shared" si="79"/>
        <v>0</v>
      </c>
      <c r="K372" s="58" t="str">
        <f t="shared" si="80"/>
        <v>0</v>
      </c>
      <c r="L372" s="58" t="str">
        <f t="shared" si="83"/>
        <v>0</v>
      </c>
      <c r="M372" s="58" t="str">
        <f t="shared" si="84"/>
        <v>0</v>
      </c>
      <c r="N372" s="5">
        <v>0</v>
      </c>
      <c r="O372" s="3">
        <f t="shared" si="81"/>
        <v>4.8379629629629632E-3</v>
      </c>
    </row>
    <row r="373" spans="1:15" x14ac:dyDescent="0.35">
      <c r="A373">
        <v>419000</v>
      </c>
      <c r="B373" s="59">
        <v>0.27665624</v>
      </c>
      <c r="C373" s="3">
        <f t="shared" si="76"/>
        <v>4.8495370370370368E-3</v>
      </c>
      <c r="D373" s="59">
        <v>2.7665623999999998</v>
      </c>
      <c r="E373" s="56" t="e">
        <f t="shared" si="77"/>
        <v>#N/A</v>
      </c>
      <c r="F373" s="58" t="e">
        <f t="shared" si="78"/>
        <v>#N/A</v>
      </c>
      <c r="G373" s="58" t="e">
        <f t="shared" si="75"/>
        <v>#N/A</v>
      </c>
      <c r="H373" s="58" t="e">
        <f t="shared" si="82"/>
        <v>#N/A</v>
      </c>
      <c r="I373" s="61" t="e">
        <v>#N/A</v>
      </c>
      <c r="J373" s="58" t="str">
        <f t="shared" si="79"/>
        <v>0</v>
      </c>
      <c r="K373" s="58" t="str">
        <f t="shared" si="80"/>
        <v>0</v>
      </c>
      <c r="L373" s="58" t="str">
        <f t="shared" si="83"/>
        <v>0</v>
      </c>
      <c r="M373" s="58" t="str">
        <f t="shared" si="84"/>
        <v>0</v>
      </c>
      <c r="N373" s="5">
        <v>0</v>
      </c>
      <c r="O373" s="3">
        <f t="shared" si="81"/>
        <v>4.8495370370370368E-3</v>
      </c>
    </row>
    <row r="374" spans="1:15" x14ac:dyDescent="0.35">
      <c r="A374">
        <v>420000</v>
      </c>
      <c r="B374" s="59">
        <v>0.29783939999999998</v>
      </c>
      <c r="C374" s="3">
        <f t="shared" si="76"/>
        <v>4.8611111111111112E-3</v>
      </c>
      <c r="D374" s="59">
        <v>2.9783939999999998</v>
      </c>
      <c r="E374" s="56" t="e">
        <f t="shared" si="77"/>
        <v>#N/A</v>
      </c>
      <c r="F374" s="58" t="e">
        <f t="shared" si="78"/>
        <v>#N/A</v>
      </c>
      <c r="G374" s="58" t="e">
        <f t="shared" ref="G374:G412" si="85">IF(AND(D374&lt;=D371, D374&lt;=D372, D374&lt;=D373, D374&lt;=D375, D374&lt;=D376, D374&lt;=D377),D374,NA())</f>
        <v>#N/A</v>
      </c>
      <c r="H374" s="58">
        <f t="shared" si="82"/>
        <v>2.9783939999999998</v>
      </c>
      <c r="I374" s="61" t="e">
        <v>#N/A</v>
      </c>
      <c r="J374" s="58" t="str">
        <f t="shared" si="79"/>
        <v>0</v>
      </c>
      <c r="K374" s="58" t="str">
        <f t="shared" si="80"/>
        <v>0</v>
      </c>
      <c r="L374" s="58" t="str">
        <f t="shared" si="83"/>
        <v>0</v>
      </c>
      <c r="M374" s="58">
        <f t="shared" si="84"/>
        <v>2.9783939999999998</v>
      </c>
      <c r="N374" s="5">
        <v>0</v>
      </c>
      <c r="O374" s="3">
        <f t="shared" si="81"/>
        <v>4.8611111111111112E-3</v>
      </c>
    </row>
    <row r="375" spans="1:15" x14ac:dyDescent="0.35">
      <c r="A375">
        <v>421000</v>
      </c>
      <c r="B375" s="59">
        <v>0.29330260000000002</v>
      </c>
      <c r="C375" s="3">
        <f t="shared" si="76"/>
        <v>4.8726851851851848E-3</v>
      </c>
      <c r="D375" s="59">
        <v>2.9330260000000004</v>
      </c>
      <c r="E375" s="56" t="e">
        <f t="shared" si="77"/>
        <v>#N/A</v>
      </c>
      <c r="F375" s="58" t="e">
        <f t="shared" si="78"/>
        <v>#N/A</v>
      </c>
      <c r="G375" s="58" t="e">
        <f t="shared" si="85"/>
        <v>#N/A</v>
      </c>
      <c r="H375" s="58" t="e">
        <f t="shared" si="82"/>
        <v>#N/A</v>
      </c>
      <c r="I375" s="61" t="e">
        <v>#N/A</v>
      </c>
      <c r="J375" s="58" t="str">
        <f t="shared" si="79"/>
        <v>0</v>
      </c>
      <c r="K375" s="58" t="str">
        <f t="shared" si="80"/>
        <v>0</v>
      </c>
      <c r="L375" s="58" t="str">
        <f t="shared" si="83"/>
        <v>0</v>
      </c>
      <c r="M375" s="58" t="str">
        <f t="shared" si="84"/>
        <v>0</v>
      </c>
      <c r="N375" s="5">
        <v>0</v>
      </c>
      <c r="O375" s="3">
        <f t="shared" si="81"/>
        <v>4.8726851851851848E-3</v>
      </c>
    </row>
    <row r="376" spans="1:15" x14ac:dyDescent="0.35">
      <c r="A376">
        <v>422000</v>
      </c>
      <c r="B376" s="59">
        <v>0.2683355</v>
      </c>
      <c r="C376" s="3">
        <f t="shared" si="76"/>
        <v>4.8842592592592592E-3</v>
      </c>
      <c r="D376" s="59">
        <v>2.6833550000000002</v>
      </c>
      <c r="E376" s="56" t="e">
        <f t="shared" si="77"/>
        <v>#N/A</v>
      </c>
      <c r="F376" s="58" t="e">
        <f t="shared" si="78"/>
        <v>#N/A</v>
      </c>
      <c r="G376" s="58">
        <f t="shared" si="85"/>
        <v>2.6833550000000002</v>
      </c>
      <c r="H376" s="58" t="e">
        <f t="shared" si="82"/>
        <v>#N/A</v>
      </c>
      <c r="I376" s="61" t="e">
        <v>#N/A</v>
      </c>
      <c r="J376" s="58" t="str">
        <f t="shared" si="79"/>
        <v>0</v>
      </c>
      <c r="K376" s="58" t="str">
        <f t="shared" si="80"/>
        <v>0</v>
      </c>
      <c r="L376" s="58">
        <f t="shared" si="83"/>
        <v>2.6833550000000002</v>
      </c>
      <c r="M376" s="58" t="str">
        <f t="shared" si="84"/>
        <v>0</v>
      </c>
      <c r="N376" s="5">
        <v>0</v>
      </c>
      <c r="O376" s="3">
        <f t="shared" si="81"/>
        <v>4.8842592592592592E-3</v>
      </c>
    </row>
    <row r="377" spans="1:15" x14ac:dyDescent="0.35">
      <c r="A377">
        <v>423000</v>
      </c>
      <c r="B377" s="59">
        <v>0.27363005000000001</v>
      </c>
      <c r="C377" s="3">
        <f t="shared" si="76"/>
        <v>4.8958333333333336E-3</v>
      </c>
      <c r="D377" s="59">
        <v>2.7363005</v>
      </c>
      <c r="E377" s="56" t="e">
        <f t="shared" si="77"/>
        <v>#N/A</v>
      </c>
      <c r="F377" s="58" t="e">
        <f t="shared" si="78"/>
        <v>#N/A</v>
      </c>
      <c r="G377" s="58" t="e">
        <f t="shared" si="85"/>
        <v>#N/A</v>
      </c>
      <c r="H377" s="58" t="e">
        <f t="shared" si="82"/>
        <v>#N/A</v>
      </c>
      <c r="I377" s="61" t="e">
        <v>#N/A</v>
      </c>
      <c r="J377" s="58" t="str">
        <f t="shared" si="79"/>
        <v>0</v>
      </c>
      <c r="K377" s="58" t="str">
        <f t="shared" si="80"/>
        <v>0</v>
      </c>
      <c r="L377" s="58" t="str">
        <f t="shared" si="83"/>
        <v>0</v>
      </c>
      <c r="M377" s="58" t="str">
        <f t="shared" si="84"/>
        <v>0</v>
      </c>
      <c r="N377" s="5">
        <v>0</v>
      </c>
      <c r="O377" s="3">
        <f t="shared" si="81"/>
        <v>4.8958333333333336E-3</v>
      </c>
    </row>
    <row r="378" spans="1:15" x14ac:dyDescent="0.35">
      <c r="A378">
        <v>424000</v>
      </c>
      <c r="B378" s="59">
        <v>0.28800555999999999</v>
      </c>
      <c r="C378" s="3">
        <f t="shared" si="76"/>
        <v>4.9074074074074072E-3</v>
      </c>
      <c r="D378" s="59">
        <v>2.8800555999999999</v>
      </c>
      <c r="E378" s="56" t="e">
        <f t="shared" si="77"/>
        <v>#N/A</v>
      </c>
      <c r="F378" s="58" t="e">
        <f t="shared" si="78"/>
        <v>#N/A</v>
      </c>
      <c r="G378" s="58" t="e">
        <f t="shared" si="85"/>
        <v>#N/A</v>
      </c>
      <c r="H378" s="58" t="e">
        <f t="shared" si="82"/>
        <v>#N/A</v>
      </c>
      <c r="I378" s="61" t="e">
        <v>#N/A</v>
      </c>
      <c r="J378" s="58" t="str">
        <f t="shared" si="79"/>
        <v>0</v>
      </c>
      <c r="K378" s="58" t="str">
        <f t="shared" si="80"/>
        <v>0</v>
      </c>
      <c r="L378" s="58" t="str">
        <f t="shared" si="83"/>
        <v>0</v>
      </c>
      <c r="M378" s="58" t="str">
        <f t="shared" si="84"/>
        <v>0</v>
      </c>
      <c r="N378" s="5">
        <v>0</v>
      </c>
      <c r="O378" s="3">
        <f t="shared" si="81"/>
        <v>4.9074074074074072E-3</v>
      </c>
    </row>
    <row r="379" spans="1:15" x14ac:dyDescent="0.35">
      <c r="A379">
        <v>425000</v>
      </c>
      <c r="B379" s="59">
        <v>0.27741399999999999</v>
      </c>
      <c r="C379" s="3">
        <f t="shared" si="76"/>
        <v>4.9189814814814816E-3</v>
      </c>
      <c r="D379" s="59">
        <v>2.7741400000000001</v>
      </c>
      <c r="E379" s="56" t="e">
        <f t="shared" si="77"/>
        <v>#N/A</v>
      </c>
      <c r="F379" s="58" t="e">
        <f t="shared" si="78"/>
        <v>#N/A</v>
      </c>
      <c r="G379" s="58" t="e">
        <f t="shared" si="85"/>
        <v>#N/A</v>
      </c>
      <c r="H379" s="58" t="e">
        <f t="shared" si="82"/>
        <v>#N/A</v>
      </c>
      <c r="I379" s="61" t="s">
        <v>67</v>
      </c>
      <c r="J379" s="58" t="str">
        <f t="shared" si="79"/>
        <v>0</v>
      </c>
      <c r="K379" s="58" t="str">
        <f t="shared" si="80"/>
        <v>0</v>
      </c>
      <c r="L379" s="58" t="str">
        <f t="shared" si="83"/>
        <v>0</v>
      </c>
      <c r="M379" s="58" t="str">
        <f t="shared" si="84"/>
        <v>0</v>
      </c>
      <c r="N379" s="5" t="str">
        <v>11 Up and go</v>
      </c>
      <c r="O379" s="3">
        <f t="shared" si="81"/>
        <v>4.9189814814814816E-3</v>
      </c>
    </row>
    <row r="380" spans="1:15" x14ac:dyDescent="0.35">
      <c r="A380">
        <v>426000</v>
      </c>
      <c r="B380" s="59">
        <v>0.24791008</v>
      </c>
      <c r="C380" s="3">
        <f t="shared" si="76"/>
        <v>4.9305555555555552E-3</v>
      </c>
      <c r="D380" s="59">
        <v>2.4791007999999999</v>
      </c>
      <c r="E380" s="56" t="e">
        <f t="shared" si="77"/>
        <v>#N/A</v>
      </c>
      <c r="F380" s="58" t="e">
        <f t="shared" si="78"/>
        <v>#N/A</v>
      </c>
      <c r="G380" s="58" t="e">
        <f t="shared" si="85"/>
        <v>#N/A</v>
      </c>
      <c r="H380" s="58" t="e">
        <f t="shared" si="82"/>
        <v>#N/A</v>
      </c>
      <c r="I380" s="61" t="e">
        <v>#N/A</v>
      </c>
      <c r="J380" s="58" t="str">
        <f t="shared" si="79"/>
        <v>0</v>
      </c>
      <c r="K380" s="58" t="str">
        <f t="shared" si="80"/>
        <v>0</v>
      </c>
      <c r="L380" s="58" t="str">
        <f t="shared" si="83"/>
        <v>0</v>
      </c>
      <c r="M380" s="58" t="str">
        <f t="shared" si="84"/>
        <v>0</v>
      </c>
      <c r="N380" s="5">
        <v>0</v>
      </c>
      <c r="O380" s="3">
        <f t="shared" si="81"/>
        <v>4.9305555555555552E-3</v>
      </c>
    </row>
    <row r="381" spans="1:15" x14ac:dyDescent="0.35">
      <c r="A381">
        <v>427000</v>
      </c>
      <c r="B381" s="59">
        <v>0.22370072999999999</v>
      </c>
      <c r="C381" s="3">
        <f t="shared" si="76"/>
        <v>4.9421296296296297E-3</v>
      </c>
      <c r="D381" s="59">
        <v>2.2370072999999997</v>
      </c>
      <c r="E381" s="56" t="e">
        <f t="shared" si="77"/>
        <v>#N/A</v>
      </c>
      <c r="F381" s="58" t="e">
        <f t="shared" si="78"/>
        <v>#N/A</v>
      </c>
      <c r="G381" s="58" t="e">
        <f t="shared" si="85"/>
        <v>#N/A</v>
      </c>
      <c r="H381" s="58" t="e">
        <f t="shared" si="82"/>
        <v>#N/A</v>
      </c>
      <c r="I381" s="61" t="e">
        <v>#N/A</v>
      </c>
      <c r="J381" s="58" t="str">
        <f t="shared" si="79"/>
        <v>0</v>
      </c>
      <c r="K381" s="58" t="str">
        <f t="shared" si="80"/>
        <v>0</v>
      </c>
      <c r="L381" s="58" t="str">
        <f t="shared" si="83"/>
        <v>0</v>
      </c>
      <c r="M381" s="58" t="str">
        <f t="shared" si="84"/>
        <v>0</v>
      </c>
      <c r="N381" s="5">
        <v>0</v>
      </c>
      <c r="O381" s="3">
        <f t="shared" si="81"/>
        <v>4.9421296296296297E-3</v>
      </c>
    </row>
    <row r="382" spans="1:15" x14ac:dyDescent="0.35">
      <c r="A382">
        <v>428000</v>
      </c>
      <c r="B382" s="59">
        <v>0.18208727</v>
      </c>
      <c r="C382" s="3">
        <f t="shared" si="76"/>
        <v>4.9537037037037041E-3</v>
      </c>
      <c r="D382" s="59">
        <v>1.8208727</v>
      </c>
      <c r="E382" s="56" t="e">
        <f t="shared" si="77"/>
        <v>#N/A</v>
      </c>
      <c r="F382" s="58" t="e">
        <f t="shared" si="78"/>
        <v>#N/A</v>
      </c>
      <c r="G382" s="58" t="e">
        <f t="shared" si="85"/>
        <v>#N/A</v>
      </c>
      <c r="H382" s="58" t="e">
        <f t="shared" si="82"/>
        <v>#N/A</v>
      </c>
      <c r="I382" s="61" t="e">
        <v>#N/A</v>
      </c>
      <c r="J382" s="58" t="str">
        <f t="shared" si="79"/>
        <v>0</v>
      </c>
      <c r="K382" s="58" t="str">
        <f t="shared" si="80"/>
        <v>0</v>
      </c>
      <c r="L382" s="58" t="str">
        <f t="shared" si="83"/>
        <v>0</v>
      </c>
      <c r="M382" s="58" t="str">
        <f t="shared" si="84"/>
        <v>0</v>
      </c>
      <c r="N382" s="5">
        <v>0</v>
      </c>
      <c r="O382" s="3">
        <f t="shared" si="81"/>
        <v>4.9537037037037041E-3</v>
      </c>
    </row>
    <row r="383" spans="1:15" x14ac:dyDescent="0.35">
      <c r="A383">
        <v>429000</v>
      </c>
      <c r="B383" s="59">
        <v>0.15939101999999999</v>
      </c>
      <c r="C383" s="3">
        <f t="shared" si="76"/>
        <v>4.9652777777777777E-3</v>
      </c>
      <c r="D383" s="59">
        <v>1.5939101999999998</v>
      </c>
      <c r="E383" s="56" t="e">
        <f t="shared" si="77"/>
        <v>#N/A</v>
      </c>
      <c r="F383" s="58" t="e">
        <f t="shared" si="78"/>
        <v>#N/A</v>
      </c>
      <c r="G383" s="58" t="e">
        <f t="shared" si="85"/>
        <v>#N/A</v>
      </c>
      <c r="H383" s="58" t="e">
        <f t="shared" si="82"/>
        <v>#N/A</v>
      </c>
      <c r="I383" s="61" t="e">
        <v>#N/A</v>
      </c>
      <c r="J383" s="58" t="str">
        <f t="shared" si="79"/>
        <v>0</v>
      </c>
      <c r="K383" s="58" t="str">
        <f t="shared" si="80"/>
        <v>0</v>
      </c>
      <c r="L383" s="58" t="str">
        <f t="shared" si="83"/>
        <v>0</v>
      </c>
      <c r="M383" s="58" t="str">
        <f t="shared" si="84"/>
        <v>0</v>
      </c>
      <c r="N383" s="5">
        <v>0</v>
      </c>
      <c r="O383" s="3">
        <f t="shared" si="81"/>
        <v>4.9652777777777777E-3</v>
      </c>
    </row>
    <row r="384" spans="1:15" x14ac:dyDescent="0.35">
      <c r="A384">
        <v>430000</v>
      </c>
      <c r="B384" s="59">
        <v>8.6762964999999997E-2</v>
      </c>
      <c r="C384" s="3">
        <f t="shared" si="76"/>
        <v>4.9768518518518521E-3</v>
      </c>
      <c r="D384" s="59">
        <v>0.86762965000000003</v>
      </c>
      <c r="E384" s="56" t="e">
        <f t="shared" si="77"/>
        <v>#N/A</v>
      </c>
      <c r="F384" s="58" t="e">
        <f t="shared" si="78"/>
        <v>#N/A</v>
      </c>
      <c r="G384" s="58" t="e">
        <f t="shared" si="85"/>
        <v>#N/A</v>
      </c>
      <c r="H384" s="58" t="e">
        <f t="shared" si="82"/>
        <v>#N/A</v>
      </c>
      <c r="I384" s="61" t="e">
        <v>#N/A</v>
      </c>
      <c r="J384" s="58" t="str">
        <f t="shared" si="79"/>
        <v>0</v>
      </c>
      <c r="K384" s="58" t="str">
        <f t="shared" si="80"/>
        <v>0</v>
      </c>
      <c r="L384" s="58" t="str">
        <f t="shared" si="83"/>
        <v>0</v>
      </c>
      <c r="M384" s="58" t="str">
        <f t="shared" si="84"/>
        <v>0</v>
      </c>
      <c r="N384" s="5">
        <v>0</v>
      </c>
      <c r="O384" s="3">
        <f t="shared" si="81"/>
        <v>4.9768518518518521E-3</v>
      </c>
    </row>
    <row r="385" spans="1:15" x14ac:dyDescent="0.35">
      <c r="A385">
        <v>431000</v>
      </c>
      <c r="B385" s="59">
        <v>4.5907266000000002E-2</v>
      </c>
      <c r="C385" s="3">
        <f t="shared" si="76"/>
        <v>4.9884259259259257E-3</v>
      </c>
      <c r="D385" s="59">
        <v>0.45907266000000002</v>
      </c>
      <c r="E385" s="56" t="e">
        <f t="shared" si="77"/>
        <v>#N/A</v>
      </c>
      <c r="F385" s="58" t="e">
        <f t="shared" si="78"/>
        <v>#N/A</v>
      </c>
      <c r="G385" s="58" t="e">
        <f t="shared" si="85"/>
        <v>#N/A</v>
      </c>
      <c r="H385" s="58" t="e">
        <f t="shared" si="82"/>
        <v>#N/A</v>
      </c>
      <c r="I385" s="61" t="e">
        <v>#N/A</v>
      </c>
      <c r="J385" s="58" t="str">
        <f t="shared" si="79"/>
        <v>0</v>
      </c>
      <c r="K385" s="58" t="str">
        <f t="shared" si="80"/>
        <v>0</v>
      </c>
      <c r="L385" s="58" t="str">
        <f t="shared" si="83"/>
        <v>0</v>
      </c>
      <c r="M385" s="58" t="str">
        <f t="shared" si="84"/>
        <v>0</v>
      </c>
      <c r="N385" s="5">
        <v>0</v>
      </c>
      <c r="O385" s="3">
        <f t="shared" si="81"/>
        <v>4.9884259259259257E-3</v>
      </c>
    </row>
    <row r="386" spans="1:15" x14ac:dyDescent="0.35">
      <c r="A386">
        <v>432000</v>
      </c>
      <c r="B386" s="59">
        <v>-9.3191005E-3</v>
      </c>
      <c r="C386" s="3">
        <f t="shared" ref="C386:C412" si="86">A386/60000/1440</f>
        <v>5.0000000000000001E-3</v>
      </c>
      <c r="D386" s="59">
        <v>-9.3191004999999993E-2</v>
      </c>
      <c r="E386" s="56" t="e">
        <f t="shared" si="77"/>
        <v>#N/A</v>
      </c>
      <c r="F386" s="58" t="e">
        <f t="shared" si="78"/>
        <v>#N/A</v>
      </c>
      <c r="G386" s="58">
        <f t="shared" si="85"/>
        <v>-9.3191004999999993E-2</v>
      </c>
      <c r="H386" s="58" t="e">
        <f t="shared" si="82"/>
        <v>#N/A</v>
      </c>
      <c r="I386" s="61" t="e">
        <v>#N/A</v>
      </c>
      <c r="J386" s="58" t="str">
        <f t="shared" si="79"/>
        <v>0</v>
      </c>
      <c r="K386" s="58" t="str">
        <f t="shared" si="80"/>
        <v>0</v>
      </c>
      <c r="L386" s="58">
        <f t="shared" si="83"/>
        <v>-9.3191004999999993E-2</v>
      </c>
      <c r="M386" s="58" t="str">
        <f t="shared" si="84"/>
        <v>0</v>
      </c>
      <c r="N386" s="5">
        <v>0</v>
      </c>
      <c r="O386" s="3">
        <f t="shared" si="81"/>
        <v>5.0000000000000001E-3</v>
      </c>
    </row>
    <row r="387" spans="1:15" x14ac:dyDescent="0.35">
      <c r="A387">
        <v>433000</v>
      </c>
      <c r="B387" s="59">
        <v>6.567074E-3</v>
      </c>
      <c r="C387" s="3">
        <f t="shared" si="86"/>
        <v>5.0115740740740745E-3</v>
      </c>
      <c r="D387" s="59">
        <v>6.5670740000000005E-2</v>
      </c>
      <c r="E387" s="56" t="e">
        <f t="shared" ref="E387:E412" si="87">IF(D387=MIN($D$2:$D$412),D387,NA())</f>
        <v>#N/A</v>
      </c>
      <c r="F387" s="58" t="e">
        <f t="shared" ref="F387:F412" si="88">IF(D387=MAX($D$2:$D$412),D387,NA())</f>
        <v>#N/A</v>
      </c>
      <c r="G387" s="58" t="e">
        <f t="shared" si="85"/>
        <v>#N/A</v>
      </c>
      <c r="H387" s="58" t="e">
        <f t="shared" si="82"/>
        <v>#N/A</v>
      </c>
      <c r="I387" s="61" t="e">
        <v>#N/A</v>
      </c>
      <c r="J387" s="58" t="str">
        <f t="shared" ref="J387:J412" si="89">IF(D387=MIN($D:$D),D387,"0")</f>
        <v>0</v>
      </c>
      <c r="K387" s="58" t="str">
        <f t="shared" ref="K387:K412" si="90">IF(D387=MAX($D:$D),D387,"0")</f>
        <v>0</v>
      </c>
      <c r="L387" s="58" t="str">
        <f t="shared" si="83"/>
        <v>0</v>
      </c>
      <c r="M387" s="58" t="str">
        <f t="shared" si="84"/>
        <v>0</v>
      </c>
      <c r="N387" s="5">
        <v>0</v>
      </c>
      <c r="O387" s="3">
        <f t="shared" ref="O387:O412" si="91">$A387/60000/1440</f>
        <v>5.0115740740740745E-3</v>
      </c>
    </row>
    <row r="388" spans="1:15" x14ac:dyDescent="0.35">
      <c r="A388">
        <v>434000</v>
      </c>
      <c r="B388" s="59">
        <v>0.10340689</v>
      </c>
      <c r="C388" s="3">
        <f t="shared" si="86"/>
        <v>5.0231481481481481E-3</v>
      </c>
      <c r="D388" s="59">
        <v>1.0340689000000001</v>
      </c>
      <c r="E388" s="56" t="e">
        <f t="shared" si="87"/>
        <v>#N/A</v>
      </c>
      <c r="F388" s="58" t="e">
        <f t="shared" si="88"/>
        <v>#N/A</v>
      </c>
      <c r="G388" s="58" t="e">
        <f t="shared" si="85"/>
        <v>#N/A</v>
      </c>
      <c r="H388" s="58" t="e">
        <f t="shared" si="82"/>
        <v>#N/A</v>
      </c>
      <c r="I388" s="61" t="e">
        <v>#N/A</v>
      </c>
      <c r="J388" s="58" t="str">
        <f t="shared" si="89"/>
        <v>0</v>
      </c>
      <c r="K388" s="58" t="str">
        <f t="shared" si="90"/>
        <v>0</v>
      </c>
      <c r="L388" s="58" t="str">
        <f t="shared" si="83"/>
        <v>0</v>
      </c>
      <c r="M388" s="58" t="str">
        <f t="shared" si="84"/>
        <v>0</v>
      </c>
      <c r="N388" s="5">
        <v>0</v>
      </c>
      <c r="O388" s="3">
        <f t="shared" si="91"/>
        <v>5.0231481481481481E-3</v>
      </c>
    </row>
    <row r="389" spans="1:15" x14ac:dyDescent="0.35">
      <c r="A389">
        <v>435000</v>
      </c>
      <c r="B389" s="59">
        <v>0.10718839600000001</v>
      </c>
      <c r="C389" s="3">
        <f t="shared" si="86"/>
        <v>5.0347222222222225E-3</v>
      </c>
      <c r="D389" s="59">
        <v>1.0718839600000001</v>
      </c>
      <c r="E389" s="56" t="e">
        <f t="shared" si="87"/>
        <v>#N/A</v>
      </c>
      <c r="F389" s="58" t="e">
        <f t="shared" si="88"/>
        <v>#N/A</v>
      </c>
      <c r="G389" s="58" t="e">
        <f t="shared" si="85"/>
        <v>#N/A</v>
      </c>
      <c r="H389" s="58" t="e">
        <f t="shared" si="82"/>
        <v>#N/A</v>
      </c>
      <c r="I389" s="61" t="e">
        <v>#N/A</v>
      </c>
      <c r="J389" s="58" t="str">
        <f t="shared" si="89"/>
        <v>0</v>
      </c>
      <c r="K389" s="58" t="str">
        <f t="shared" si="90"/>
        <v>0</v>
      </c>
      <c r="L389" s="58" t="str">
        <f t="shared" si="83"/>
        <v>0</v>
      </c>
      <c r="M389" s="58" t="str">
        <f t="shared" si="84"/>
        <v>0</v>
      </c>
      <c r="N389" s="5">
        <v>0</v>
      </c>
      <c r="O389" s="3">
        <f t="shared" si="91"/>
        <v>5.0347222222222225E-3</v>
      </c>
    </row>
    <row r="390" spans="1:15" x14ac:dyDescent="0.35">
      <c r="A390">
        <v>436000</v>
      </c>
      <c r="B390" s="59">
        <v>0.10189381</v>
      </c>
      <c r="C390" s="3">
        <f t="shared" si="86"/>
        <v>5.0462962962962961E-3</v>
      </c>
      <c r="D390" s="59">
        <v>1.0189381</v>
      </c>
      <c r="E390" s="56" t="e">
        <f t="shared" si="87"/>
        <v>#N/A</v>
      </c>
      <c r="F390" s="58" t="e">
        <f t="shared" si="88"/>
        <v>#N/A</v>
      </c>
      <c r="G390" s="58" t="e">
        <f t="shared" si="85"/>
        <v>#N/A</v>
      </c>
      <c r="H390" s="58" t="e">
        <f t="shared" ref="H390:H412" si="92">IF(AND(D390&gt;=D387, D390&gt;=D388, D390&gt;=D389, D390&gt;=D391, D390&gt;=D392, D390&gt;=D393),D390,NA())</f>
        <v>#N/A</v>
      </c>
      <c r="I390" s="61" t="e">
        <v>#N/A</v>
      </c>
      <c r="J390" s="58" t="str">
        <f t="shared" si="89"/>
        <v>0</v>
      </c>
      <c r="K390" s="58" t="str">
        <f t="shared" si="90"/>
        <v>0</v>
      </c>
      <c r="L390" s="58" t="str">
        <f t="shared" ref="L390:L412" si="93">IF(AND(D390&lt;=D387, D390&lt;=D388, D390&lt;=D389, D390&lt;=D391, D390&lt;=D392, D390&lt;=D393),D390,"0")</f>
        <v>0</v>
      </c>
      <c r="M390" s="58" t="str">
        <f t="shared" ref="M390:M412" si="94">IF(AND(D390&gt;=D387, D390&gt;=D388, D390&gt;=D389, D390&gt;=D391, D390&gt;=D392, D390&gt;=D393),D390,"0")</f>
        <v>0</v>
      </c>
      <c r="N390" s="5">
        <v>0</v>
      </c>
      <c r="O390" s="3">
        <f t="shared" si="91"/>
        <v>5.0462962962962961E-3</v>
      </c>
    </row>
    <row r="391" spans="1:15" x14ac:dyDescent="0.35">
      <c r="A391">
        <v>437000</v>
      </c>
      <c r="B391" s="59">
        <v>0.15107027000000001</v>
      </c>
      <c r="C391" s="3">
        <f t="shared" si="86"/>
        <v>5.0578703703703706E-3</v>
      </c>
      <c r="D391" s="59">
        <v>1.5107027</v>
      </c>
      <c r="E391" s="56" t="e">
        <f t="shared" si="87"/>
        <v>#N/A</v>
      </c>
      <c r="F391" s="58" t="e">
        <f t="shared" si="88"/>
        <v>#N/A</v>
      </c>
      <c r="G391" s="58" t="e">
        <f t="shared" si="85"/>
        <v>#N/A</v>
      </c>
      <c r="H391" s="58" t="e">
        <f t="shared" si="92"/>
        <v>#N/A</v>
      </c>
      <c r="I391" s="61" t="e">
        <v>#N/A</v>
      </c>
      <c r="J391" s="58" t="str">
        <f t="shared" si="89"/>
        <v>0</v>
      </c>
      <c r="K391" s="58" t="str">
        <f t="shared" si="90"/>
        <v>0</v>
      </c>
      <c r="L391" s="58" t="str">
        <f t="shared" si="93"/>
        <v>0</v>
      </c>
      <c r="M391" s="58" t="str">
        <f t="shared" si="94"/>
        <v>0</v>
      </c>
      <c r="N391" s="5">
        <v>0</v>
      </c>
      <c r="O391" s="3">
        <f t="shared" si="91"/>
        <v>5.0578703703703706E-3</v>
      </c>
    </row>
    <row r="392" spans="1:15" x14ac:dyDescent="0.35">
      <c r="A392">
        <v>438000</v>
      </c>
      <c r="B392" s="59">
        <v>0.19873120999999999</v>
      </c>
      <c r="C392" s="3">
        <f t="shared" si="86"/>
        <v>5.0694444444444441E-3</v>
      </c>
      <c r="D392" s="59">
        <v>1.9873121</v>
      </c>
      <c r="E392" s="56" t="e">
        <f t="shared" si="87"/>
        <v>#N/A</v>
      </c>
      <c r="F392" s="58" t="e">
        <f t="shared" si="88"/>
        <v>#N/A</v>
      </c>
      <c r="G392" s="58" t="e">
        <f t="shared" si="85"/>
        <v>#N/A</v>
      </c>
      <c r="H392" s="58" t="e">
        <f t="shared" si="92"/>
        <v>#N/A</v>
      </c>
      <c r="I392" s="61" t="e">
        <v>#N/A</v>
      </c>
      <c r="J392" s="58" t="str">
        <f t="shared" si="89"/>
        <v>0</v>
      </c>
      <c r="K392" s="58" t="str">
        <f t="shared" si="90"/>
        <v>0</v>
      </c>
      <c r="L392" s="58" t="str">
        <f t="shared" si="93"/>
        <v>0</v>
      </c>
      <c r="M392" s="58" t="str">
        <f t="shared" si="94"/>
        <v>0</v>
      </c>
      <c r="N392" s="5">
        <v>0</v>
      </c>
      <c r="O392" s="3">
        <f t="shared" si="91"/>
        <v>5.0694444444444441E-3</v>
      </c>
    </row>
    <row r="393" spans="1:15" x14ac:dyDescent="0.35">
      <c r="A393">
        <v>439000</v>
      </c>
      <c r="B393" s="59">
        <v>0.20099961999999999</v>
      </c>
      <c r="C393" s="3">
        <f t="shared" si="86"/>
        <v>5.0810185185185186E-3</v>
      </c>
      <c r="D393" s="59">
        <v>2.0099961999999998</v>
      </c>
      <c r="E393" s="56" t="e">
        <f t="shared" si="87"/>
        <v>#N/A</v>
      </c>
      <c r="F393" s="58" t="e">
        <f t="shared" si="88"/>
        <v>#N/A</v>
      </c>
      <c r="G393" s="58" t="e">
        <f t="shared" si="85"/>
        <v>#N/A</v>
      </c>
      <c r="H393" s="58">
        <f t="shared" si="92"/>
        <v>2.0099961999999998</v>
      </c>
      <c r="I393" s="61" t="e">
        <v>#N/A</v>
      </c>
      <c r="J393" s="58" t="str">
        <f t="shared" si="89"/>
        <v>0</v>
      </c>
      <c r="K393" s="58" t="str">
        <f t="shared" si="90"/>
        <v>0</v>
      </c>
      <c r="L393" s="58" t="str">
        <f t="shared" si="93"/>
        <v>0</v>
      </c>
      <c r="M393" s="58">
        <f t="shared" si="94"/>
        <v>2.0099961999999998</v>
      </c>
      <c r="N393" s="5">
        <v>0</v>
      </c>
      <c r="O393" s="3">
        <f t="shared" si="91"/>
        <v>5.0810185185185186E-3</v>
      </c>
    </row>
    <row r="394" spans="1:15" x14ac:dyDescent="0.35">
      <c r="A394">
        <v>440000</v>
      </c>
      <c r="B394" s="59">
        <v>0.17149569000000001</v>
      </c>
      <c r="C394" s="3">
        <f t="shared" si="86"/>
        <v>5.0925925925925921E-3</v>
      </c>
      <c r="D394" s="59">
        <v>1.7149569</v>
      </c>
      <c r="E394" s="56" t="e">
        <f t="shared" si="87"/>
        <v>#N/A</v>
      </c>
      <c r="F394" s="58" t="e">
        <f t="shared" si="88"/>
        <v>#N/A</v>
      </c>
      <c r="G394" s="58" t="e">
        <f t="shared" si="85"/>
        <v>#N/A</v>
      </c>
      <c r="H394" s="58" t="e">
        <f t="shared" si="92"/>
        <v>#N/A</v>
      </c>
      <c r="I394" s="61" t="e">
        <v>#N/A</v>
      </c>
      <c r="J394" s="58" t="str">
        <f t="shared" si="89"/>
        <v>0</v>
      </c>
      <c r="K394" s="58" t="str">
        <f t="shared" si="90"/>
        <v>0</v>
      </c>
      <c r="L394" s="58" t="str">
        <f t="shared" si="93"/>
        <v>0</v>
      </c>
      <c r="M394" s="58" t="str">
        <f t="shared" si="94"/>
        <v>0</v>
      </c>
      <c r="N394" s="5">
        <v>0</v>
      </c>
      <c r="O394" s="3">
        <f t="shared" si="91"/>
        <v>5.0925925925925921E-3</v>
      </c>
    </row>
    <row r="395" spans="1:15" x14ac:dyDescent="0.35">
      <c r="A395">
        <v>441000</v>
      </c>
      <c r="B395" s="59">
        <v>9.8867640000000007E-2</v>
      </c>
      <c r="C395" s="3">
        <f t="shared" si="86"/>
        <v>5.1041666666666666E-3</v>
      </c>
      <c r="D395" s="59">
        <v>0.98867640000000012</v>
      </c>
      <c r="E395" s="56" t="e">
        <f t="shared" si="87"/>
        <v>#N/A</v>
      </c>
      <c r="F395" s="58" t="e">
        <f t="shared" si="88"/>
        <v>#N/A</v>
      </c>
      <c r="G395" s="58" t="e">
        <f t="shared" si="85"/>
        <v>#N/A</v>
      </c>
      <c r="H395" s="58" t="e">
        <f t="shared" si="92"/>
        <v>#N/A</v>
      </c>
      <c r="I395" s="61" t="e">
        <v>#N/A</v>
      </c>
      <c r="J395" s="58" t="str">
        <f t="shared" si="89"/>
        <v>0</v>
      </c>
      <c r="K395" s="58" t="str">
        <f t="shared" si="90"/>
        <v>0</v>
      </c>
      <c r="L395" s="58" t="str">
        <f t="shared" si="93"/>
        <v>0</v>
      </c>
      <c r="M395" s="58" t="str">
        <f t="shared" si="94"/>
        <v>0</v>
      </c>
      <c r="N395" s="5">
        <v>0</v>
      </c>
      <c r="O395" s="3">
        <f t="shared" si="91"/>
        <v>5.1041666666666666E-3</v>
      </c>
    </row>
    <row r="396" spans="1:15" x14ac:dyDescent="0.35">
      <c r="A396">
        <v>442000</v>
      </c>
      <c r="B396" s="59">
        <v>8.2979046000000001E-2</v>
      </c>
      <c r="C396" s="3">
        <f t="shared" si="86"/>
        <v>5.1157407407407401E-3</v>
      </c>
      <c r="D396" s="59">
        <v>0.82979046000000001</v>
      </c>
      <c r="E396" s="56" t="e">
        <f t="shared" si="87"/>
        <v>#N/A</v>
      </c>
      <c r="F396" s="58" t="e">
        <f t="shared" si="88"/>
        <v>#N/A</v>
      </c>
      <c r="G396" s="58">
        <f t="shared" si="85"/>
        <v>0.82979046000000001</v>
      </c>
      <c r="H396" s="58" t="e">
        <f t="shared" si="92"/>
        <v>#N/A</v>
      </c>
      <c r="I396" s="61" t="e">
        <v>#N/A</v>
      </c>
      <c r="J396" s="58" t="str">
        <f t="shared" si="89"/>
        <v>0</v>
      </c>
      <c r="K396" s="58" t="str">
        <f t="shared" si="90"/>
        <v>0</v>
      </c>
      <c r="L396" s="58">
        <f t="shared" si="93"/>
        <v>0.82979046000000001</v>
      </c>
      <c r="M396" s="58" t="str">
        <f t="shared" si="94"/>
        <v>0</v>
      </c>
      <c r="N396" s="5">
        <v>0</v>
      </c>
      <c r="O396" s="3">
        <f t="shared" si="91"/>
        <v>5.1157407407407401E-3</v>
      </c>
    </row>
    <row r="397" spans="1:15" x14ac:dyDescent="0.35">
      <c r="A397">
        <v>443000</v>
      </c>
      <c r="B397" s="59">
        <v>0.10491998</v>
      </c>
      <c r="C397" s="3">
        <f t="shared" si="86"/>
        <v>5.1273148148148154E-3</v>
      </c>
      <c r="D397" s="59">
        <v>1.0491998</v>
      </c>
      <c r="E397" s="56" t="e">
        <f t="shared" si="87"/>
        <v>#N/A</v>
      </c>
      <c r="F397" s="58" t="e">
        <f t="shared" si="88"/>
        <v>#N/A</v>
      </c>
      <c r="G397" s="58" t="e">
        <f t="shared" si="85"/>
        <v>#N/A</v>
      </c>
      <c r="H397" s="58" t="e">
        <f t="shared" si="92"/>
        <v>#N/A</v>
      </c>
      <c r="I397" s="61" t="e">
        <v>#N/A</v>
      </c>
      <c r="J397" s="58" t="str">
        <f t="shared" si="89"/>
        <v>0</v>
      </c>
      <c r="K397" s="58" t="str">
        <f t="shared" si="90"/>
        <v>0</v>
      </c>
      <c r="L397" s="58" t="str">
        <f t="shared" si="93"/>
        <v>0</v>
      </c>
      <c r="M397" s="58" t="str">
        <f t="shared" si="94"/>
        <v>0</v>
      </c>
      <c r="N397" s="5">
        <v>0</v>
      </c>
      <c r="O397" s="3">
        <f t="shared" si="91"/>
        <v>5.1273148148148154E-3</v>
      </c>
    </row>
    <row r="398" spans="1:15" x14ac:dyDescent="0.35">
      <c r="A398">
        <v>444000</v>
      </c>
      <c r="B398" s="59">
        <v>0.11929307</v>
      </c>
      <c r="C398" s="3">
        <f t="shared" si="86"/>
        <v>5.138888888888889E-3</v>
      </c>
      <c r="D398" s="59">
        <v>1.1929307</v>
      </c>
      <c r="E398" s="56" t="e">
        <f t="shared" si="87"/>
        <v>#N/A</v>
      </c>
      <c r="F398" s="58" t="e">
        <f t="shared" si="88"/>
        <v>#N/A</v>
      </c>
      <c r="G398" s="58" t="e">
        <f t="shared" si="85"/>
        <v>#N/A</v>
      </c>
      <c r="H398" s="58" t="e">
        <f t="shared" si="92"/>
        <v>#N/A</v>
      </c>
      <c r="I398" s="61" t="e">
        <v>#N/A</v>
      </c>
      <c r="J398" s="58" t="str">
        <f t="shared" si="89"/>
        <v>0</v>
      </c>
      <c r="K398" s="58" t="str">
        <f t="shared" si="90"/>
        <v>0</v>
      </c>
      <c r="L398" s="58" t="str">
        <f t="shared" si="93"/>
        <v>0</v>
      </c>
      <c r="M398" s="58" t="str">
        <f t="shared" si="94"/>
        <v>0</v>
      </c>
      <c r="N398" s="5">
        <v>0</v>
      </c>
      <c r="O398" s="3">
        <f t="shared" si="91"/>
        <v>5.138888888888889E-3</v>
      </c>
    </row>
    <row r="399" spans="1:15" x14ac:dyDescent="0.35">
      <c r="A399">
        <v>445000</v>
      </c>
      <c r="B399" s="59">
        <v>0.13215550000000001</v>
      </c>
      <c r="C399" s="3">
        <f t="shared" si="86"/>
        <v>5.1504629629629635E-3</v>
      </c>
      <c r="D399" s="59">
        <v>1.321555</v>
      </c>
      <c r="E399" s="56" t="e">
        <f t="shared" si="87"/>
        <v>#N/A</v>
      </c>
      <c r="F399" s="58" t="e">
        <f t="shared" si="88"/>
        <v>#N/A</v>
      </c>
      <c r="G399" s="58" t="e">
        <f t="shared" si="85"/>
        <v>#N/A</v>
      </c>
      <c r="H399" s="58" t="e">
        <f t="shared" si="92"/>
        <v>#N/A</v>
      </c>
      <c r="I399" s="61" t="e">
        <v>#N/A</v>
      </c>
      <c r="J399" s="58" t="str">
        <f t="shared" si="89"/>
        <v>0</v>
      </c>
      <c r="K399" s="58" t="str">
        <f t="shared" si="90"/>
        <v>0</v>
      </c>
      <c r="L399" s="58" t="str">
        <f t="shared" si="93"/>
        <v>0</v>
      </c>
      <c r="M399" s="58" t="str">
        <f t="shared" si="94"/>
        <v>0</v>
      </c>
      <c r="N399" s="5">
        <v>0</v>
      </c>
      <c r="O399" s="3">
        <f t="shared" si="91"/>
        <v>5.1504629629629635E-3</v>
      </c>
    </row>
    <row r="400" spans="1:15" x14ac:dyDescent="0.35">
      <c r="A400">
        <v>446000</v>
      </c>
      <c r="B400" s="59">
        <v>0.12459008000000001</v>
      </c>
      <c r="C400" s="3">
        <f t="shared" si="86"/>
        <v>5.162037037037037E-3</v>
      </c>
      <c r="D400" s="59">
        <v>1.2459008</v>
      </c>
      <c r="E400" s="56" t="e">
        <f t="shared" si="87"/>
        <v>#N/A</v>
      </c>
      <c r="F400" s="58" t="e">
        <f t="shared" si="88"/>
        <v>#N/A</v>
      </c>
      <c r="G400" s="58" t="e">
        <f t="shared" si="85"/>
        <v>#N/A</v>
      </c>
      <c r="H400" s="58" t="e">
        <f t="shared" si="92"/>
        <v>#N/A</v>
      </c>
      <c r="I400" s="61" t="e">
        <v>#N/A</v>
      </c>
      <c r="J400" s="58" t="str">
        <f t="shared" si="89"/>
        <v>0</v>
      </c>
      <c r="K400" s="58" t="str">
        <f t="shared" si="90"/>
        <v>0</v>
      </c>
      <c r="L400" s="58" t="str">
        <f t="shared" si="93"/>
        <v>0</v>
      </c>
      <c r="M400" s="58" t="str">
        <f t="shared" si="94"/>
        <v>0</v>
      </c>
      <c r="N400" s="5">
        <v>0</v>
      </c>
      <c r="O400" s="3">
        <f t="shared" si="91"/>
        <v>5.162037037037037E-3</v>
      </c>
    </row>
    <row r="401" spans="1:15" x14ac:dyDescent="0.35">
      <c r="A401">
        <v>447000</v>
      </c>
      <c r="B401" s="59">
        <v>0.13064240999999999</v>
      </c>
      <c r="C401" s="3">
        <f t="shared" si="86"/>
        <v>5.1736111111111115E-3</v>
      </c>
      <c r="D401" s="59">
        <v>1.3064240999999999</v>
      </c>
      <c r="E401" s="56" t="e">
        <f t="shared" si="87"/>
        <v>#N/A</v>
      </c>
      <c r="F401" s="58" t="e">
        <f t="shared" si="88"/>
        <v>#N/A</v>
      </c>
      <c r="G401" s="58" t="e">
        <f t="shared" si="85"/>
        <v>#N/A</v>
      </c>
      <c r="H401" s="58" t="e">
        <f t="shared" si="92"/>
        <v>#N/A</v>
      </c>
      <c r="I401" s="61" t="e">
        <v>#N/A</v>
      </c>
      <c r="J401" s="58" t="str">
        <f t="shared" si="89"/>
        <v>0</v>
      </c>
      <c r="K401" s="58" t="str">
        <f t="shared" si="90"/>
        <v>0</v>
      </c>
      <c r="L401" s="58" t="str">
        <f t="shared" si="93"/>
        <v>0</v>
      </c>
      <c r="M401" s="58" t="str">
        <f t="shared" si="94"/>
        <v>0</v>
      </c>
      <c r="N401" s="5">
        <v>0</v>
      </c>
      <c r="O401" s="3">
        <f t="shared" si="91"/>
        <v>5.1736111111111115E-3</v>
      </c>
    </row>
    <row r="402" spans="1:15" x14ac:dyDescent="0.35">
      <c r="A402">
        <v>448000</v>
      </c>
      <c r="B402" s="59">
        <v>0.13972092</v>
      </c>
      <c r="C402" s="3">
        <f t="shared" si="86"/>
        <v>5.185185185185185E-3</v>
      </c>
      <c r="D402" s="59">
        <v>1.3972092</v>
      </c>
      <c r="E402" s="56" t="e">
        <f t="shared" si="87"/>
        <v>#N/A</v>
      </c>
      <c r="F402" s="58" t="e">
        <f t="shared" si="88"/>
        <v>#N/A</v>
      </c>
      <c r="G402" s="58" t="e">
        <f t="shared" si="85"/>
        <v>#N/A</v>
      </c>
      <c r="H402" s="58" t="e">
        <f t="shared" si="92"/>
        <v>#N/A</v>
      </c>
      <c r="I402" s="61" t="e">
        <v>#N/A</v>
      </c>
      <c r="J402" s="58" t="str">
        <f t="shared" si="89"/>
        <v>0</v>
      </c>
      <c r="K402" s="58" t="str">
        <f t="shared" si="90"/>
        <v>0</v>
      </c>
      <c r="L402" s="58" t="str">
        <f t="shared" si="93"/>
        <v>0</v>
      </c>
      <c r="M402" s="58" t="str">
        <f t="shared" si="94"/>
        <v>0</v>
      </c>
      <c r="N402" s="5">
        <v>0</v>
      </c>
      <c r="O402" s="3">
        <f t="shared" si="91"/>
        <v>5.185185185185185E-3</v>
      </c>
    </row>
    <row r="403" spans="1:15" x14ac:dyDescent="0.35">
      <c r="A403">
        <v>449000</v>
      </c>
      <c r="B403" s="59">
        <v>0.15333867000000001</v>
      </c>
      <c r="C403" s="3">
        <f t="shared" si="86"/>
        <v>5.1967592592592595E-3</v>
      </c>
      <c r="D403" s="59">
        <v>1.5333867000000001</v>
      </c>
      <c r="E403" s="56" t="e">
        <f t="shared" si="87"/>
        <v>#N/A</v>
      </c>
      <c r="F403" s="58" t="e">
        <f t="shared" si="88"/>
        <v>#N/A</v>
      </c>
      <c r="G403" s="58" t="e">
        <f t="shared" si="85"/>
        <v>#N/A</v>
      </c>
      <c r="H403" s="58">
        <f t="shared" si="92"/>
        <v>1.5333867000000001</v>
      </c>
      <c r="I403" s="61" t="e">
        <v>#N/A</v>
      </c>
      <c r="J403" s="58" t="str">
        <f t="shared" si="89"/>
        <v>0</v>
      </c>
      <c r="K403" s="58" t="str">
        <f t="shared" si="90"/>
        <v>0</v>
      </c>
      <c r="L403" s="58" t="str">
        <f t="shared" si="93"/>
        <v>0</v>
      </c>
      <c r="M403" s="58">
        <f t="shared" si="94"/>
        <v>1.5333867000000001</v>
      </c>
      <c r="N403" s="5">
        <v>0</v>
      </c>
      <c r="O403" s="3">
        <f t="shared" si="91"/>
        <v>5.1967592592592595E-3</v>
      </c>
    </row>
    <row r="404" spans="1:15" x14ac:dyDescent="0.35">
      <c r="A404">
        <v>450000</v>
      </c>
      <c r="B404" s="59">
        <v>0.14501791999999999</v>
      </c>
      <c r="C404" s="3">
        <f t="shared" si="86"/>
        <v>5.208333333333333E-3</v>
      </c>
      <c r="D404" s="59">
        <v>1.4501792</v>
      </c>
      <c r="E404" s="56" t="e">
        <f t="shared" si="87"/>
        <v>#N/A</v>
      </c>
      <c r="F404" s="58" t="e">
        <f t="shared" si="88"/>
        <v>#N/A</v>
      </c>
      <c r="G404" s="58" t="e">
        <f t="shared" si="85"/>
        <v>#N/A</v>
      </c>
      <c r="H404" s="58" t="e">
        <f t="shared" si="92"/>
        <v>#N/A</v>
      </c>
      <c r="I404" s="61" t="e">
        <v>#N/A</v>
      </c>
      <c r="J404" s="58" t="str">
        <f t="shared" si="89"/>
        <v>0</v>
      </c>
      <c r="K404" s="58" t="str">
        <f t="shared" si="90"/>
        <v>0</v>
      </c>
      <c r="L404" s="58" t="str">
        <f t="shared" si="93"/>
        <v>0</v>
      </c>
      <c r="M404" s="58" t="str">
        <f t="shared" si="94"/>
        <v>0</v>
      </c>
      <c r="N404" s="5">
        <v>0</v>
      </c>
      <c r="O404" s="3">
        <f t="shared" si="91"/>
        <v>5.208333333333333E-3</v>
      </c>
    </row>
    <row r="405" spans="1:15" x14ac:dyDescent="0.35">
      <c r="A405">
        <v>451000</v>
      </c>
      <c r="B405" s="59">
        <v>0.11702464999999999</v>
      </c>
      <c r="C405" s="3">
        <f t="shared" si="86"/>
        <v>5.2199074074074075E-3</v>
      </c>
      <c r="D405" s="59">
        <v>1.1702465</v>
      </c>
      <c r="E405" s="56" t="e">
        <f t="shared" si="87"/>
        <v>#N/A</v>
      </c>
      <c r="F405" s="58" t="e">
        <f t="shared" si="88"/>
        <v>#N/A</v>
      </c>
      <c r="G405" s="58" t="e">
        <f t="shared" si="85"/>
        <v>#N/A</v>
      </c>
      <c r="H405" s="58" t="e">
        <f t="shared" si="92"/>
        <v>#N/A</v>
      </c>
      <c r="I405" s="61" t="e">
        <v>#N/A</v>
      </c>
      <c r="J405" s="58" t="str">
        <f t="shared" si="89"/>
        <v>0</v>
      </c>
      <c r="K405" s="58" t="str">
        <f t="shared" si="90"/>
        <v>0</v>
      </c>
      <c r="L405" s="58" t="str">
        <f t="shared" si="93"/>
        <v>0</v>
      </c>
      <c r="M405" s="58" t="str">
        <f t="shared" si="94"/>
        <v>0</v>
      </c>
      <c r="N405" s="5">
        <v>0</v>
      </c>
      <c r="O405" s="3">
        <f t="shared" si="91"/>
        <v>5.2199074074074075E-3</v>
      </c>
    </row>
    <row r="406" spans="1:15" x14ac:dyDescent="0.35">
      <c r="A406">
        <v>452000</v>
      </c>
      <c r="B406" s="59">
        <v>9.7354549999999998E-2</v>
      </c>
      <c r="C406" s="3">
        <f t="shared" si="86"/>
        <v>5.2314814814814811E-3</v>
      </c>
      <c r="D406" s="59">
        <v>0.97354549999999995</v>
      </c>
      <c r="E406" s="56" t="e">
        <f t="shared" si="87"/>
        <v>#N/A</v>
      </c>
      <c r="F406" s="58" t="e">
        <f t="shared" si="88"/>
        <v>#N/A</v>
      </c>
      <c r="G406" s="58" t="e">
        <f t="shared" si="85"/>
        <v>#N/A</v>
      </c>
      <c r="H406" s="58" t="e">
        <f t="shared" si="92"/>
        <v>#N/A</v>
      </c>
      <c r="I406" s="61" t="e">
        <v>#N/A</v>
      </c>
      <c r="J406" s="58" t="str">
        <f t="shared" si="89"/>
        <v>0</v>
      </c>
      <c r="K406" s="58" t="str">
        <f t="shared" si="90"/>
        <v>0</v>
      </c>
      <c r="L406" s="58" t="str">
        <f t="shared" si="93"/>
        <v>0</v>
      </c>
      <c r="M406" s="58" t="str">
        <f t="shared" si="94"/>
        <v>0</v>
      </c>
      <c r="N406" s="5">
        <v>0</v>
      </c>
      <c r="O406" s="3">
        <f t="shared" si="91"/>
        <v>5.2314814814814811E-3</v>
      </c>
    </row>
    <row r="407" spans="1:15" x14ac:dyDescent="0.35">
      <c r="A407">
        <v>453000</v>
      </c>
      <c r="B407" s="59">
        <v>7.0119039999999994E-2</v>
      </c>
      <c r="C407" s="3">
        <f t="shared" si="86"/>
        <v>5.2430555555555555E-3</v>
      </c>
      <c r="D407" s="59">
        <v>0.70119039999999999</v>
      </c>
      <c r="E407" s="56" t="e">
        <f t="shared" si="87"/>
        <v>#N/A</v>
      </c>
      <c r="F407" s="58" t="e">
        <f t="shared" si="88"/>
        <v>#N/A</v>
      </c>
      <c r="G407" s="58" t="e">
        <f t="shared" si="85"/>
        <v>#N/A</v>
      </c>
      <c r="H407" s="58" t="e">
        <f t="shared" si="92"/>
        <v>#N/A</v>
      </c>
      <c r="I407" s="61" t="e">
        <v>#N/A</v>
      </c>
      <c r="J407" s="58" t="str">
        <f t="shared" si="89"/>
        <v>0</v>
      </c>
      <c r="K407" s="58" t="str">
        <f t="shared" si="90"/>
        <v>0</v>
      </c>
      <c r="L407" s="58" t="str">
        <f t="shared" si="93"/>
        <v>0</v>
      </c>
      <c r="M407" s="58" t="str">
        <f t="shared" si="94"/>
        <v>0</v>
      </c>
      <c r="N407" s="5">
        <v>0</v>
      </c>
      <c r="O407" s="3">
        <f t="shared" si="91"/>
        <v>5.2430555555555555E-3</v>
      </c>
    </row>
    <row r="408" spans="1:15" x14ac:dyDescent="0.35">
      <c r="A408">
        <v>454000</v>
      </c>
      <c r="B408" s="59">
        <v>4.4394179999999998E-2</v>
      </c>
      <c r="C408" s="3">
        <f t="shared" si="86"/>
        <v>5.2546296296296291E-3</v>
      </c>
      <c r="D408" s="59">
        <v>0.4439418</v>
      </c>
      <c r="E408" s="56" t="e">
        <f t="shared" si="87"/>
        <v>#N/A</v>
      </c>
      <c r="F408" s="58" t="e">
        <f t="shared" si="88"/>
        <v>#N/A</v>
      </c>
      <c r="G408" s="58" t="e">
        <f t="shared" si="85"/>
        <v>#N/A</v>
      </c>
      <c r="H408" s="58" t="e">
        <f t="shared" si="92"/>
        <v>#N/A</v>
      </c>
      <c r="I408" s="61" t="e">
        <v>#N/A</v>
      </c>
      <c r="J408" s="58" t="str">
        <f t="shared" si="89"/>
        <v>0</v>
      </c>
      <c r="K408" s="58" t="str">
        <f t="shared" si="90"/>
        <v>0</v>
      </c>
      <c r="L408" s="58" t="str">
        <f t="shared" si="93"/>
        <v>0</v>
      </c>
      <c r="M408" s="58" t="str">
        <f t="shared" si="94"/>
        <v>0</v>
      </c>
      <c r="N408" s="5">
        <v>0</v>
      </c>
      <c r="O408" s="3">
        <f t="shared" si="91"/>
        <v>5.2546296296296291E-3</v>
      </c>
    </row>
    <row r="409" spans="1:15" x14ac:dyDescent="0.35">
      <c r="A409">
        <v>455000</v>
      </c>
      <c r="B409" s="59">
        <v>2.3968751999999999E-2</v>
      </c>
      <c r="C409" s="3">
        <f t="shared" si="86"/>
        <v>5.2662037037037035E-3</v>
      </c>
      <c r="D409" s="59">
        <v>0.23968751999999999</v>
      </c>
      <c r="E409" s="56" t="e">
        <f t="shared" si="87"/>
        <v>#N/A</v>
      </c>
      <c r="F409" s="58" t="e">
        <f t="shared" si="88"/>
        <v>#N/A</v>
      </c>
      <c r="G409" s="58" t="e">
        <f t="shared" si="85"/>
        <v>#N/A</v>
      </c>
      <c r="H409" s="58" t="e">
        <f t="shared" si="92"/>
        <v>#N/A</v>
      </c>
      <c r="I409" s="61" t="e">
        <v>#N/A</v>
      </c>
      <c r="J409" s="58" t="str">
        <f t="shared" si="89"/>
        <v>0</v>
      </c>
      <c r="K409" s="58" t="str">
        <f t="shared" si="90"/>
        <v>0</v>
      </c>
      <c r="L409" s="58" t="str">
        <f t="shared" si="93"/>
        <v>0</v>
      </c>
      <c r="M409" s="58" t="str">
        <f t="shared" si="94"/>
        <v>0</v>
      </c>
      <c r="N409" s="5">
        <v>0</v>
      </c>
      <c r="O409" s="3">
        <f t="shared" si="91"/>
        <v>5.2662037037037035E-3</v>
      </c>
    </row>
    <row r="410" spans="1:15" x14ac:dyDescent="0.35">
      <c r="A410">
        <v>456000</v>
      </c>
      <c r="B410" s="59">
        <v>1.8671746999999999E-2</v>
      </c>
      <c r="C410" s="3">
        <f t="shared" si="86"/>
        <v>5.2777777777777779E-3</v>
      </c>
      <c r="D410" s="59">
        <v>0.18671747</v>
      </c>
      <c r="E410" s="56" t="e">
        <f t="shared" si="87"/>
        <v>#N/A</v>
      </c>
      <c r="F410" s="58" t="e">
        <f t="shared" si="88"/>
        <v>#N/A</v>
      </c>
      <c r="G410" s="58">
        <f t="shared" si="85"/>
        <v>0.18671747</v>
      </c>
      <c r="H410" s="58" t="e">
        <f t="shared" si="92"/>
        <v>#N/A</v>
      </c>
      <c r="I410" s="61" t="e">
        <v>#N/A</v>
      </c>
      <c r="J410" s="58" t="str">
        <f t="shared" si="89"/>
        <v>0</v>
      </c>
      <c r="K410" s="58" t="str">
        <f t="shared" si="90"/>
        <v>0</v>
      </c>
      <c r="L410" s="58">
        <f t="shared" si="93"/>
        <v>0.18671747</v>
      </c>
      <c r="M410" s="58" t="str">
        <f t="shared" si="94"/>
        <v>0</v>
      </c>
      <c r="N410" s="5">
        <v>0</v>
      </c>
      <c r="O410" s="3">
        <f t="shared" si="91"/>
        <v>5.2777777777777779E-3</v>
      </c>
    </row>
    <row r="411" spans="1:15" x14ac:dyDescent="0.35">
      <c r="A411">
        <v>457000</v>
      </c>
      <c r="B411" s="59">
        <v>2.1697916000000001E-2</v>
      </c>
      <c r="C411" s="3">
        <f t="shared" si="86"/>
        <v>5.2893518518518515E-3</v>
      </c>
      <c r="D411" s="59">
        <v>0.21697916</v>
      </c>
      <c r="E411" s="56" t="e">
        <f t="shared" si="87"/>
        <v>#N/A</v>
      </c>
      <c r="F411" s="58" t="e">
        <f t="shared" si="88"/>
        <v>#N/A</v>
      </c>
      <c r="G411" s="58" t="e">
        <f t="shared" si="85"/>
        <v>#N/A</v>
      </c>
      <c r="H411" s="58" t="e">
        <f t="shared" si="92"/>
        <v>#N/A</v>
      </c>
      <c r="I411" s="61" t="e">
        <v>#N/A</v>
      </c>
      <c r="J411" s="58" t="str">
        <f t="shared" si="89"/>
        <v>0</v>
      </c>
      <c r="K411" s="58" t="str">
        <f t="shared" si="90"/>
        <v>0</v>
      </c>
      <c r="L411" s="58" t="str">
        <f t="shared" si="93"/>
        <v>0</v>
      </c>
      <c r="M411" s="58" t="str">
        <f t="shared" si="94"/>
        <v>0</v>
      </c>
      <c r="N411" s="5">
        <v>0</v>
      </c>
      <c r="O411" s="3">
        <f t="shared" si="91"/>
        <v>5.2893518518518515E-3</v>
      </c>
    </row>
    <row r="412" spans="1:15" x14ac:dyDescent="0.35">
      <c r="A412">
        <v>458000</v>
      </c>
      <c r="B412" s="59">
        <v>2.7750253999999999E-2</v>
      </c>
      <c r="C412" s="3">
        <f t="shared" si="86"/>
        <v>5.3009259259259259E-3</v>
      </c>
      <c r="D412" s="59">
        <v>0.27750253999999996</v>
      </c>
      <c r="E412" s="56" t="e">
        <f t="shared" si="87"/>
        <v>#N/A</v>
      </c>
      <c r="F412" s="58" t="e">
        <f t="shared" si="88"/>
        <v>#N/A</v>
      </c>
      <c r="G412" s="58" t="e">
        <f t="shared" si="85"/>
        <v>#N/A</v>
      </c>
      <c r="H412" s="58" t="e">
        <f t="shared" si="92"/>
        <v>#N/A</v>
      </c>
      <c r="I412" s="61" t="e">
        <v>#N/A</v>
      </c>
      <c r="J412" s="58" t="str">
        <f t="shared" si="89"/>
        <v>0</v>
      </c>
      <c r="K412" s="58" t="str">
        <f t="shared" si="90"/>
        <v>0</v>
      </c>
      <c r="L412" s="58" t="str">
        <f t="shared" si="93"/>
        <v>0</v>
      </c>
      <c r="M412" s="58" t="str">
        <f t="shared" si="94"/>
        <v>0</v>
      </c>
      <c r="N412" s="5">
        <v>0</v>
      </c>
      <c r="O412" s="3">
        <f t="shared" si="91"/>
        <v>5.3009259259259259E-3</v>
      </c>
    </row>
    <row r="413" spans="1:15" x14ac:dyDescent="0.35">
      <c r="A413">
        <v>459000</v>
      </c>
      <c r="B413" s="59">
        <v>3.380259E-2</v>
      </c>
      <c r="D413" s="59">
        <v>0.33802589999999999</v>
      </c>
      <c r="N413" s="5">
        <v>0</v>
      </c>
    </row>
    <row r="414" spans="1:15" x14ac:dyDescent="0.35">
      <c r="A414">
        <v>460000</v>
      </c>
      <c r="B414" s="59">
        <v>3.6828760000000002E-2</v>
      </c>
      <c r="D414" s="59">
        <v>0.36828760000000005</v>
      </c>
      <c r="N414" s="5">
        <v>0</v>
      </c>
    </row>
    <row r="415" spans="1:15" x14ac:dyDescent="0.35">
      <c r="A415">
        <v>461000</v>
      </c>
      <c r="B415" s="59">
        <v>8.7520719999999996E-2</v>
      </c>
      <c r="D415" s="59">
        <v>0.87520719999999996</v>
      </c>
      <c r="N415" s="5">
        <v>0</v>
      </c>
    </row>
    <row r="416" spans="1:15" x14ac:dyDescent="0.35">
      <c r="A416">
        <v>462000</v>
      </c>
      <c r="B416" s="59">
        <v>7.2389880000000004E-2</v>
      </c>
      <c r="D416" s="59">
        <v>0.72389880000000006</v>
      </c>
      <c r="N416" s="5">
        <v>0</v>
      </c>
    </row>
    <row r="417" spans="1:14" x14ac:dyDescent="0.35">
      <c r="A417">
        <v>463000</v>
      </c>
      <c r="B417" s="59">
        <v>0.12912931999999999</v>
      </c>
      <c r="D417" s="59">
        <v>1.2912931999999999</v>
      </c>
      <c r="N417" s="5" t="str">
        <v>12 Back</v>
      </c>
    </row>
    <row r="418" spans="1:14" x14ac:dyDescent="0.35">
      <c r="A418">
        <v>464000</v>
      </c>
      <c r="B418" s="59">
        <v>0.13518167</v>
      </c>
      <c r="D418" s="59">
        <v>1.3518167000000001</v>
      </c>
      <c r="N418" s="5">
        <v>0</v>
      </c>
    </row>
    <row r="419" spans="1:14" x14ac:dyDescent="0.35">
      <c r="A419">
        <v>465000</v>
      </c>
      <c r="B419" s="59">
        <v>0.16695644000000001</v>
      </c>
      <c r="D419" s="59">
        <v>1.6695644000000001</v>
      </c>
      <c r="N419" s="5">
        <v>0</v>
      </c>
    </row>
    <row r="420" spans="1:14" x14ac:dyDescent="0.35">
      <c r="A420">
        <v>466000</v>
      </c>
      <c r="B420" s="59">
        <v>0.17603494</v>
      </c>
      <c r="D420" s="59">
        <v>1.7603494</v>
      </c>
      <c r="N420" s="5">
        <v>0</v>
      </c>
    </row>
    <row r="421" spans="1:14" x14ac:dyDescent="0.35">
      <c r="A421">
        <v>467000</v>
      </c>
      <c r="B421" s="59">
        <v>0.19873120999999999</v>
      </c>
      <c r="D421" s="59">
        <v>1.9873121</v>
      </c>
      <c r="N421" s="5">
        <v>0</v>
      </c>
    </row>
    <row r="422" spans="1:14" x14ac:dyDescent="0.35">
      <c r="A422">
        <v>468000</v>
      </c>
      <c r="B422" s="59">
        <v>0.21915904999999999</v>
      </c>
      <c r="D422" s="59">
        <v>2.1915904999999998</v>
      </c>
      <c r="N422" s="5">
        <v>0</v>
      </c>
    </row>
    <row r="423" spans="1:14" x14ac:dyDescent="0.35">
      <c r="A423">
        <v>469000</v>
      </c>
      <c r="B423" s="59">
        <v>0.22370072999999999</v>
      </c>
      <c r="D423" s="59">
        <v>2.2370072999999997</v>
      </c>
      <c r="N423" s="5">
        <v>0</v>
      </c>
    </row>
    <row r="424" spans="1:14" x14ac:dyDescent="0.35">
      <c r="A424">
        <v>470000</v>
      </c>
      <c r="B424" s="59">
        <v>0.23656073</v>
      </c>
      <c r="D424" s="59">
        <v>2.3656072999999997</v>
      </c>
      <c r="N424" s="5">
        <v>0</v>
      </c>
    </row>
    <row r="425" spans="1:14" x14ac:dyDescent="0.35">
      <c r="A425">
        <v>471000</v>
      </c>
      <c r="B425" s="59">
        <v>0.23807382999999999</v>
      </c>
      <c r="D425" s="59">
        <v>2.3807383</v>
      </c>
      <c r="N425" s="5">
        <v>0</v>
      </c>
    </row>
    <row r="426" spans="1:14" x14ac:dyDescent="0.35">
      <c r="A426">
        <v>472000</v>
      </c>
      <c r="B426" s="59">
        <v>0.23504765</v>
      </c>
      <c r="D426" s="59">
        <v>2.3504765000000001</v>
      </c>
      <c r="N426" s="5">
        <v>0</v>
      </c>
    </row>
    <row r="427" spans="1:14" x14ac:dyDescent="0.35">
      <c r="A427">
        <v>473000</v>
      </c>
      <c r="B427" s="59">
        <v>0.22596915000000001</v>
      </c>
      <c r="D427" s="59">
        <v>2.2596915000000002</v>
      </c>
      <c r="N427" s="5">
        <v>0</v>
      </c>
    </row>
    <row r="428" spans="1:14" x14ac:dyDescent="0.35">
      <c r="A428">
        <v>474000</v>
      </c>
      <c r="B428" s="59">
        <v>0.20932522000000001</v>
      </c>
      <c r="D428" s="59">
        <v>2.0932522000000002</v>
      </c>
      <c r="N428" s="5">
        <v>0</v>
      </c>
    </row>
    <row r="429" spans="1:14" x14ac:dyDescent="0.35">
      <c r="A429">
        <v>475000</v>
      </c>
      <c r="B429" s="59">
        <v>0.2305084</v>
      </c>
      <c r="D429" s="59">
        <v>2.3050839999999999</v>
      </c>
      <c r="N429" s="5">
        <v>0</v>
      </c>
    </row>
    <row r="430" spans="1:14" x14ac:dyDescent="0.35">
      <c r="A430">
        <v>476000</v>
      </c>
      <c r="B430" s="59">
        <v>0.26152540000000002</v>
      </c>
      <c r="D430" s="59">
        <v>2.6152540000000002</v>
      </c>
      <c r="N430" s="5">
        <v>0</v>
      </c>
    </row>
    <row r="431" spans="1:14" x14ac:dyDescent="0.35">
      <c r="A431">
        <v>477000</v>
      </c>
      <c r="B431" s="59">
        <v>0.3228065</v>
      </c>
      <c r="D431" s="59">
        <v>3.228065</v>
      </c>
      <c r="N431" s="5">
        <v>0</v>
      </c>
    </row>
    <row r="432" spans="1:14" x14ac:dyDescent="0.35">
      <c r="A432">
        <v>478000</v>
      </c>
      <c r="B432" s="59">
        <v>0.34096349999999997</v>
      </c>
      <c r="D432" s="59">
        <v>3.4096349999999997</v>
      </c>
      <c r="N432" s="5">
        <v>0</v>
      </c>
    </row>
    <row r="433" spans="1:14" x14ac:dyDescent="0.35">
      <c r="A433">
        <v>479000</v>
      </c>
      <c r="B433" s="59">
        <v>0.3152411</v>
      </c>
      <c r="D433" s="59">
        <v>3.1524109999999999</v>
      </c>
      <c r="N433" s="5">
        <v>0</v>
      </c>
    </row>
    <row r="434" spans="1:14" x14ac:dyDescent="0.35">
      <c r="A434">
        <v>480000</v>
      </c>
      <c r="B434" s="59">
        <v>0.29103174999999998</v>
      </c>
      <c r="D434" s="59">
        <v>2.9103174999999997</v>
      </c>
      <c r="N434" s="5">
        <v>0</v>
      </c>
    </row>
    <row r="435" spans="1:14" x14ac:dyDescent="0.35">
      <c r="A435">
        <v>481000</v>
      </c>
      <c r="B435" s="59">
        <v>0.26757774000000001</v>
      </c>
      <c r="D435" s="59">
        <v>2.6757774000000003</v>
      </c>
      <c r="N435" s="5">
        <v>0</v>
      </c>
    </row>
    <row r="436" spans="1:14" x14ac:dyDescent="0.35">
      <c r="A436">
        <v>482000</v>
      </c>
      <c r="B436" s="59">
        <v>0.27892706</v>
      </c>
      <c r="D436" s="59">
        <v>2.7892706</v>
      </c>
      <c r="N436" s="5">
        <v>0</v>
      </c>
    </row>
    <row r="437" spans="1:14" x14ac:dyDescent="0.35">
      <c r="A437">
        <v>483000</v>
      </c>
      <c r="B437" s="59">
        <v>0.30540726000000001</v>
      </c>
      <c r="D437" s="59">
        <v>3.0540726</v>
      </c>
      <c r="N437" s="5">
        <v>0</v>
      </c>
    </row>
    <row r="438" spans="1:14" x14ac:dyDescent="0.35">
      <c r="A438">
        <v>484000</v>
      </c>
      <c r="B438" s="59">
        <v>0.35685210000000001</v>
      </c>
      <c r="D438" s="59">
        <v>3.5685210000000001</v>
      </c>
      <c r="N438" s="5">
        <v>0</v>
      </c>
    </row>
    <row r="439" spans="1:14" x14ac:dyDescent="0.35">
      <c r="A439">
        <v>485000</v>
      </c>
      <c r="B439" s="59">
        <v>0.34398970000000001</v>
      </c>
      <c r="D439" s="59">
        <v>3.4398970000000002</v>
      </c>
      <c r="N439" s="5">
        <v>0</v>
      </c>
    </row>
    <row r="440" spans="1:14" x14ac:dyDescent="0.35">
      <c r="A440">
        <v>486000</v>
      </c>
      <c r="B440" s="59">
        <v>0.37046986999999998</v>
      </c>
      <c r="D440" s="59">
        <v>3.7046986999999998</v>
      </c>
      <c r="N440" s="5">
        <v>0</v>
      </c>
    </row>
    <row r="441" spans="1:14" x14ac:dyDescent="0.35">
      <c r="A441">
        <v>487000</v>
      </c>
      <c r="B441" s="59">
        <v>0.34474745000000001</v>
      </c>
      <c r="D441" s="59">
        <v>3.4474745000000002</v>
      </c>
      <c r="N441" s="5">
        <v>0</v>
      </c>
    </row>
    <row r="442" spans="1:14" x14ac:dyDescent="0.35">
      <c r="A442">
        <v>488000</v>
      </c>
      <c r="B442" s="59">
        <v>0.30843340000000002</v>
      </c>
      <c r="D442" s="59">
        <v>3.0843340000000001</v>
      </c>
      <c r="N442" s="5">
        <v>0</v>
      </c>
    </row>
    <row r="443" spans="1:14" x14ac:dyDescent="0.35">
      <c r="A443">
        <v>489000</v>
      </c>
      <c r="B443" s="59">
        <v>0.30691790000000002</v>
      </c>
      <c r="D443" s="59">
        <v>3.0691790000000001</v>
      </c>
      <c r="N443" s="5">
        <v>0</v>
      </c>
    </row>
    <row r="444" spans="1:14" x14ac:dyDescent="0.35">
      <c r="A444">
        <v>490000</v>
      </c>
      <c r="B444" s="59">
        <v>0.31297025000000001</v>
      </c>
      <c r="D444" s="59">
        <v>3.1297025000000001</v>
      </c>
      <c r="N444" s="5">
        <v>0</v>
      </c>
    </row>
    <row r="445" spans="1:14" x14ac:dyDescent="0.35">
      <c r="A445">
        <v>491000</v>
      </c>
      <c r="B445" s="59">
        <v>0.31448576</v>
      </c>
      <c r="D445" s="59">
        <v>3.1448575999999999</v>
      </c>
      <c r="N445" s="5">
        <v>0</v>
      </c>
    </row>
    <row r="446" spans="1:14" x14ac:dyDescent="0.35">
      <c r="A446">
        <v>492000</v>
      </c>
      <c r="B446" s="59">
        <v>0.30389175000000002</v>
      </c>
      <c r="D446" s="59">
        <v>3.0389175000000002</v>
      </c>
      <c r="N446" s="5">
        <v>0</v>
      </c>
    </row>
    <row r="447" spans="1:14" x14ac:dyDescent="0.35">
      <c r="A447">
        <v>493000</v>
      </c>
      <c r="B447" s="59">
        <v>0.28497939999999999</v>
      </c>
      <c r="D447" s="59">
        <v>2.8497940000000002</v>
      </c>
      <c r="N447" s="5">
        <v>0</v>
      </c>
    </row>
    <row r="448" spans="1:14" x14ac:dyDescent="0.35">
      <c r="A448">
        <v>494000</v>
      </c>
      <c r="B448" s="59">
        <v>0.26455155000000002</v>
      </c>
      <c r="D448" s="59">
        <v>2.6455155000000001</v>
      </c>
      <c r="N448" s="5">
        <v>0</v>
      </c>
    </row>
    <row r="449" spans="1:14" x14ac:dyDescent="0.35">
      <c r="A449">
        <v>495000</v>
      </c>
      <c r="B449" s="59">
        <v>0.24942075</v>
      </c>
      <c r="D449" s="59">
        <v>2.4942074999999999</v>
      </c>
      <c r="N449" s="5">
        <v>0</v>
      </c>
    </row>
    <row r="450" spans="1:14" x14ac:dyDescent="0.35">
      <c r="A450">
        <v>496000</v>
      </c>
      <c r="B450" s="59">
        <v>0.24412616000000001</v>
      </c>
      <c r="D450" s="59">
        <v>2.4412616000000003</v>
      </c>
      <c r="N450" s="5">
        <v>0</v>
      </c>
    </row>
    <row r="451" spans="1:14" x14ac:dyDescent="0.35">
      <c r="A451">
        <v>497000</v>
      </c>
      <c r="B451" s="59">
        <v>0.23958689999999999</v>
      </c>
      <c r="D451" s="59">
        <v>2.3958689999999998</v>
      </c>
      <c r="N451" s="5">
        <v>0</v>
      </c>
    </row>
    <row r="452" spans="1:14" x14ac:dyDescent="0.35">
      <c r="A452">
        <v>498000</v>
      </c>
      <c r="B452" s="59">
        <v>0.24109997999999999</v>
      </c>
      <c r="D452" s="59">
        <v>2.4109997999999999</v>
      </c>
      <c r="N452" s="5">
        <v>0</v>
      </c>
    </row>
    <row r="453" spans="1:14" x14ac:dyDescent="0.35">
      <c r="A453">
        <v>499000</v>
      </c>
      <c r="B453" s="59">
        <v>0.26077004999999998</v>
      </c>
      <c r="D453" s="59">
        <v>2.6077005</v>
      </c>
      <c r="N453" s="5">
        <v>0</v>
      </c>
    </row>
    <row r="454" spans="1:14" x14ac:dyDescent="0.35">
      <c r="A454">
        <v>500000</v>
      </c>
      <c r="B454" s="59">
        <v>0.26152540000000002</v>
      </c>
      <c r="D454" s="59">
        <v>2.6152540000000002</v>
      </c>
      <c r="N454" s="5">
        <v>0</v>
      </c>
    </row>
    <row r="455" spans="1:14" x14ac:dyDescent="0.35">
      <c r="A455">
        <v>501000</v>
      </c>
      <c r="B455" s="59">
        <v>0.26077004999999998</v>
      </c>
      <c r="D455" s="59">
        <v>2.6077005</v>
      </c>
      <c r="N455" s="5">
        <v>0</v>
      </c>
    </row>
    <row r="456" spans="1:14" x14ac:dyDescent="0.35">
      <c r="A456">
        <v>502000</v>
      </c>
      <c r="B456" s="59">
        <v>0.28044015</v>
      </c>
      <c r="D456" s="59">
        <v>2.8044015</v>
      </c>
      <c r="N456" s="5">
        <v>0</v>
      </c>
    </row>
    <row r="457" spans="1:14" x14ac:dyDescent="0.35">
      <c r="A457">
        <v>503000</v>
      </c>
      <c r="B457" s="59">
        <v>0.25698858000000002</v>
      </c>
      <c r="D457" s="59">
        <v>2.5698858000000002</v>
      </c>
      <c r="N457" s="5">
        <v>0</v>
      </c>
    </row>
    <row r="458" spans="1:14" x14ac:dyDescent="0.35">
      <c r="A458">
        <v>504000</v>
      </c>
      <c r="B458" s="59">
        <v>0.25623083000000002</v>
      </c>
      <c r="D458" s="59">
        <v>2.5623083000000002</v>
      </c>
      <c r="N458" s="5">
        <v>0</v>
      </c>
    </row>
    <row r="459" spans="1:14" x14ac:dyDescent="0.35">
      <c r="A459">
        <v>505000</v>
      </c>
      <c r="B459" s="59">
        <v>0.25396239999999998</v>
      </c>
      <c r="D459" s="59">
        <v>2.5396239999999999</v>
      </c>
      <c r="N459" s="5">
        <v>0</v>
      </c>
    </row>
    <row r="460" spans="1:14" x14ac:dyDescent="0.35">
      <c r="A460">
        <v>506000</v>
      </c>
      <c r="B460" s="59">
        <v>0.24261308000000001</v>
      </c>
      <c r="D460" s="59">
        <v>2.4261308000000001</v>
      </c>
      <c r="N460" s="5">
        <v>0</v>
      </c>
    </row>
    <row r="461" spans="1:14" x14ac:dyDescent="0.35">
      <c r="A461">
        <v>507000</v>
      </c>
      <c r="B461" s="59">
        <v>0.23353457</v>
      </c>
      <c r="D461" s="59">
        <v>2.3353457</v>
      </c>
      <c r="N461" s="5">
        <v>0</v>
      </c>
    </row>
    <row r="462" spans="1:14" x14ac:dyDescent="0.35">
      <c r="A462">
        <v>508000</v>
      </c>
      <c r="B462" s="59">
        <v>0.22899532</v>
      </c>
      <c r="D462" s="59">
        <v>2.2899532000000002</v>
      </c>
      <c r="N462" s="5">
        <v>0</v>
      </c>
    </row>
    <row r="463" spans="1:14" x14ac:dyDescent="0.35">
      <c r="A463">
        <v>509000</v>
      </c>
      <c r="B463" s="59">
        <v>0.22748223000000001</v>
      </c>
      <c r="D463" s="59">
        <v>2.2748223000000003</v>
      </c>
      <c r="N463" s="5">
        <v>0</v>
      </c>
    </row>
    <row r="464" spans="1:14" x14ac:dyDescent="0.35">
      <c r="A464">
        <v>510000</v>
      </c>
      <c r="B464" s="59">
        <v>0.21840372999999999</v>
      </c>
      <c r="D464" s="59">
        <v>2.1840373</v>
      </c>
      <c r="N464" s="5">
        <v>0</v>
      </c>
    </row>
    <row r="465" spans="1:14" x14ac:dyDescent="0.35">
      <c r="A465">
        <v>511000</v>
      </c>
      <c r="B465" s="59">
        <v>0.22067455999999999</v>
      </c>
      <c r="D465" s="59">
        <v>2.2067456000000001</v>
      </c>
      <c r="N465" s="5">
        <v>0</v>
      </c>
    </row>
    <row r="466" spans="1:14" x14ac:dyDescent="0.35">
      <c r="A466">
        <v>512000</v>
      </c>
      <c r="B466" s="59">
        <v>0.22823757</v>
      </c>
      <c r="D466" s="59">
        <v>2.2823757000000002</v>
      </c>
      <c r="N466" s="5">
        <v>0</v>
      </c>
    </row>
    <row r="467" spans="1:14" x14ac:dyDescent="0.35">
      <c r="A467">
        <v>513000</v>
      </c>
      <c r="B467" s="59">
        <v>0.21689064999999999</v>
      </c>
      <c r="D467" s="59">
        <v>2.1689064999999998</v>
      </c>
      <c r="N467" s="5">
        <v>0</v>
      </c>
    </row>
    <row r="468" spans="1:14" x14ac:dyDescent="0.35">
      <c r="A468">
        <v>514000</v>
      </c>
      <c r="B468" s="59">
        <v>0.20251512999999999</v>
      </c>
      <c r="D468" s="59">
        <v>2.0251513000000001</v>
      </c>
      <c r="N468" s="5">
        <v>0</v>
      </c>
    </row>
    <row r="469" spans="1:14" x14ac:dyDescent="0.35">
      <c r="A469">
        <v>515000</v>
      </c>
      <c r="B469" s="59">
        <v>0.20099961999999999</v>
      </c>
      <c r="D469" s="59">
        <v>2.0099961999999998</v>
      </c>
      <c r="N469" s="5">
        <v>0</v>
      </c>
    </row>
    <row r="470" spans="1:14" x14ac:dyDescent="0.35">
      <c r="A470">
        <v>516000</v>
      </c>
      <c r="N470" s="5">
        <v>0</v>
      </c>
    </row>
    <row r="471" spans="1:14" x14ac:dyDescent="0.35">
      <c r="A471">
        <v>517000</v>
      </c>
      <c r="N471" s="5">
        <v>0</v>
      </c>
    </row>
    <row r="472" spans="1:14" x14ac:dyDescent="0.35">
      <c r="A472">
        <v>518000</v>
      </c>
      <c r="N472" s="5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D0B2A-4CB2-41BC-8897-28DCF8B134AA}">
  <dimension ref="A1:Q1845"/>
  <sheetViews>
    <sheetView workbookViewId="0">
      <selection activeCell="D5" sqref="D5:D54"/>
    </sheetView>
  </sheetViews>
  <sheetFormatPr defaultRowHeight="14.5" x14ac:dyDescent="0.35"/>
  <cols>
    <col min="1" max="1" width="7.81640625" bestFit="1" customWidth="1"/>
    <col min="2" max="2" width="12.453125" bestFit="1" customWidth="1"/>
    <col min="3" max="3" width="26.54296875" bestFit="1" customWidth="1"/>
    <col min="4" max="4" width="25.90625" bestFit="1" customWidth="1"/>
    <col min="5" max="5" width="14.81640625" bestFit="1" customWidth="1"/>
    <col min="6" max="6" width="6.81640625" customWidth="1"/>
    <col min="7" max="7" width="14.453125" customWidth="1"/>
    <col min="8" max="8" width="13.453125" customWidth="1"/>
    <col min="9" max="9" width="6.6328125" bestFit="1" customWidth="1"/>
    <col min="11" max="12" width="10.7265625" customWidth="1"/>
    <col min="14" max="14" width="9.54296875" bestFit="1" customWidth="1"/>
    <col min="17" max="17" width="10.90625" bestFit="1" customWidth="1"/>
  </cols>
  <sheetData>
    <row r="1" spans="1:17" x14ac:dyDescent="0.35">
      <c r="A1" s="29" t="s">
        <v>0</v>
      </c>
      <c r="B1" s="29" t="s">
        <v>1</v>
      </c>
      <c r="C1" s="29" t="s">
        <v>2</v>
      </c>
      <c r="D1" s="29" t="s">
        <v>106</v>
      </c>
      <c r="E1" s="29" t="s">
        <v>56</v>
      </c>
      <c r="F1" s="29"/>
      <c r="G1" s="29" t="s">
        <v>173</v>
      </c>
      <c r="H1" s="29" t="s">
        <v>123</v>
      </c>
      <c r="I1" s="29" t="s">
        <v>54</v>
      </c>
      <c r="J1" s="29" t="s">
        <v>124</v>
      </c>
      <c r="K1" s="29" t="s">
        <v>121</v>
      </c>
      <c r="L1" s="29"/>
      <c r="M1" s="29" t="s">
        <v>55</v>
      </c>
      <c r="N1" s="29" t="s">
        <v>122</v>
      </c>
      <c r="O1" s="29" t="s">
        <v>125</v>
      </c>
      <c r="P1" s="48" t="s">
        <v>19</v>
      </c>
      <c r="Q1" s="29" t="s">
        <v>126</v>
      </c>
    </row>
    <row r="2" spans="1:17" ht="16" x14ac:dyDescent="0.45">
      <c r="A2">
        <v>1000</v>
      </c>
      <c r="B2">
        <v>2.2453249000000002E-2</v>
      </c>
      <c r="D2" s="6" cm="1">
        <f t="array" ref="D2">IFERROR(INDEX($C$3:$C$1845, MATCH(0,COUNTIF($D$1:D1, $C$3:$C$1845), 0)),"")</f>
        <v>0</v>
      </c>
      <c r="E2" t="s">
        <v>172</v>
      </c>
      <c r="N2" s="6"/>
    </row>
    <row r="3" spans="1:17" ht="16" x14ac:dyDescent="0.45">
      <c r="A3">
        <v>2000</v>
      </c>
      <c r="B3">
        <v>3.6073429999999997E-2</v>
      </c>
      <c r="D3" s="6" t="str" cm="1">
        <f t="array" ref="D3">IFERROR(INDEX($C$3:$C$1845, MATCH(0,COUNTIF($D$1:D2, $C$3:$C$1845), 0)),"")</f>
        <v>Right calibration</v>
      </c>
      <c r="E3" cm="1">
        <f t="array" ref="E3">_xlfn.XLOOKUP(D3,C:C,((A:A/1000)+1),FALSE)</f>
        <v>8</v>
      </c>
      <c r="F3" t="str">
        <f>_xlfn.CONCAT($E$2:E3)</f>
        <v>b8</v>
      </c>
      <c r="N3" s="6"/>
    </row>
    <row r="4" spans="1:17" ht="16" x14ac:dyDescent="0.45">
      <c r="A4">
        <v>3000</v>
      </c>
      <c r="B4">
        <v>4.9691184999999999E-2</v>
      </c>
      <c r="D4" s="6" t="str" cm="1">
        <f t="array" ref="D4">IFERROR(INDEX($C$3:$C$1845, MATCH(0,COUNTIF($D$1:D3, $C$3:$C$1845), 0)),"")</f>
        <v xml:space="preserve">Left calibration </v>
      </c>
      <c r="E4" cm="1">
        <f t="array" ref="E4">_xlfn.XLOOKUP(D4,C:C,((A:A/1000)+1),FALSE)</f>
        <v>23</v>
      </c>
      <c r="F4" t="str">
        <f>_xlfn.CONCAT($E$2,E4)</f>
        <v>b23</v>
      </c>
      <c r="G4" s="6" t="s">
        <v>181</v>
      </c>
      <c r="K4" s="6"/>
      <c r="L4" s="6"/>
      <c r="N4" s="6"/>
    </row>
    <row r="5" spans="1:17" ht="16" x14ac:dyDescent="0.45">
      <c r="A5">
        <v>4000</v>
      </c>
      <c r="B5">
        <v>4.6662599999999999E-2</v>
      </c>
      <c r="D5" s="6" t="str">
        <f t="array" ref="D5">IFERROR(INDEX($C$3:$C$1845, MATCH(0,COUNTIF($D$1:D4, $C$3:$C$1845), 0)),"")</f>
        <v>1 Walk</v>
      </c>
      <c r="E5" cm="1">
        <f t="array" ref="E5">_xlfn.XLOOKUP(D5,C:C,((A:A/1000)+1),FALSE)</f>
        <v>49</v>
      </c>
      <c r="F5" t="str">
        <f t="shared" ref="F5:F54" si="0">_xlfn.CONCAT($E$2,E5)</f>
        <v>b49</v>
      </c>
      <c r="G5" s="6" t="s">
        <v>182</v>
      </c>
      <c r="K5" s="6"/>
      <c r="L5" s="6"/>
    </row>
    <row r="6" spans="1:17" ht="16" x14ac:dyDescent="0.45">
      <c r="A6">
        <v>5000</v>
      </c>
      <c r="B6">
        <v>2.3968751999999999E-2</v>
      </c>
      <c r="D6" s="6" t="str">
        <f t="array" ref="D6">IFERROR(INDEX($C$3:$C$1845, MATCH(0,COUNTIF($D$1:D5, $C$3:$C$1845), 0)),"")</f>
        <v>2 Turn</v>
      </c>
      <c r="E6" cm="1">
        <f t="array" ref="E6">_xlfn.XLOOKUP(D6,C:C,((A:A/1000)+1),FALSE)</f>
        <v>75</v>
      </c>
      <c r="F6" t="str">
        <f t="shared" si="0"/>
        <v>b75</v>
      </c>
      <c r="G6" s="6" t="s">
        <v>183</v>
      </c>
      <c r="K6" s="6"/>
      <c r="L6" s="6"/>
      <c r="N6" s="6"/>
    </row>
    <row r="7" spans="1:17" ht="16" x14ac:dyDescent="0.45">
      <c r="A7">
        <v>6000</v>
      </c>
      <c r="B7">
        <v>2.5479417000000001E-2</v>
      </c>
      <c r="D7" s="6" t="str">
        <f t="array" ref="D7">IFERROR(INDEX($C$3:$C$1845, MATCH(0,COUNTIF($D$1:D6, $C$3:$C$1845), 0)),"")</f>
        <v>3 Turn</v>
      </c>
      <c r="E7" cm="1">
        <f t="array" ref="E7">_xlfn.XLOOKUP(D7,C:C,((A:A/1000)+1),FALSE)</f>
        <v>93</v>
      </c>
      <c r="F7" t="str">
        <f t="shared" si="0"/>
        <v>b93</v>
      </c>
      <c r="G7" s="6" t="s">
        <v>184</v>
      </c>
      <c r="K7" s="6"/>
      <c r="L7" s="6"/>
      <c r="N7" s="6"/>
    </row>
    <row r="8" spans="1:17" ht="16" x14ac:dyDescent="0.45">
      <c r="A8">
        <v>7000</v>
      </c>
      <c r="B8">
        <v>3.7584092E-2</v>
      </c>
      <c r="C8" t="s">
        <v>180</v>
      </c>
      <c r="D8" s="6" t="str">
        <f t="array" ref="D8">IFERROR(INDEX($C$3:$C$1845, MATCH(0,COUNTIF($D$1:D7, $C$3:$C$1845), 0)),"")</f>
        <v>4 Turn</v>
      </c>
      <c r="E8" cm="1">
        <f t="array" ref="E8">_xlfn.XLOOKUP(D8,C:C,((A:A/1000)+1),FALSE)</f>
        <v>114</v>
      </c>
      <c r="F8" t="str">
        <f t="shared" si="0"/>
        <v>b114</v>
      </c>
      <c r="G8" s="6" t="s">
        <v>185</v>
      </c>
      <c r="K8" s="6"/>
      <c r="L8" s="6"/>
      <c r="N8" s="6"/>
    </row>
    <row r="9" spans="1:17" ht="16" x14ac:dyDescent="0.45">
      <c r="A9">
        <v>8000</v>
      </c>
      <c r="B9">
        <v>0.20327047000000001</v>
      </c>
      <c r="D9" s="6" t="str">
        <f t="array" ref="D9">IFERROR(INDEX($C$3:$C$1845, MATCH(0,COUNTIF($D$1:D8, $C$3:$C$1845), 0)),"")</f>
        <v>5 Turn</v>
      </c>
      <c r="E9" cm="1">
        <f t="array" ref="E9">_xlfn.XLOOKUP(D9,C:C,((A:A/1000)+1),FALSE)</f>
        <v>133</v>
      </c>
      <c r="F9" t="str">
        <f t="shared" si="0"/>
        <v>b133</v>
      </c>
      <c r="G9" s="6" t="s">
        <v>186</v>
      </c>
      <c r="L9" s="6"/>
    </row>
    <row r="10" spans="1:17" ht="16" x14ac:dyDescent="0.45">
      <c r="A10">
        <v>9000</v>
      </c>
      <c r="B10">
        <v>0.63753294999999999</v>
      </c>
      <c r="D10" s="6" t="str">
        <f t="array" ref="D10">IFERROR(INDEX($C$3:$C$1845, MATCH(0,COUNTIF($D$1:D9, $C$3:$C$1845), 0)),"")</f>
        <v>6 Back</v>
      </c>
      <c r="E10" cm="1">
        <f t="array" ref="E10">_xlfn.XLOOKUP(D10,C:C,((A:A/1000)+1),FALSE)</f>
        <v>188</v>
      </c>
      <c r="F10" t="str">
        <f t="shared" si="0"/>
        <v>b188</v>
      </c>
      <c r="K10" s="6"/>
      <c r="L10" s="6"/>
    </row>
    <row r="11" spans="1:17" ht="16" x14ac:dyDescent="0.45">
      <c r="A11">
        <v>10000</v>
      </c>
      <c r="B11">
        <v>0.55885255</v>
      </c>
      <c r="D11" s="6" t="str">
        <f t="array" ref="D11">IFERROR(INDEX($C$3:$C$1845, MATCH(0,COUNTIF($D$1:D10, $C$3:$C$1845), 0)),"")</f>
        <v xml:space="preserve">7 Left leg extension </v>
      </c>
      <c r="E11" cm="1">
        <f t="array" ref="E11">_xlfn.XLOOKUP(D11,C:C,((A:A/1000)+1),FALSE)</f>
        <v>264</v>
      </c>
      <c r="F11" t="str">
        <f t="shared" si="0"/>
        <v>b264</v>
      </c>
      <c r="G11" s="6" t="s">
        <v>181</v>
      </c>
      <c r="K11" s="6"/>
      <c r="L11" s="6"/>
    </row>
    <row r="12" spans="1:17" ht="16" x14ac:dyDescent="0.45">
      <c r="A12">
        <v>11000</v>
      </c>
      <c r="B12">
        <v>0.4620127</v>
      </c>
      <c r="D12" s="6" t="str">
        <f t="array" ref="D12">IFERROR(INDEX($C$3:$C$1845, MATCH(0,COUNTIF($D$1:D11, $C$3:$C$1845), 0)),"")</f>
        <v>8 Left leg flexion</v>
      </c>
      <c r="E12" cm="1">
        <f t="array" ref="E12">_xlfn.XLOOKUP(D12,C:C,((A:A/1000)+1),FALSE)</f>
        <v>281</v>
      </c>
      <c r="F12" t="str">
        <f t="shared" si="0"/>
        <v>b281</v>
      </c>
      <c r="G12" s="6" t="s">
        <v>182</v>
      </c>
      <c r="K12" s="6"/>
      <c r="L12" s="6"/>
    </row>
    <row r="13" spans="1:17" ht="16" x14ac:dyDescent="0.45">
      <c r="A13">
        <v>12000</v>
      </c>
      <c r="B13">
        <v>0.39922089999999999</v>
      </c>
      <c r="D13" s="6" t="str">
        <f t="array" ref="D13">IFERROR(INDEX($C$3:$C$1845, MATCH(0,COUNTIF($D$1:D12, $C$3:$C$1845), 0)),"")</f>
        <v xml:space="preserve">9 Right leg extension </v>
      </c>
      <c r="E13" cm="1">
        <f t="array" ref="E13">_xlfn.XLOOKUP(D13,C:C,((A:A/1000)+1),FALSE)</f>
        <v>387</v>
      </c>
      <c r="F13" t="str">
        <f t="shared" si="0"/>
        <v>b387</v>
      </c>
      <c r="G13" s="6" t="s">
        <v>183</v>
      </c>
      <c r="K13" s="6"/>
      <c r="L13" s="6"/>
    </row>
    <row r="14" spans="1:17" ht="16" x14ac:dyDescent="0.45">
      <c r="A14">
        <v>13000</v>
      </c>
      <c r="B14">
        <v>0.36441509999999999</v>
      </c>
      <c r="D14" s="6" t="str">
        <f t="array" ref="D14">IFERROR(INDEX($C$3:$C$1845, MATCH(0,COUNTIF($D$1:D13, $C$3:$C$1845), 0)),"")</f>
        <v>10 Right leg flexion</v>
      </c>
      <c r="E14" cm="1">
        <f t="array" ref="E14">_xlfn.XLOOKUP(D14,C:C,((A:A/1000)+1),FALSE)</f>
        <v>401</v>
      </c>
      <c r="F14" t="str">
        <f t="shared" si="0"/>
        <v>b401</v>
      </c>
      <c r="G14" s="6" t="s">
        <v>184</v>
      </c>
      <c r="K14" s="6"/>
      <c r="L14" s="6"/>
    </row>
    <row r="15" spans="1:17" ht="16" x14ac:dyDescent="0.45">
      <c r="A15">
        <v>14000</v>
      </c>
      <c r="B15">
        <v>0.34323195000000001</v>
      </c>
      <c r="D15" s="6" t="str">
        <f t="array" ref="D15">IFERROR(INDEX($C$3:$C$1845, MATCH(0,COUNTIF($D$1:D14, $C$3:$C$1845), 0)),"")</f>
        <v>11 Up and go</v>
      </c>
      <c r="E15" cm="1">
        <f t="array" ref="E15">_xlfn.XLOOKUP(D15,C:C,((A:A/1000)+1),FALSE)</f>
        <v>426</v>
      </c>
      <c r="F15" t="str">
        <f t="shared" si="0"/>
        <v>b426</v>
      </c>
      <c r="G15" s="6" t="s">
        <v>185</v>
      </c>
    </row>
    <row r="16" spans="1:17" ht="16" x14ac:dyDescent="0.45">
      <c r="A16">
        <v>15000</v>
      </c>
      <c r="B16">
        <v>0.33339809999999998</v>
      </c>
      <c r="D16" s="6" t="str">
        <f t="array" ref="D16">IFERROR(INDEX($C$3:$C$1845, MATCH(0,COUNTIF($D$1:D15, $C$3:$C$1845), 0)),"")</f>
        <v>12 Back</v>
      </c>
      <c r="E16" cm="1">
        <f t="array" ref="E16">_xlfn.XLOOKUP(D16,C:C,((A:A/1000)+1),FALSE)</f>
        <v>464</v>
      </c>
      <c r="F16" t="str">
        <f t="shared" si="0"/>
        <v>b464</v>
      </c>
    </row>
    <row r="17" spans="1:7" ht="16" x14ac:dyDescent="0.45">
      <c r="A17">
        <v>16000</v>
      </c>
      <c r="B17">
        <v>0.32356425999999999</v>
      </c>
      <c r="D17" s="6" t="str">
        <f t="array" ref="D17">IFERROR(INDEX($C$3:$C$1845, MATCH(0,COUNTIF($D$1:D16, $C$3:$C$1845), 0)),"")</f>
        <v>13 Stand to go to treatment room</v>
      </c>
      <c r="E17" cm="1">
        <f t="array" ref="E17">_xlfn.XLOOKUP(D17,C:C,((A:A/1000)+1),FALSE)</f>
        <v>521</v>
      </c>
      <c r="F17" t="str">
        <f t="shared" si="0"/>
        <v>b521</v>
      </c>
      <c r="G17" t="s">
        <v>186</v>
      </c>
    </row>
    <row r="18" spans="1:7" ht="16" x14ac:dyDescent="0.45">
      <c r="A18">
        <v>17000</v>
      </c>
      <c r="B18">
        <v>0.31448576</v>
      </c>
      <c r="D18" s="6" t="str">
        <f t="array" ref="D18">IFERROR(INDEX($C$3:$C$1845, MATCH(0,COUNTIF($D$1:D17, $C$3:$C$1845), 0)),"")</f>
        <v>14 Sit in exam chair</v>
      </c>
      <c r="E18" cm="1">
        <f t="array" ref="E18">_xlfn.XLOOKUP(D18,C:C,((A:A/1000)+1),FALSE)</f>
        <v>567</v>
      </c>
      <c r="F18" t="str">
        <f t="shared" si="0"/>
        <v>b567</v>
      </c>
      <c r="G18" t="s">
        <v>186</v>
      </c>
    </row>
    <row r="19" spans="1:7" ht="16" x14ac:dyDescent="0.45">
      <c r="A19">
        <v>18000</v>
      </c>
      <c r="B19">
        <v>0.30540726000000001</v>
      </c>
      <c r="D19" s="6" t="str">
        <f t="array" ref="D19">IFERROR(INDEX($C$3:$C$1845, MATCH(0,COUNTIF($D$1:D18, $C$3:$C$1845), 0)),"")</f>
        <v>15 Pulling up pant leg</v>
      </c>
      <c r="E19" cm="1">
        <f t="array" ref="E19">_xlfn.XLOOKUP(D19,C:C,((A:A/1000)+1),FALSE)</f>
        <v>614</v>
      </c>
      <c r="F19" t="str">
        <f t="shared" si="0"/>
        <v>b614</v>
      </c>
      <c r="G19" t="s">
        <v>186</v>
      </c>
    </row>
    <row r="20" spans="1:7" ht="16" x14ac:dyDescent="0.45">
      <c r="A20">
        <v>19000</v>
      </c>
      <c r="B20">
        <v>0.29330260000000002</v>
      </c>
      <c r="D20" s="6" t="str">
        <f t="array" ref="D20">IFERROR(INDEX($C$3:$C$1845, MATCH(0,COUNTIF($D$1:D19, $C$3:$C$1845), 0)),"")</f>
        <v>16 Lie down</v>
      </c>
      <c r="E20" cm="1">
        <f t="array" ref="E20">_xlfn.XLOOKUP(D20,C:C,((A:A/1000)+1),FALSE)</f>
        <v>670</v>
      </c>
      <c r="F20" t="str">
        <f t="shared" si="0"/>
        <v>b670</v>
      </c>
      <c r="G20" t="s">
        <v>186</v>
      </c>
    </row>
    <row r="21" spans="1:7" ht="16" x14ac:dyDescent="0.45">
      <c r="A21">
        <v>20000</v>
      </c>
      <c r="B21">
        <v>0.28044015</v>
      </c>
      <c r="D21" s="6" t="str">
        <f t="array" ref="D21">IFERROR(INDEX($C$3:$C$1845, MATCH(0,COUNTIF($D$1:D20, $C$3:$C$1845), 0)),"")</f>
        <v>17 Left ankle ultrasound</v>
      </c>
      <c r="E21" cm="1">
        <f t="array" ref="E21">_xlfn.XLOOKUP(D21,C:C,((A:A/1000)+1),FALSE)</f>
        <v>777</v>
      </c>
      <c r="F21" t="str">
        <f t="shared" si="0"/>
        <v>b777</v>
      </c>
      <c r="G21" t="s">
        <v>186</v>
      </c>
    </row>
    <row r="22" spans="1:7" ht="16" x14ac:dyDescent="0.45">
      <c r="A22">
        <v>21000</v>
      </c>
      <c r="B22">
        <v>0.26984856000000002</v>
      </c>
      <c r="D22" s="6" t="str">
        <f t="array" ref="D22">IFERROR(INDEX($C$3:$C$1845, MATCH(0,COUNTIF($D$1:D21, $C$3:$C$1845), 0)),"")</f>
        <v>18 Needle</v>
      </c>
      <c r="E22" cm="1">
        <f t="array" ref="E22">_xlfn.XLOOKUP(D22,C:C,((A:A/1000)+1),FALSE)</f>
        <v>807</v>
      </c>
      <c r="F22" t="str">
        <f t="shared" si="0"/>
        <v>b807</v>
      </c>
      <c r="G22" t="s">
        <v>186</v>
      </c>
    </row>
    <row r="23" spans="1:7" ht="16" x14ac:dyDescent="0.45">
      <c r="A23">
        <v>22000</v>
      </c>
      <c r="B23">
        <v>0.26228315000000002</v>
      </c>
      <c r="C23" t="s">
        <v>4</v>
      </c>
      <c r="D23" s="6" t="str">
        <f t="array" ref="D23">IFERROR(INDEX($C$3:$C$1845, MATCH(0,COUNTIF($D$1:D22, $C$3:$C$1845), 0)),"")</f>
        <v>19 Drug</v>
      </c>
      <c r="E23" cm="1">
        <f t="array" ref="E23">_xlfn.XLOOKUP(D23,C:C,((A:A/1000)+1),FALSE)</f>
        <v>819</v>
      </c>
      <c r="F23" t="str">
        <f t="shared" si="0"/>
        <v>b819</v>
      </c>
      <c r="G23" t="s">
        <v>186</v>
      </c>
    </row>
    <row r="24" spans="1:7" ht="16" x14ac:dyDescent="0.45">
      <c r="A24">
        <v>23000</v>
      </c>
      <c r="B24">
        <v>1.3374742E-2</v>
      </c>
      <c r="D24" s="6" t="str">
        <f t="array" ref="D24">IFERROR(INDEX($C$3:$C$1845, MATCH(0,COUNTIF($D$1:D23, $C$3:$C$1845), 0)),"")</f>
        <v>20 Massaging left ankle</v>
      </c>
      <c r="E24" cm="1">
        <f t="array" ref="E24">_xlfn.XLOOKUP(D24,C:C,((A:A/1000)+1),FALSE)</f>
        <v>826</v>
      </c>
      <c r="F24" t="str">
        <f t="shared" si="0"/>
        <v>b826</v>
      </c>
      <c r="G24" t="s">
        <v>186</v>
      </c>
    </row>
    <row r="25" spans="1:7" ht="16" x14ac:dyDescent="0.45">
      <c r="A25">
        <v>24000</v>
      </c>
      <c r="B25">
        <v>-0.31269857000000001</v>
      </c>
      <c r="D25" s="6" t="str">
        <f t="array" ref="D25">IFERROR(INDEX($C$3:$C$1845, MATCH(0,COUNTIF($D$1:D24, $C$3:$C$1845), 0)),"")</f>
        <v>21 Ultrasound left knee</v>
      </c>
      <c r="E25" cm="1">
        <f t="array" ref="E25">_xlfn.XLOOKUP(D25,C:C,((A:A/1000)+1),FALSE)</f>
        <v>904</v>
      </c>
      <c r="F25" t="str">
        <f t="shared" si="0"/>
        <v>b904</v>
      </c>
      <c r="G25" t="s">
        <v>186</v>
      </c>
    </row>
    <row r="26" spans="1:7" ht="16" x14ac:dyDescent="0.45">
      <c r="A26">
        <v>25000</v>
      </c>
      <c r="B26">
        <v>-0.20829332</v>
      </c>
      <c r="D26" s="6" t="str">
        <f t="array" ref="D26">IFERROR(INDEX($C$3:$C$1845, MATCH(0,COUNTIF($D$1:D25, $C$3:$C$1845), 0)),"")</f>
        <v>22 Needle in</v>
      </c>
      <c r="E26" cm="1">
        <f t="array" ref="E26">_xlfn.XLOOKUP(D26,C:C,((A:A/1000)+1),FALSE)</f>
        <v>963</v>
      </c>
      <c r="F26" t="str">
        <f t="shared" si="0"/>
        <v>b963</v>
      </c>
      <c r="G26" t="s">
        <v>186</v>
      </c>
    </row>
    <row r="27" spans="1:7" ht="16" x14ac:dyDescent="0.45">
      <c r="A27">
        <v>26000</v>
      </c>
      <c r="B27">
        <v>-7.362639E-2</v>
      </c>
      <c r="D27" s="6" t="str">
        <f t="array" ref="D27">IFERROR(INDEX($C$3:$C$1845, MATCH(0,COUNTIF($D$1:D26, $C$3:$C$1845), 0)),"")</f>
        <v>23 Draining fluid</v>
      </c>
      <c r="E27" cm="1">
        <f t="array" ref="E27">_xlfn.XLOOKUP(D27,C:C,((A:A/1000)+1),FALSE)</f>
        <v>989</v>
      </c>
      <c r="F27" t="str">
        <f t="shared" si="0"/>
        <v>b989</v>
      </c>
      <c r="G27" t="s">
        <v>186</v>
      </c>
    </row>
    <row r="28" spans="1:7" ht="16" x14ac:dyDescent="0.45">
      <c r="A28">
        <v>27000</v>
      </c>
      <c r="B28">
        <v>1.1106326999999999E-2</v>
      </c>
      <c r="D28" s="6" t="str">
        <f t="array" ref="D28">IFERROR(INDEX($C$3:$C$1845, MATCH(0,COUNTIF($D$1:D27, $C$3:$C$1845), 0)),"")</f>
        <v>24 Drug - visible pain reaction</v>
      </c>
      <c r="E28" cm="1">
        <f t="array" ref="E28">_xlfn.XLOOKUP(D28,C:C,((A:A/1000)+1),FALSE)</f>
        <v>999</v>
      </c>
      <c r="F28" t="str">
        <f t="shared" si="0"/>
        <v>b999</v>
      </c>
      <c r="G28" t="s">
        <v>186</v>
      </c>
    </row>
    <row r="29" spans="1:7" ht="16" x14ac:dyDescent="0.45">
      <c r="A29">
        <v>28000</v>
      </c>
      <c r="B29">
        <v>5.4232858000000002E-2</v>
      </c>
      <c r="D29" s="6" t="str">
        <f t="array" ref="D29">IFERROR(INDEX($C$3:$C$1845, MATCH(0,COUNTIF($D$1:D28, $C$3:$C$1845), 0)),"")</f>
        <v>25 Ultrasound right knee</v>
      </c>
      <c r="E29" cm="1">
        <f t="array" ref="E29">_xlfn.XLOOKUP(D29,C:C,((A:A/1000)+1),FALSE)</f>
        <v>1052</v>
      </c>
      <c r="F29" t="str">
        <f t="shared" si="0"/>
        <v>b1052</v>
      </c>
      <c r="G29" t="s">
        <v>186</v>
      </c>
    </row>
    <row r="30" spans="1:7" ht="16" x14ac:dyDescent="0.45">
      <c r="A30">
        <v>29000</v>
      </c>
      <c r="B30">
        <v>7.3145210000000002E-2</v>
      </c>
      <c r="D30" s="6" t="str">
        <f t="array" ref="D30">IFERROR(INDEX($C$3:$C$1845, MATCH(0,COUNTIF($D$1:D29, $C$3:$C$1845), 0)),"")</f>
        <v>26 Breathing shaky/anxious</v>
      </c>
      <c r="E30" cm="1">
        <f t="array" ref="E30">_xlfn.XLOOKUP(D30,C:C,((A:A/1000)+1),FALSE)</f>
        <v>1087</v>
      </c>
      <c r="F30" t="str">
        <f t="shared" si="0"/>
        <v>b1087</v>
      </c>
      <c r="G30" t="s">
        <v>186</v>
      </c>
    </row>
    <row r="31" spans="1:7" ht="16" x14ac:dyDescent="0.45">
      <c r="A31">
        <v>30000</v>
      </c>
      <c r="B31">
        <v>8.6005209999999999E-2</v>
      </c>
      <c r="D31" s="6" t="str">
        <f t="array" ref="D31">IFERROR(INDEX($C$3:$C$1845, MATCH(0,COUNTIF($D$1:D30, $C$3:$C$1845), 0)),"")</f>
        <v>27 Needle</v>
      </c>
      <c r="E31" cm="1">
        <f t="array" ref="E31">_xlfn.XLOOKUP(D31,C:C,((A:A/1000)+1),FALSE)</f>
        <v>1104</v>
      </c>
      <c r="F31" t="str">
        <f t="shared" si="0"/>
        <v>b1104</v>
      </c>
      <c r="G31" t="s">
        <v>186</v>
      </c>
    </row>
    <row r="32" spans="1:7" ht="16" x14ac:dyDescent="0.45">
      <c r="A32">
        <v>31000</v>
      </c>
      <c r="B32">
        <v>8.8276049999999995E-2</v>
      </c>
      <c r="D32" s="6" t="str">
        <f t="array" ref="D32">IFERROR(INDEX($C$3:$C$1845, MATCH(0,COUNTIF($D$1:D31, $C$3:$C$1845), 0)),"")</f>
        <v>28 Draining fluid</v>
      </c>
      <c r="E32" cm="1">
        <f t="array" ref="E32">_xlfn.XLOOKUP(D32,C:C,((A:A/1000)+1),FALSE)</f>
        <v>1122</v>
      </c>
      <c r="F32" t="str">
        <f t="shared" si="0"/>
        <v>b1122</v>
      </c>
      <c r="G32" t="s">
        <v>186</v>
      </c>
    </row>
    <row r="33" spans="1:8" ht="16" x14ac:dyDescent="0.45">
      <c r="A33">
        <v>32000</v>
      </c>
      <c r="B33">
        <v>8.0710630000000005E-2</v>
      </c>
      <c r="D33" s="6" t="str">
        <f t="array" ref="D33">IFERROR(INDEX($C$3:$C$1845, MATCH(0,COUNTIF($D$1:D32, $C$3:$C$1845), 0)),"")</f>
        <v>29 Visible pain response</v>
      </c>
      <c r="E33" cm="1">
        <f t="array" ref="E33">_xlfn.XLOOKUP(D33,C:C,((A:A/1000)+1),FALSE)</f>
        <v>1146</v>
      </c>
      <c r="F33" t="str">
        <f t="shared" si="0"/>
        <v>b1146</v>
      </c>
      <c r="G33" t="s">
        <v>186</v>
      </c>
    </row>
    <row r="34" spans="1:8" ht="16" x14ac:dyDescent="0.45">
      <c r="A34">
        <v>33000</v>
      </c>
      <c r="B34">
        <v>7.2389880000000004E-2</v>
      </c>
      <c r="D34" s="6" t="str">
        <f t="array" ref="D34">IFERROR(INDEX($C$3:$C$1845, MATCH(0,COUNTIF($D$1:D33, $C$3:$C$1845), 0)),"")</f>
        <v>30 Drug</v>
      </c>
      <c r="E34" cm="1">
        <f t="array" ref="E34">_xlfn.XLOOKUP(D34,C:C,((A:A/1000)+1),FALSE)</f>
        <v>1177</v>
      </c>
      <c r="F34" t="str">
        <f t="shared" si="0"/>
        <v>b1177</v>
      </c>
      <c r="G34" t="s">
        <v>186</v>
      </c>
    </row>
    <row r="35" spans="1:8" ht="16" x14ac:dyDescent="0.45">
      <c r="A35">
        <v>34000</v>
      </c>
      <c r="B35">
        <v>5.9527450000000003E-2</v>
      </c>
      <c r="D35" s="6" t="str">
        <f t="array" ref="D35">IFERROR(INDEX($C$3:$C$1845, MATCH(0,COUNTIF($D$1:D34, $C$3:$C$1845), 0)),"")</f>
        <v>31 Massaging right knee</v>
      </c>
      <c r="E35" cm="1">
        <f t="array" ref="E35">_xlfn.XLOOKUP(D35,C:C,((A:A/1000)+1),FALSE)</f>
        <v>1191</v>
      </c>
      <c r="F35" t="str">
        <f t="shared" si="0"/>
        <v>b1191</v>
      </c>
      <c r="G35" t="s">
        <v>186</v>
      </c>
    </row>
    <row r="36" spans="1:8" ht="16" x14ac:dyDescent="0.45">
      <c r="A36">
        <v>35000</v>
      </c>
      <c r="B36">
        <v>2.6237170000000001E-2</v>
      </c>
      <c r="D36" s="6" t="str">
        <f t="array" ref="D36">IFERROR(INDEX($C$3:$C$1845, MATCH(0,COUNTIF($D$1:D35, $C$3:$C$1845), 0)),"")</f>
        <v>32 Sitting up</v>
      </c>
      <c r="E36" cm="1">
        <f t="array" ref="E36">_xlfn.XLOOKUP(D36,C:C,((A:A/1000)+1),FALSE)</f>
        <v>1238</v>
      </c>
      <c r="F36" t="str">
        <f t="shared" si="0"/>
        <v>b1238</v>
      </c>
      <c r="G36" t="s">
        <v>186</v>
      </c>
    </row>
    <row r="37" spans="1:8" ht="16" x14ac:dyDescent="0.45">
      <c r="A37">
        <v>36000</v>
      </c>
      <c r="B37">
        <v>8.0801580000000005E-3</v>
      </c>
      <c r="D37" s="6" t="str">
        <f t="array" ref="D37">IFERROR(INDEX($C$3:$C$1845, MATCH(0,COUNTIF($D$1:D36, $C$3:$C$1845), 0)),"")</f>
        <v>33 Flex and extend knees</v>
      </c>
      <c r="E37" cm="1">
        <f t="array" ref="E37">_xlfn.XLOOKUP(D37,C:C,((A:A/1000)+1),FALSE)</f>
        <v>1240</v>
      </c>
      <c r="F37" t="str">
        <f t="shared" si="0"/>
        <v>b1240</v>
      </c>
      <c r="G37" t="s">
        <v>186</v>
      </c>
    </row>
    <row r="38" spans="1:8" ht="16" x14ac:dyDescent="0.45">
      <c r="A38">
        <v>37000</v>
      </c>
      <c r="B38">
        <v>-1.1589939E-2</v>
      </c>
      <c r="D38" s="6" t="str">
        <f t="array" ref="D38">IFERROR(INDEX($C$3:$C$1845, MATCH(0,COUNTIF($D$1:D37, $C$3:$C$1845), 0)),"")</f>
        <v>34 Walking back to room</v>
      </c>
      <c r="E38" cm="1">
        <f t="array" ref="E38">_xlfn.XLOOKUP(D38,C:C,((A:A/1000)+1),FALSE)</f>
        <v>1310</v>
      </c>
      <c r="F38" t="str">
        <f t="shared" si="0"/>
        <v>b1310</v>
      </c>
      <c r="G38" t="s">
        <v>186</v>
      </c>
    </row>
    <row r="39" spans="1:8" ht="16" x14ac:dyDescent="0.45">
      <c r="A39">
        <v>38000</v>
      </c>
      <c r="B39">
        <v>-3.8070127000000002E-2</v>
      </c>
      <c r="D39" s="6" t="str">
        <f t="array" ref="D39">IFERROR(INDEX($C$3:$C$1845, MATCH(0,COUNTIF($D$1:D38, $C$3:$C$1845), 0)),"")</f>
        <v>35 Payment</v>
      </c>
      <c r="E39" cm="1">
        <f t="array" ref="E39">_xlfn.XLOOKUP(D39,C:C,((A:A/1000)+1),FALSE)</f>
        <v>1325</v>
      </c>
      <c r="F39" t="str">
        <f t="shared" si="0"/>
        <v>b1325</v>
      </c>
      <c r="G39" t="s">
        <v>186</v>
      </c>
    </row>
    <row r="40" spans="1:8" ht="16" x14ac:dyDescent="0.45">
      <c r="A40">
        <v>39000</v>
      </c>
      <c r="B40">
        <v>-4.5633121999999998E-2</v>
      </c>
      <c r="D40" s="6" t="str">
        <f t="array" ref="D40">IFERROR(INDEX($C$3:$C$1845, MATCH(0,COUNTIF($D$1:D39, $C$3:$C$1845), 0)),"")</f>
        <v>36 Moving hands</v>
      </c>
      <c r="E40" cm="1">
        <f t="array" ref="E40">_xlfn.XLOOKUP(D40,C:C,((A:A/1000)+1),FALSE)</f>
        <v>1396</v>
      </c>
      <c r="F40" t="str">
        <f t="shared" si="0"/>
        <v>b1396</v>
      </c>
      <c r="G40" t="s">
        <v>186</v>
      </c>
    </row>
    <row r="41" spans="1:8" ht="16" x14ac:dyDescent="0.45">
      <c r="A41">
        <v>40000</v>
      </c>
      <c r="B41">
        <v>-2.8991619999999999E-2</v>
      </c>
      <c r="D41" s="6" t="str">
        <f t="array" ref="D41">IFERROR(INDEX($C$3:$C$1845, MATCH(0,COUNTIF($D$1:D40, $C$3:$C$1845), 0)),"")</f>
        <v>37 Sit down</v>
      </c>
      <c r="E41" cm="1">
        <f t="array" ref="E41">_xlfn.XLOOKUP(D41,C:C,((A:A/1000)+1),FALSE)</f>
        <v>1520</v>
      </c>
      <c r="F41" t="str">
        <f t="shared" si="0"/>
        <v>b1520</v>
      </c>
      <c r="G41" t="s">
        <v>186</v>
      </c>
    </row>
    <row r="42" spans="1:8" ht="16" x14ac:dyDescent="0.45">
      <c r="A42">
        <v>41000</v>
      </c>
      <c r="B42">
        <v>-4.9417049999999997E-2</v>
      </c>
      <c r="D42" s="6" t="str">
        <f t="array" ref="D42">IFERROR(INDEX($C$3:$C$1845, MATCH(0,COUNTIF($D$1:D41, $C$3:$C$1845), 0)),"")</f>
        <v>38 Walk</v>
      </c>
      <c r="E42" cm="1">
        <f t="array" ref="E42">_xlfn.XLOOKUP(D42,C:C,((A:A/1000)+1),FALSE)</f>
        <v>1545</v>
      </c>
      <c r="F42" t="str">
        <f t="shared" si="0"/>
        <v>b1545</v>
      </c>
      <c r="G42" t="s">
        <v>187</v>
      </c>
      <c r="H42" t="s">
        <v>188</v>
      </c>
    </row>
    <row r="43" spans="1:8" ht="16" x14ac:dyDescent="0.45">
      <c r="A43">
        <v>42000</v>
      </c>
      <c r="B43">
        <v>-8.1191815000000001E-2</v>
      </c>
      <c r="D43" s="6" t="str">
        <f t="array" ref="D43">IFERROR(INDEX($C$3:$C$1845, MATCH(0,COUNTIF($D$1:D42, $C$3:$C$1845), 0)),"")</f>
        <v>39 Turn</v>
      </c>
      <c r="E43" cm="1">
        <f t="array" ref="E43">_xlfn.XLOOKUP(D43,C:C,((A:A/1000)+1),FALSE)</f>
        <v>1584</v>
      </c>
      <c r="F43" t="str">
        <f t="shared" si="0"/>
        <v>b1584</v>
      </c>
      <c r="H43" t="s">
        <v>188</v>
      </c>
    </row>
    <row r="44" spans="1:8" ht="16" x14ac:dyDescent="0.45">
      <c r="A44">
        <v>43000</v>
      </c>
      <c r="B44">
        <v>-0.12280526999999999</v>
      </c>
      <c r="D44" s="6" t="str">
        <f t="array" ref="D44">IFERROR(INDEX($C$3:$C$1845, MATCH(0,COUNTIF($D$1:D43, $C$3:$C$1845), 0)),"")</f>
        <v>40 Turn</v>
      </c>
      <c r="E44" cm="1">
        <f t="array" ref="E44">_xlfn.XLOOKUP(D44,C:C,((A:A/1000)+1),FALSE)</f>
        <v>1602</v>
      </c>
      <c r="F44" t="str">
        <f t="shared" si="0"/>
        <v>b1602</v>
      </c>
      <c r="H44" t="s">
        <v>188</v>
      </c>
    </row>
    <row r="45" spans="1:8" ht="16" x14ac:dyDescent="0.45">
      <c r="A45">
        <v>44000</v>
      </c>
      <c r="B45">
        <v>-0.15911929999999999</v>
      </c>
      <c r="D45" s="6" t="str">
        <f t="array" ref="D45">IFERROR(INDEX($C$3:$C$1845, MATCH(0,COUNTIF($D$1:D44, $C$3:$C$1845), 0)),"")</f>
        <v>41 Turn</v>
      </c>
      <c r="E45" cm="1">
        <f t="array" ref="E45">_xlfn.XLOOKUP(D45,C:C,((A:A/1000)+1),FALSE)</f>
        <v>1615</v>
      </c>
      <c r="F45" t="str">
        <f t="shared" si="0"/>
        <v>b1615</v>
      </c>
      <c r="H45" t="s">
        <v>188</v>
      </c>
    </row>
    <row r="46" spans="1:8" ht="16" x14ac:dyDescent="0.45">
      <c r="A46">
        <v>45000</v>
      </c>
      <c r="B46">
        <v>-0.14096228999999999</v>
      </c>
      <c r="D46" s="6" t="str">
        <f t="array" ref="D46">IFERROR(INDEX($C$3:$C$1845, MATCH(0,COUNTIF($D$1:D45, $C$3:$C$1845), 0)),"")</f>
        <v>42 Turn</v>
      </c>
      <c r="E46" cm="1">
        <f t="array" ref="E46">_xlfn.XLOOKUP(D46,C:C,((A:A/1000)+1),FALSE)</f>
        <v>1636</v>
      </c>
      <c r="F46" t="str">
        <f t="shared" si="0"/>
        <v>b1636</v>
      </c>
      <c r="H46" t="s">
        <v>188</v>
      </c>
    </row>
    <row r="47" spans="1:8" ht="16" x14ac:dyDescent="0.45">
      <c r="A47">
        <v>46000</v>
      </c>
      <c r="B47">
        <v>-9.6322656000000006E-2</v>
      </c>
      <c r="D47" s="6" t="str">
        <f t="array" ref="D47">IFERROR(INDEX($C$3:$C$1845, MATCH(0,COUNTIF($D$1:D46, $C$3:$C$1845), 0)),"")</f>
        <v>43 Turn</v>
      </c>
      <c r="E47" cm="1">
        <f t="array" ref="E47">_xlfn.XLOOKUP(D47,C:C,((A:A/1000)+1),FALSE)</f>
        <v>1659</v>
      </c>
      <c r="F47" t="str">
        <f t="shared" si="0"/>
        <v>b1659</v>
      </c>
      <c r="H47" t="s">
        <v>188</v>
      </c>
    </row>
    <row r="48" spans="1:8" ht="16" x14ac:dyDescent="0.45">
      <c r="A48">
        <v>47000</v>
      </c>
      <c r="B48">
        <v>-5.3200968000000001E-2</v>
      </c>
      <c r="D48" s="6" t="str">
        <f t="array" ref="D48">IFERROR(INDEX($C$3:$C$1845, MATCH(0,COUNTIF($D$1:D47, $C$3:$C$1845), 0)),"")</f>
        <v>44 Back</v>
      </c>
      <c r="E48" cm="1">
        <f t="array" ref="E48">_xlfn.XLOOKUP(D48,C:C,((A:A/1000)+1),FALSE)</f>
        <v>1681</v>
      </c>
      <c r="F48" t="str">
        <f t="shared" si="0"/>
        <v>b1681</v>
      </c>
      <c r="H48" t="s">
        <v>188</v>
      </c>
    </row>
    <row r="49" spans="1:6" ht="16" x14ac:dyDescent="0.45">
      <c r="A49">
        <v>48000</v>
      </c>
      <c r="B49">
        <v>-3.050228E-2</v>
      </c>
      <c r="C49" t="s">
        <v>57</v>
      </c>
      <c r="D49" s="6" t="str">
        <f t="array" ref="D49">IFERROR(INDEX($C$3:$C$1845, MATCH(0,COUNTIF($D$1:D48, $C$3:$C$1845), 0)),"")</f>
        <v>45 Right leg extension</v>
      </c>
      <c r="E49" cm="1">
        <f t="array" ref="E49">_xlfn.XLOOKUP(D49,C:C,((A:A/1000)+1),FALSE)</f>
        <v>1704</v>
      </c>
      <c r="F49" t="str">
        <f t="shared" si="0"/>
        <v>b1704</v>
      </c>
    </row>
    <row r="50" spans="1:6" ht="16" x14ac:dyDescent="0.45">
      <c r="A50">
        <v>49000</v>
      </c>
      <c r="B50">
        <v>-4.1096292E-2</v>
      </c>
      <c r="D50" s="6" t="str">
        <f t="array" ref="D50">IFERROR(INDEX($C$3:$C$1845, MATCH(0,COUNTIF($D$1:D49, $C$3:$C$1845), 0)),"")</f>
        <v xml:space="preserve">46 Right leg flexion </v>
      </c>
      <c r="E50" cm="1">
        <f t="array" ref="E50">_xlfn.XLOOKUP(D50,C:C,((A:A/1000)+1),FALSE)</f>
        <v>1708</v>
      </c>
      <c r="F50" t="str">
        <f t="shared" si="0"/>
        <v>b1708</v>
      </c>
    </row>
    <row r="51" spans="1:6" ht="16" x14ac:dyDescent="0.45">
      <c r="A51">
        <v>50000</v>
      </c>
      <c r="B51">
        <v>-6.9842470000000004E-2</v>
      </c>
      <c r="D51" s="6" t="str">
        <f t="array" ref="D51">IFERROR(INDEX($C$3:$C$1845, MATCH(0,COUNTIF($D$1:D50, $C$3:$C$1845), 0)),"")</f>
        <v xml:space="preserve">47 Left leg extension </v>
      </c>
      <c r="E51" cm="1">
        <f t="array" ref="E51">_xlfn.XLOOKUP(D51,C:C,((A:A/1000)+1),FALSE)</f>
        <v>1735</v>
      </c>
      <c r="F51" t="str">
        <f t="shared" si="0"/>
        <v>b1735</v>
      </c>
    </row>
    <row r="52" spans="1:6" ht="16" x14ac:dyDescent="0.45">
      <c r="A52">
        <v>51000</v>
      </c>
      <c r="B52">
        <v>-9.3296489999999996E-2</v>
      </c>
      <c r="D52" s="6" t="str">
        <f t="array" ref="D52">IFERROR(INDEX($C$3:$C$1845, MATCH(0,COUNTIF($D$1:D51, $C$3:$C$1845), 0)),"")</f>
        <v>48 Left leg flexion</v>
      </c>
      <c r="E52" cm="1">
        <f t="array" ref="E52">_xlfn.XLOOKUP(D52,C:C,((A:A/1000)+1),FALSE)</f>
        <v>1743</v>
      </c>
      <c r="F52" t="str">
        <f t="shared" si="0"/>
        <v>b1743</v>
      </c>
    </row>
    <row r="53" spans="1:6" ht="16" x14ac:dyDescent="0.45">
      <c r="A53">
        <v>52000</v>
      </c>
      <c r="B53">
        <v>-0.12658676999999999</v>
      </c>
      <c r="D53" s="6" t="str">
        <f t="array" ref="D53">IFERROR(INDEX($C$3:$C$1845, MATCH(0,COUNTIF($D$1:D52, $C$3:$C$1845), 0)),"")</f>
        <v>49 Up and go</v>
      </c>
      <c r="E53" cm="1">
        <f t="array" ref="E53">_xlfn.XLOOKUP(D53,C:C,((A:A/1000)+1),FALSE)</f>
        <v>1769</v>
      </c>
      <c r="F53" t="str">
        <f t="shared" si="0"/>
        <v>b1769</v>
      </c>
    </row>
    <row r="54" spans="1:6" ht="16" x14ac:dyDescent="0.45">
      <c r="A54">
        <v>53000</v>
      </c>
      <c r="B54">
        <v>-0.14474379000000001</v>
      </c>
      <c r="D54" s="6" t="str">
        <f t="array" ref="D54">IFERROR(INDEX($C$3:$C$1845, MATCH(0,COUNTIF($D$1:D53, $C$3:$C$1845), 0)),"")</f>
        <v>50 Back</v>
      </c>
      <c r="E54" cm="1">
        <f t="array" ref="E54">_xlfn.XLOOKUP(D54,C:C,((A:A/1000)+1),FALSE)</f>
        <v>1797</v>
      </c>
      <c r="F54" t="str">
        <f t="shared" si="0"/>
        <v>b1797</v>
      </c>
    </row>
    <row r="55" spans="1:6" x14ac:dyDescent="0.35">
      <c r="A55">
        <v>54000</v>
      </c>
      <c r="B55">
        <v>-0.18408397000000001</v>
      </c>
    </row>
    <row r="56" spans="1:6" x14ac:dyDescent="0.35">
      <c r="A56">
        <v>55000</v>
      </c>
      <c r="B56">
        <v>-0.23325799999999999</v>
      </c>
    </row>
    <row r="57" spans="1:6" x14ac:dyDescent="0.35">
      <c r="A57">
        <v>56000</v>
      </c>
      <c r="B57">
        <v>-0.25746735999999998</v>
      </c>
    </row>
    <row r="58" spans="1:6" x14ac:dyDescent="0.35">
      <c r="A58">
        <v>57000</v>
      </c>
      <c r="B58">
        <v>-0.29151537999999999</v>
      </c>
    </row>
    <row r="59" spans="1:6" x14ac:dyDescent="0.35">
      <c r="A59">
        <v>58000</v>
      </c>
      <c r="B59">
        <v>-0.28167912000000001</v>
      </c>
    </row>
    <row r="60" spans="1:6" x14ac:dyDescent="0.35">
      <c r="A60">
        <v>59000</v>
      </c>
      <c r="B60">
        <v>-0.28470528000000001</v>
      </c>
    </row>
    <row r="61" spans="1:6" x14ac:dyDescent="0.35">
      <c r="A61">
        <v>60000</v>
      </c>
      <c r="B61">
        <v>-0.25973817999999999</v>
      </c>
    </row>
    <row r="62" spans="1:6" x14ac:dyDescent="0.35">
      <c r="A62">
        <v>61000</v>
      </c>
      <c r="B62">
        <v>-0.26579051999999997</v>
      </c>
    </row>
    <row r="63" spans="1:6" x14ac:dyDescent="0.35">
      <c r="A63">
        <v>62000</v>
      </c>
      <c r="B63">
        <v>-0.23628416999999999</v>
      </c>
    </row>
    <row r="64" spans="1:6" x14ac:dyDescent="0.35">
      <c r="A64">
        <v>63000</v>
      </c>
      <c r="B64">
        <v>-0.19694397999999999</v>
      </c>
    </row>
    <row r="65" spans="1:3" x14ac:dyDescent="0.35">
      <c r="A65">
        <v>64000</v>
      </c>
      <c r="B65">
        <v>-0.14776993999999999</v>
      </c>
    </row>
    <row r="66" spans="1:3" x14ac:dyDescent="0.35">
      <c r="A66">
        <v>65000</v>
      </c>
      <c r="B66">
        <v>-0.17349239</v>
      </c>
    </row>
    <row r="67" spans="1:3" x14ac:dyDescent="0.35">
      <c r="A67">
        <v>66000</v>
      </c>
      <c r="B67">
        <v>-0.16062995999999999</v>
      </c>
    </row>
    <row r="68" spans="1:3" x14ac:dyDescent="0.35">
      <c r="A68">
        <v>67000</v>
      </c>
      <c r="B68">
        <v>-0.12885761000000001</v>
      </c>
    </row>
    <row r="69" spans="1:3" x14ac:dyDescent="0.35">
      <c r="A69">
        <v>68000</v>
      </c>
      <c r="B69">
        <v>-0.100861914</v>
      </c>
    </row>
    <row r="70" spans="1:3" x14ac:dyDescent="0.35">
      <c r="A70">
        <v>69000</v>
      </c>
      <c r="B70">
        <v>-6.6816299999999995E-2</v>
      </c>
    </row>
    <row r="71" spans="1:3" x14ac:dyDescent="0.35">
      <c r="A71">
        <v>70000</v>
      </c>
      <c r="B71">
        <v>-6.0008638000000003E-2</v>
      </c>
    </row>
    <row r="72" spans="1:3" x14ac:dyDescent="0.35">
      <c r="A72">
        <v>71000</v>
      </c>
      <c r="B72">
        <v>-5.0930127999999998E-2</v>
      </c>
    </row>
    <row r="73" spans="1:3" x14ac:dyDescent="0.35">
      <c r="A73">
        <v>72000</v>
      </c>
      <c r="B73">
        <v>-1.2345269000000001E-2</v>
      </c>
    </row>
    <row r="74" spans="1:3" x14ac:dyDescent="0.35">
      <c r="A74">
        <v>73000</v>
      </c>
      <c r="B74">
        <v>3.0776422000000001E-2</v>
      </c>
    </row>
    <row r="75" spans="1:3" x14ac:dyDescent="0.35">
      <c r="A75" s="1">
        <v>74000</v>
      </c>
      <c r="B75">
        <v>4.5151933999999998E-2</v>
      </c>
      <c r="C75" t="s">
        <v>58</v>
      </c>
    </row>
    <row r="76" spans="1:3" x14ac:dyDescent="0.35">
      <c r="A76" s="1">
        <v>75000</v>
      </c>
      <c r="B76">
        <v>4.2881094000000002E-2</v>
      </c>
    </row>
    <row r="77" spans="1:3" x14ac:dyDescent="0.35">
      <c r="A77" s="1">
        <v>76000</v>
      </c>
      <c r="B77">
        <v>3.380259E-2</v>
      </c>
    </row>
    <row r="78" spans="1:3" x14ac:dyDescent="0.35">
      <c r="A78" s="1">
        <v>77000</v>
      </c>
      <c r="B78">
        <v>1.6400910000000001E-2</v>
      </c>
    </row>
    <row r="79" spans="1:3" x14ac:dyDescent="0.35">
      <c r="A79" s="1">
        <v>78000</v>
      </c>
      <c r="B79">
        <v>-6.2929316999999997E-3</v>
      </c>
    </row>
    <row r="80" spans="1:3" x14ac:dyDescent="0.35">
      <c r="A80">
        <v>79000</v>
      </c>
      <c r="B80">
        <v>9.5932429999999996E-3</v>
      </c>
    </row>
    <row r="81" spans="1:3" x14ac:dyDescent="0.35">
      <c r="A81">
        <v>80000</v>
      </c>
      <c r="B81">
        <v>3.0021091999999999E-2</v>
      </c>
    </row>
    <row r="82" spans="1:3" x14ac:dyDescent="0.35">
      <c r="A82">
        <v>81000</v>
      </c>
      <c r="B82">
        <v>5.5743523000000003E-2</v>
      </c>
    </row>
    <row r="83" spans="1:3" x14ac:dyDescent="0.35">
      <c r="A83">
        <v>82000</v>
      </c>
      <c r="B83">
        <v>7.3224055000000003E-3</v>
      </c>
    </row>
    <row r="84" spans="1:3" x14ac:dyDescent="0.35">
      <c r="A84">
        <v>83000</v>
      </c>
      <c r="B84">
        <v>-3.2667639000000001E-3</v>
      </c>
    </row>
    <row r="85" spans="1:3" x14ac:dyDescent="0.35">
      <c r="A85">
        <v>84000</v>
      </c>
      <c r="B85">
        <v>-1.0834606E-2</v>
      </c>
    </row>
    <row r="86" spans="1:3" x14ac:dyDescent="0.35">
      <c r="A86">
        <v>85000</v>
      </c>
      <c r="B86">
        <v>-3.2667639000000001E-3</v>
      </c>
    </row>
    <row r="87" spans="1:3" x14ac:dyDescent="0.35">
      <c r="A87" s="1">
        <v>86000</v>
      </c>
      <c r="B87">
        <v>2.7855737000000002E-3</v>
      </c>
    </row>
    <row r="88" spans="1:3" x14ac:dyDescent="0.35">
      <c r="A88" s="1">
        <v>87000</v>
      </c>
      <c r="B88">
        <v>-1.6886944000000001E-2</v>
      </c>
    </row>
    <row r="89" spans="1:3" x14ac:dyDescent="0.35">
      <c r="A89" s="1">
        <v>88000</v>
      </c>
      <c r="B89">
        <v>-5.6227132999999999E-2</v>
      </c>
    </row>
    <row r="90" spans="1:3" x14ac:dyDescent="0.35">
      <c r="A90" s="1">
        <v>89000</v>
      </c>
      <c r="B90">
        <v>-7.9678730000000003E-2</v>
      </c>
    </row>
    <row r="91" spans="1:3" x14ac:dyDescent="0.35">
      <c r="A91">
        <v>90000</v>
      </c>
      <c r="B91">
        <v>-7.8165650000000003E-2</v>
      </c>
    </row>
    <row r="92" spans="1:3" x14ac:dyDescent="0.35">
      <c r="A92">
        <v>91000</v>
      </c>
      <c r="B92">
        <v>-6.7574053999999995E-2</v>
      </c>
    </row>
    <row r="93" spans="1:3" x14ac:dyDescent="0.35">
      <c r="A93" s="2">
        <v>92000</v>
      </c>
      <c r="B93">
        <v>-6.8331810000000007E-2</v>
      </c>
      <c r="C93" t="s">
        <v>59</v>
      </c>
    </row>
    <row r="94" spans="1:3" x14ac:dyDescent="0.35">
      <c r="A94" s="2">
        <v>93000</v>
      </c>
      <c r="B94">
        <v>-2.8233865E-2</v>
      </c>
    </row>
    <row r="95" spans="1:3" x14ac:dyDescent="0.35">
      <c r="A95" s="2">
        <v>94000</v>
      </c>
      <c r="B95">
        <v>1.5645579E-2</v>
      </c>
    </row>
    <row r="96" spans="1:3" x14ac:dyDescent="0.35">
      <c r="A96" s="2">
        <v>95000</v>
      </c>
      <c r="B96">
        <v>5.1206692999999998E-2</v>
      </c>
    </row>
    <row r="97" spans="1:2" x14ac:dyDescent="0.35">
      <c r="A97" s="2">
        <v>96000</v>
      </c>
      <c r="B97">
        <v>8.6005209999999999E-2</v>
      </c>
    </row>
    <row r="98" spans="1:2" x14ac:dyDescent="0.35">
      <c r="A98" s="2">
        <v>97000</v>
      </c>
      <c r="B98">
        <v>0.11021456</v>
      </c>
    </row>
    <row r="99" spans="1:2" x14ac:dyDescent="0.35">
      <c r="A99">
        <v>98000</v>
      </c>
      <c r="B99">
        <v>9.1302220000000003E-2</v>
      </c>
    </row>
    <row r="100" spans="1:2" x14ac:dyDescent="0.35">
      <c r="A100">
        <v>99000</v>
      </c>
      <c r="B100">
        <v>6.7092866000000001E-2</v>
      </c>
    </row>
    <row r="101" spans="1:2" x14ac:dyDescent="0.35">
      <c r="A101">
        <v>100000</v>
      </c>
      <c r="B101">
        <v>6.7848199999999997E-2</v>
      </c>
    </row>
    <row r="102" spans="1:2" x14ac:dyDescent="0.35">
      <c r="A102">
        <v>101000</v>
      </c>
      <c r="B102">
        <v>4.0610260000000002E-2</v>
      </c>
    </row>
    <row r="103" spans="1:2" x14ac:dyDescent="0.35">
      <c r="A103">
        <v>102000</v>
      </c>
      <c r="B103">
        <v>5.1473640000000004E-4</v>
      </c>
    </row>
    <row r="104" spans="1:2" x14ac:dyDescent="0.35">
      <c r="A104">
        <v>103000</v>
      </c>
      <c r="B104">
        <v>-2.8991619999999999E-2</v>
      </c>
    </row>
    <row r="105" spans="1:2" x14ac:dyDescent="0.35">
      <c r="A105">
        <v>104000</v>
      </c>
      <c r="B105">
        <v>-8.5637700000000001E-3</v>
      </c>
    </row>
    <row r="106" spans="1:2" x14ac:dyDescent="0.35">
      <c r="A106">
        <v>105000</v>
      </c>
      <c r="B106">
        <v>-1.1589939E-2</v>
      </c>
    </row>
    <row r="107" spans="1:2" x14ac:dyDescent="0.35">
      <c r="A107">
        <v>106000</v>
      </c>
      <c r="B107">
        <v>-3.5043955000000002E-2</v>
      </c>
    </row>
    <row r="108" spans="1:2" x14ac:dyDescent="0.35">
      <c r="A108">
        <v>107000</v>
      </c>
      <c r="B108">
        <v>-2.1423775999999999E-2</v>
      </c>
    </row>
    <row r="109" spans="1:2" x14ac:dyDescent="0.35">
      <c r="A109">
        <v>108000</v>
      </c>
      <c r="B109">
        <v>1.1864079E-2</v>
      </c>
    </row>
    <row r="110" spans="1:2" x14ac:dyDescent="0.35">
      <c r="A110">
        <v>109000</v>
      </c>
      <c r="B110">
        <v>4.1368015000000001E-2</v>
      </c>
    </row>
    <row r="111" spans="1:2" x14ac:dyDescent="0.35">
      <c r="A111">
        <v>110000</v>
      </c>
      <c r="B111">
        <v>3.4557923999999997E-2</v>
      </c>
    </row>
    <row r="112" spans="1:2" x14ac:dyDescent="0.35">
      <c r="A112">
        <v>111000</v>
      </c>
      <c r="B112">
        <v>3.6073429999999997E-2</v>
      </c>
    </row>
    <row r="113" spans="1:3" x14ac:dyDescent="0.35">
      <c r="A113">
        <v>112000</v>
      </c>
      <c r="B113">
        <v>5.2717357999999999E-2</v>
      </c>
    </row>
    <row r="114" spans="1:3" x14ac:dyDescent="0.35">
      <c r="A114">
        <v>113000</v>
      </c>
      <c r="B114">
        <v>7.6926709999999995E-2</v>
      </c>
      <c r="C114" t="s">
        <v>60</v>
      </c>
    </row>
    <row r="115" spans="1:3" x14ac:dyDescent="0.35">
      <c r="A115">
        <v>114000</v>
      </c>
      <c r="B115">
        <v>9.8867640000000007E-2</v>
      </c>
    </row>
    <row r="116" spans="1:3" x14ac:dyDescent="0.35">
      <c r="A116" s="2">
        <v>115000</v>
      </c>
      <c r="B116">
        <v>0.10643306399999999</v>
      </c>
    </row>
    <row r="117" spans="1:3" x14ac:dyDescent="0.35">
      <c r="A117" s="2">
        <v>116000</v>
      </c>
      <c r="B117">
        <v>9.6599229999999994E-2</v>
      </c>
    </row>
    <row r="118" spans="1:3" x14ac:dyDescent="0.35">
      <c r="A118" s="2">
        <v>117000</v>
      </c>
      <c r="B118">
        <v>9.8109885999999993E-2</v>
      </c>
    </row>
    <row r="119" spans="1:3" x14ac:dyDescent="0.35">
      <c r="A119" s="2">
        <v>118000</v>
      </c>
      <c r="B119">
        <v>0.11626690000000001</v>
      </c>
    </row>
    <row r="120" spans="1:3" x14ac:dyDescent="0.35">
      <c r="A120" s="2">
        <v>119000</v>
      </c>
      <c r="B120">
        <v>0.121563904</v>
      </c>
    </row>
    <row r="121" spans="1:3" x14ac:dyDescent="0.35">
      <c r="A121" s="2">
        <v>120000</v>
      </c>
      <c r="B121">
        <v>0.12080858</v>
      </c>
    </row>
    <row r="122" spans="1:3" x14ac:dyDescent="0.35">
      <c r="A122">
        <v>121000</v>
      </c>
      <c r="B122">
        <v>0.100380726</v>
      </c>
    </row>
    <row r="123" spans="1:3" x14ac:dyDescent="0.35">
      <c r="A123">
        <v>122000</v>
      </c>
      <c r="B123">
        <v>6.8605949999999999E-2</v>
      </c>
    </row>
    <row r="124" spans="1:3" x14ac:dyDescent="0.35">
      <c r="A124">
        <v>123000</v>
      </c>
      <c r="B124">
        <v>7.7684459999999997E-2</v>
      </c>
    </row>
    <row r="125" spans="1:3" x14ac:dyDescent="0.35">
      <c r="A125" s="1">
        <v>124000</v>
      </c>
      <c r="B125">
        <v>9.6599229999999994E-2</v>
      </c>
    </row>
    <row r="126" spans="1:3" x14ac:dyDescent="0.35">
      <c r="A126" s="1">
        <v>125000</v>
      </c>
      <c r="B126">
        <v>8.6762964999999997E-2</v>
      </c>
    </row>
    <row r="127" spans="1:3" x14ac:dyDescent="0.35">
      <c r="A127" s="1">
        <v>126000</v>
      </c>
      <c r="B127">
        <v>8.6005209999999999E-2</v>
      </c>
    </row>
    <row r="128" spans="1:3" x14ac:dyDescent="0.35">
      <c r="A128" s="1">
        <v>127000</v>
      </c>
      <c r="B128">
        <v>9.2815300000000003E-2</v>
      </c>
    </row>
    <row r="129" spans="1:3" x14ac:dyDescent="0.35">
      <c r="A129" s="1">
        <v>128000</v>
      </c>
      <c r="B129">
        <v>6.1040535999999999E-2</v>
      </c>
    </row>
    <row r="130" spans="1:3" x14ac:dyDescent="0.35">
      <c r="A130" s="1">
        <v>129000</v>
      </c>
      <c r="B130">
        <v>3.8341843E-2</v>
      </c>
    </row>
    <row r="131" spans="1:3" x14ac:dyDescent="0.35">
      <c r="A131" s="1">
        <v>130000</v>
      </c>
      <c r="B131">
        <v>3.5315678000000003E-2</v>
      </c>
    </row>
    <row r="132" spans="1:3" x14ac:dyDescent="0.35">
      <c r="A132">
        <v>131000</v>
      </c>
      <c r="B132">
        <v>4.5907266000000002E-2</v>
      </c>
    </row>
    <row r="133" spans="1:3" x14ac:dyDescent="0.35">
      <c r="A133">
        <v>132000</v>
      </c>
      <c r="B133">
        <v>5.6501277000000003E-2</v>
      </c>
      <c r="C133" t="s">
        <v>61</v>
      </c>
    </row>
    <row r="134" spans="1:3" x14ac:dyDescent="0.35">
      <c r="A134">
        <v>133000</v>
      </c>
      <c r="B134">
        <v>5.3475109999999999E-2</v>
      </c>
    </row>
    <row r="135" spans="1:3" x14ac:dyDescent="0.35">
      <c r="A135">
        <v>134000</v>
      </c>
      <c r="B135">
        <v>6.9363705999999997E-2</v>
      </c>
    </row>
    <row r="136" spans="1:3" x14ac:dyDescent="0.35">
      <c r="A136">
        <v>135000</v>
      </c>
      <c r="B136">
        <v>9.4328389999999998E-2</v>
      </c>
    </row>
    <row r="137" spans="1:3" x14ac:dyDescent="0.35">
      <c r="A137">
        <v>136000</v>
      </c>
      <c r="B137">
        <v>0.10567773</v>
      </c>
    </row>
    <row r="138" spans="1:3" x14ac:dyDescent="0.35">
      <c r="A138">
        <v>137000</v>
      </c>
      <c r="B138">
        <v>0.102651566</v>
      </c>
    </row>
    <row r="139" spans="1:3" x14ac:dyDescent="0.35">
      <c r="A139">
        <v>138000</v>
      </c>
      <c r="B139">
        <v>0.10643306399999999</v>
      </c>
    </row>
    <row r="140" spans="1:3" x14ac:dyDescent="0.35">
      <c r="A140">
        <v>139000</v>
      </c>
      <c r="B140">
        <v>0.10340689</v>
      </c>
    </row>
    <row r="141" spans="1:3" x14ac:dyDescent="0.35">
      <c r="A141">
        <v>140000</v>
      </c>
      <c r="B141">
        <v>0.10491998</v>
      </c>
    </row>
    <row r="142" spans="1:3" x14ac:dyDescent="0.35">
      <c r="A142">
        <v>141000</v>
      </c>
      <c r="B142">
        <v>0.12686091999999999</v>
      </c>
    </row>
    <row r="143" spans="1:3" x14ac:dyDescent="0.35">
      <c r="A143" s="4">
        <v>142000</v>
      </c>
      <c r="B143">
        <v>0.13291325000000001</v>
      </c>
    </row>
    <row r="144" spans="1:3" x14ac:dyDescent="0.35">
      <c r="A144" s="1">
        <v>143000</v>
      </c>
      <c r="B144">
        <v>0.14350241</v>
      </c>
    </row>
    <row r="145" spans="1:2" x14ac:dyDescent="0.35">
      <c r="A145" s="1">
        <v>144000</v>
      </c>
      <c r="B145">
        <v>0.11475624</v>
      </c>
    </row>
    <row r="146" spans="1:2" x14ac:dyDescent="0.35">
      <c r="A146" s="1">
        <v>145000</v>
      </c>
      <c r="B146">
        <v>8.2223710000000005E-2</v>
      </c>
    </row>
    <row r="147" spans="1:2" x14ac:dyDescent="0.35">
      <c r="A147">
        <v>146000</v>
      </c>
      <c r="B147">
        <v>8.2223710000000005E-2</v>
      </c>
    </row>
    <row r="148" spans="1:2" x14ac:dyDescent="0.35">
      <c r="A148">
        <v>147000</v>
      </c>
      <c r="B148">
        <v>0.10794615</v>
      </c>
    </row>
    <row r="149" spans="1:2" x14ac:dyDescent="0.35">
      <c r="A149">
        <v>148000</v>
      </c>
      <c r="B149">
        <v>0.13972092</v>
      </c>
    </row>
    <row r="150" spans="1:2" x14ac:dyDescent="0.35">
      <c r="A150">
        <v>149000</v>
      </c>
      <c r="B150">
        <v>0.16014877</v>
      </c>
    </row>
    <row r="151" spans="1:2" x14ac:dyDescent="0.35">
      <c r="A151">
        <v>150000</v>
      </c>
      <c r="B151">
        <v>0.16846952000000001</v>
      </c>
    </row>
    <row r="152" spans="1:2" x14ac:dyDescent="0.35">
      <c r="A152">
        <v>151000</v>
      </c>
      <c r="B152">
        <v>0.18057419999999999</v>
      </c>
    </row>
    <row r="153" spans="1:2" x14ac:dyDescent="0.35">
      <c r="A153">
        <v>152000</v>
      </c>
      <c r="B153">
        <v>0.19192111000000001</v>
      </c>
    </row>
    <row r="154" spans="1:2" x14ac:dyDescent="0.35">
      <c r="A154">
        <v>153000</v>
      </c>
      <c r="B154">
        <v>0.20478353999999999</v>
      </c>
    </row>
    <row r="155" spans="1:2" x14ac:dyDescent="0.35">
      <c r="A155">
        <v>154000</v>
      </c>
      <c r="B155">
        <v>0.21386448</v>
      </c>
    </row>
    <row r="156" spans="1:2" x14ac:dyDescent="0.35">
      <c r="A156">
        <v>155000</v>
      </c>
      <c r="B156">
        <v>0.22370072999999999</v>
      </c>
    </row>
    <row r="157" spans="1:2" x14ac:dyDescent="0.35">
      <c r="A157">
        <v>156000</v>
      </c>
      <c r="B157">
        <v>0.22067455999999999</v>
      </c>
    </row>
    <row r="158" spans="1:2" x14ac:dyDescent="0.35">
      <c r="A158">
        <v>157000</v>
      </c>
      <c r="B158">
        <v>0.21840372999999999</v>
      </c>
    </row>
    <row r="159" spans="1:2" x14ac:dyDescent="0.35">
      <c r="A159">
        <v>158000</v>
      </c>
      <c r="B159">
        <v>0.22975308</v>
      </c>
    </row>
    <row r="160" spans="1:2" x14ac:dyDescent="0.35">
      <c r="A160">
        <v>159000</v>
      </c>
      <c r="B160">
        <v>0.23883157999999999</v>
      </c>
    </row>
    <row r="161" spans="1:2" x14ac:dyDescent="0.35">
      <c r="A161">
        <v>160000</v>
      </c>
      <c r="B161">
        <v>0.23656073</v>
      </c>
    </row>
    <row r="162" spans="1:2" x14ac:dyDescent="0.35">
      <c r="A162" s="1">
        <v>161000</v>
      </c>
      <c r="B162">
        <v>0.24261308000000001</v>
      </c>
    </row>
    <row r="163" spans="1:2" x14ac:dyDescent="0.35">
      <c r="A163" s="1">
        <v>162000</v>
      </c>
      <c r="B163">
        <v>0.24109997999999999</v>
      </c>
    </row>
    <row r="164" spans="1:2" x14ac:dyDescent="0.35">
      <c r="A164" s="1">
        <v>163000</v>
      </c>
      <c r="B164">
        <v>0.23731606999999999</v>
      </c>
    </row>
    <row r="165" spans="1:2" x14ac:dyDescent="0.35">
      <c r="A165" s="1">
        <v>164000</v>
      </c>
      <c r="B165">
        <v>0.21386448</v>
      </c>
    </row>
    <row r="166" spans="1:2" x14ac:dyDescent="0.35">
      <c r="A166" s="1">
        <v>165000</v>
      </c>
      <c r="B166">
        <v>0.17527962</v>
      </c>
    </row>
    <row r="167" spans="1:2" x14ac:dyDescent="0.35">
      <c r="A167" s="1">
        <v>166000</v>
      </c>
      <c r="B167">
        <v>0.14652858999999999</v>
      </c>
    </row>
    <row r="168" spans="1:2" x14ac:dyDescent="0.35">
      <c r="A168" s="1">
        <v>167000</v>
      </c>
      <c r="B168">
        <v>0.10491998</v>
      </c>
    </row>
    <row r="169" spans="1:2" x14ac:dyDescent="0.35">
      <c r="A169" s="1">
        <v>168000</v>
      </c>
      <c r="B169">
        <v>9.9625394000000006E-2</v>
      </c>
    </row>
    <row r="170" spans="1:2" x14ac:dyDescent="0.35">
      <c r="A170">
        <v>169000</v>
      </c>
      <c r="B170">
        <v>0.121563904</v>
      </c>
    </row>
    <row r="171" spans="1:2" x14ac:dyDescent="0.35">
      <c r="A171">
        <v>170000</v>
      </c>
      <c r="B171">
        <v>0.14426016999999999</v>
      </c>
    </row>
    <row r="172" spans="1:2" x14ac:dyDescent="0.35">
      <c r="A172">
        <v>171000</v>
      </c>
      <c r="B172">
        <v>0.16241718999999999</v>
      </c>
    </row>
    <row r="173" spans="1:2" x14ac:dyDescent="0.35">
      <c r="A173">
        <v>172000</v>
      </c>
      <c r="B173">
        <v>0.15333867000000001</v>
      </c>
    </row>
    <row r="174" spans="1:2" x14ac:dyDescent="0.35">
      <c r="A174">
        <v>173000</v>
      </c>
      <c r="B174">
        <v>0.13593942000000001</v>
      </c>
    </row>
    <row r="175" spans="1:2" x14ac:dyDescent="0.35">
      <c r="A175">
        <v>174000</v>
      </c>
      <c r="B175">
        <v>0.11853774</v>
      </c>
    </row>
    <row r="176" spans="1:2" x14ac:dyDescent="0.35">
      <c r="A176">
        <v>175000</v>
      </c>
      <c r="B176">
        <v>0.13745008</v>
      </c>
    </row>
    <row r="177" spans="1:3" x14ac:dyDescent="0.35">
      <c r="A177">
        <v>176000</v>
      </c>
      <c r="B177">
        <v>0.17830577</v>
      </c>
    </row>
    <row r="178" spans="1:3" x14ac:dyDescent="0.35">
      <c r="A178">
        <v>177000</v>
      </c>
      <c r="B178">
        <v>0.21689064999999999</v>
      </c>
    </row>
    <row r="179" spans="1:3" x14ac:dyDescent="0.35">
      <c r="A179">
        <v>178000</v>
      </c>
      <c r="B179">
        <v>0.24336840000000001</v>
      </c>
    </row>
    <row r="180" spans="1:3" x14ac:dyDescent="0.35">
      <c r="A180" s="1">
        <v>179000</v>
      </c>
      <c r="B180">
        <v>0.26001469999999999</v>
      </c>
    </row>
    <row r="181" spans="1:3" x14ac:dyDescent="0.35">
      <c r="A181" s="1">
        <v>180000</v>
      </c>
      <c r="B181">
        <v>0.25547308000000002</v>
      </c>
    </row>
    <row r="182" spans="1:3" x14ac:dyDescent="0.35">
      <c r="A182" s="1">
        <v>181000</v>
      </c>
      <c r="B182">
        <v>0.2199168</v>
      </c>
    </row>
    <row r="183" spans="1:3" x14ac:dyDescent="0.35">
      <c r="A183" s="1">
        <v>182000</v>
      </c>
      <c r="B183">
        <v>0.17225344000000001</v>
      </c>
    </row>
    <row r="184" spans="1:3" x14ac:dyDescent="0.35">
      <c r="A184" s="1">
        <v>183000</v>
      </c>
      <c r="B184">
        <v>0.15182559000000001</v>
      </c>
    </row>
    <row r="185" spans="1:3" x14ac:dyDescent="0.35">
      <c r="A185">
        <v>184000</v>
      </c>
      <c r="B185">
        <v>0.15636484</v>
      </c>
    </row>
    <row r="186" spans="1:3" x14ac:dyDescent="0.35">
      <c r="A186">
        <v>185000</v>
      </c>
      <c r="B186">
        <v>0.16846952000000001</v>
      </c>
    </row>
    <row r="187" spans="1:3" x14ac:dyDescent="0.35">
      <c r="A187">
        <v>186000</v>
      </c>
      <c r="B187">
        <v>0.18889494000000001</v>
      </c>
    </row>
    <row r="188" spans="1:3" x14ac:dyDescent="0.35">
      <c r="A188" s="1">
        <v>187000</v>
      </c>
      <c r="B188">
        <v>0.18133194999999999</v>
      </c>
      <c r="C188" t="s">
        <v>62</v>
      </c>
    </row>
    <row r="189" spans="1:3" x14ac:dyDescent="0.35">
      <c r="A189" s="1">
        <v>188000</v>
      </c>
      <c r="B189">
        <v>0.16620109999999999</v>
      </c>
    </row>
    <row r="190" spans="1:3" x14ac:dyDescent="0.35">
      <c r="A190" s="1">
        <v>189000</v>
      </c>
      <c r="B190">
        <v>0.12761623999999999</v>
      </c>
    </row>
    <row r="191" spans="1:3" x14ac:dyDescent="0.35">
      <c r="A191" s="1">
        <v>190000</v>
      </c>
      <c r="B191">
        <v>9.7354549999999998E-2</v>
      </c>
    </row>
    <row r="192" spans="1:3" x14ac:dyDescent="0.35">
      <c r="A192" s="1">
        <v>191000</v>
      </c>
      <c r="B192">
        <v>5.2717357999999999E-2</v>
      </c>
    </row>
    <row r="193" spans="1:2" x14ac:dyDescent="0.35">
      <c r="A193" s="1">
        <v>192000</v>
      </c>
      <c r="B193">
        <v>5.1962025000000002E-2</v>
      </c>
    </row>
    <row r="194" spans="1:2" x14ac:dyDescent="0.35">
      <c r="A194" s="1">
        <v>193000</v>
      </c>
      <c r="B194">
        <v>4.5907266000000002E-2</v>
      </c>
    </row>
    <row r="195" spans="1:2" x14ac:dyDescent="0.35">
      <c r="A195" s="1">
        <v>194000</v>
      </c>
      <c r="B195">
        <v>5.8117419999999999E-3</v>
      </c>
    </row>
    <row r="196" spans="1:2" x14ac:dyDescent="0.35">
      <c r="A196" s="1">
        <v>195000</v>
      </c>
      <c r="B196">
        <v>-1.3103023E-2</v>
      </c>
    </row>
    <row r="197" spans="1:2" x14ac:dyDescent="0.35">
      <c r="A197" s="1">
        <v>196000</v>
      </c>
      <c r="B197">
        <v>-2.5965450000000001E-2</v>
      </c>
    </row>
    <row r="198" spans="1:2" x14ac:dyDescent="0.35">
      <c r="A198" s="1">
        <v>197000</v>
      </c>
      <c r="B198">
        <v>-5.6982465000000003E-2</v>
      </c>
    </row>
    <row r="199" spans="1:2" x14ac:dyDescent="0.35">
      <c r="A199" s="1">
        <v>198000</v>
      </c>
      <c r="B199">
        <v>-6.1521715999999997E-2</v>
      </c>
    </row>
    <row r="200" spans="1:2" x14ac:dyDescent="0.35">
      <c r="A200">
        <v>199000</v>
      </c>
      <c r="B200">
        <v>-1.7642275999999998E-2</v>
      </c>
    </row>
    <row r="201" spans="1:2" x14ac:dyDescent="0.35">
      <c r="A201">
        <v>200000</v>
      </c>
      <c r="B201">
        <v>3.3047260000000002E-2</v>
      </c>
    </row>
    <row r="202" spans="1:2" x14ac:dyDescent="0.35">
      <c r="A202">
        <v>201000</v>
      </c>
      <c r="B202">
        <v>7.0119039999999994E-2</v>
      </c>
    </row>
    <row r="203" spans="1:2" x14ac:dyDescent="0.35">
      <c r="A203">
        <v>202000</v>
      </c>
      <c r="B203">
        <v>0.12534540999999999</v>
      </c>
    </row>
    <row r="204" spans="1:2" x14ac:dyDescent="0.35">
      <c r="A204">
        <v>203000</v>
      </c>
      <c r="B204">
        <v>0.141234</v>
      </c>
    </row>
    <row r="205" spans="1:2" x14ac:dyDescent="0.35">
      <c r="A205">
        <v>204000</v>
      </c>
      <c r="B205">
        <v>0.10643306399999999</v>
      </c>
    </row>
    <row r="206" spans="1:2" x14ac:dyDescent="0.35">
      <c r="A206">
        <v>205000</v>
      </c>
      <c r="B206">
        <v>0.11475624</v>
      </c>
    </row>
    <row r="207" spans="1:2" x14ac:dyDescent="0.35">
      <c r="A207">
        <v>206000</v>
      </c>
      <c r="B207">
        <v>0.14728633999999999</v>
      </c>
    </row>
    <row r="208" spans="1:2" x14ac:dyDescent="0.35">
      <c r="A208">
        <v>207000</v>
      </c>
      <c r="B208">
        <v>0.19494729</v>
      </c>
    </row>
    <row r="209" spans="1:2" x14ac:dyDescent="0.35">
      <c r="A209">
        <v>208000</v>
      </c>
      <c r="B209">
        <v>0.21764839999999999</v>
      </c>
    </row>
    <row r="210" spans="1:2" x14ac:dyDescent="0.35">
      <c r="A210">
        <v>209000</v>
      </c>
      <c r="B210">
        <v>0.22142990000000001</v>
      </c>
    </row>
    <row r="211" spans="1:2" x14ac:dyDescent="0.35">
      <c r="A211">
        <v>210000</v>
      </c>
      <c r="B211">
        <v>0.24488391000000001</v>
      </c>
    </row>
    <row r="212" spans="1:2" x14ac:dyDescent="0.35">
      <c r="A212">
        <v>211000</v>
      </c>
      <c r="B212">
        <v>0.27211940000000001</v>
      </c>
    </row>
    <row r="213" spans="1:2" x14ac:dyDescent="0.35">
      <c r="A213">
        <v>212000</v>
      </c>
      <c r="B213">
        <v>0.2796824</v>
      </c>
    </row>
    <row r="214" spans="1:2" x14ac:dyDescent="0.35">
      <c r="A214">
        <v>213000</v>
      </c>
      <c r="B214">
        <v>0.25774390000000003</v>
      </c>
    </row>
    <row r="215" spans="1:2" x14ac:dyDescent="0.35">
      <c r="A215">
        <v>214000</v>
      </c>
      <c r="B215">
        <v>0.26379624000000002</v>
      </c>
    </row>
    <row r="216" spans="1:2" x14ac:dyDescent="0.35">
      <c r="A216">
        <v>215000</v>
      </c>
      <c r="B216">
        <v>0.25093623999999998</v>
      </c>
    </row>
    <row r="217" spans="1:2" x14ac:dyDescent="0.35">
      <c r="A217">
        <v>216000</v>
      </c>
      <c r="B217">
        <v>0.26304090000000002</v>
      </c>
    </row>
    <row r="218" spans="1:2" x14ac:dyDescent="0.35">
      <c r="A218">
        <v>217000</v>
      </c>
      <c r="B218">
        <v>0.27665624</v>
      </c>
    </row>
    <row r="219" spans="1:2" x14ac:dyDescent="0.35">
      <c r="A219">
        <v>218000</v>
      </c>
      <c r="B219">
        <v>0.29254483999999997</v>
      </c>
    </row>
    <row r="220" spans="1:2" x14ac:dyDescent="0.35">
      <c r="A220" s="1">
        <v>219000</v>
      </c>
      <c r="B220">
        <v>0.30691790000000002</v>
      </c>
    </row>
    <row r="221" spans="1:2" x14ac:dyDescent="0.35">
      <c r="A221" s="1">
        <v>220000</v>
      </c>
      <c r="B221">
        <v>0.30389175000000002</v>
      </c>
    </row>
    <row r="222" spans="1:2" x14ac:dyDescent="0.35">
      <c r="A222" s="1">
        <v>221000</v>
      </c>
      <c r="B222">
        <v>0.28270856</v>
      </c>
    </row>
    <row r="223" spans="1:2" x14ac:dyDescent="0.35">
      <c r="A223" s="1">
        <v>222000</v>
      </c>
      <c r="B223">
        <v>0.24791008</v>
      </c>
    </row>
    <row r="224" spans="1:2" x14ac:dyDescent="0.35">
      <c r="A224" s="1">
        <v>223000</v>
      </c>
      <c r="B224">
        <v>0.20024429999999999</v>
      </c>
    </row>
    <row r="225" spans="1:2" x14ac:dyDescent="0.35">
      <c r="A225" s="1">
        <v>224000</v>
      </c>
      <c r="B225">
        <v>0.17603494</v>
      </c>
    </row>
    <row r="226" spans="1:2" x14ac:dyDescent="0.35">
      <c r="A226">
        <v>225000</v>
      </c>
      <c r="B226">
        <v>0.20251512999999999</v>
      </c>
    </row>
    <row r="227" spans="1:2" x14ac:dyDescent="0.35">
      <c r="A227">
        <v>226000</v>
      </c>
      <c r="B227">
        <v>0.26455155000000002</v>
      </c>
    </row>
    <row r="228" spans="1:2" x14ac:dyDescent="0.35">
      <c r="A228">
        <v>227000</v>
      </c>
      <c r="B228">
        <v>0.33188499999999999</v>
      </c>
    </row>
    <row r="229" spans="1:2" x14ac:dyDescent="0.35">
      <c r="A229">
        <v>228000</v>
      </c>
      <c r="B229">
        <v>0.3848454</v>
      </c>
    </row>
    <row r="230" spans="1:2" x14ac:dyDescent="0.35">
      <c r="A230">
        <v>229000</v>
      </c>
      <c r="B230">
        <v>0.40905476000000002</v>
      </c>
    </row>
    <row r="231" spans="1:2" x14ac:dyDescent="0.35">
      <c r="A231">
        <v>230000</v>
      </c>
      <c r="B231">
        <v>0.40375775000000003</v>
      </c>
    </row>
    <row r="232" spans="1:2" x14ac:dyDescent="0.35">
      <c r="A232">
        <v>231000</v>
      </c>
      <c r="B232">
        <v>0.40905476000000002</v>
      </c>
    </row>
    <row r="233" spans="1:2" x14ac:dyDescent="0.35">
      <c r="A233">
        <v>232000</v>
      </c>
      <c r="B233">
        <v>0.44082951999999997</v>
      </c>
    </row>
    <row r="234" spans="1:2" x14ac:dyDescent="0.35">
      <c r="A234">
        <v>233000</v>
      </c>
      <c r="B234">
        <v>0.39922089999999999</v>
      </c>
    </row>
    <row r="235" spans="1:2" x14ac:dyDescent="0.35">
      <c r="A235">
        <v>234000</v>
      </c>
      <c r="B235">
        <v>0.38030615000000001</v>
      </c>
    </row>
    <row r="236" spans="1:2" x14ac:dyDescent="0.35">
      <c r="A236">
        <v>235000</v>
      </c>
      <c r="B236">
        <v>0.38938465999999999</v>
      </c>
    </row>
    <row r="237" spans="1:2" x14ac:dyDescent="0.35">
      <c r="A237">
        <v>236000</v>
      </c>
      <c r="B237">
        <v>0.41359400000000002</v>
      </c>
    </row>
    <row r="238" spans="1:2" x14ac:dyDescent="0.35">
      <c r="A238">
        <v>237000</v>
      </c>
      <c r="B238">
        <v>0.43704559999999998</v>
      </c>
    </row>
    <row r="239" spans="1:2" x14ac:dyDescent="0.35">
      <c r="A239">
        <v>238000</v>
      </c>
      <c r="B239">
        <v>0.44839491999999997</v>
      </c>
    </row>
    <row r="240" spans="1:2" x14ac:dyDescent="0.35">
      <c r="A240">
        <v>239000</v>
      </c>
      <c r="B240">
        <v>0.44536877000000002</v>
      </c>
    </row>
    <row r="241" spans="1:2" x14ac:dyDescent="0.35">
      <c r="A241">
        <v>240000</v>
      </c>
      <c r="B241">
        <v>0.43553491999999999</v>
      </c>
    </row>
    <row r="242" spans="1:2" x14ac:dyDescent="0.35">
      <c r="A242">
        <v>241000</v>
      </c>
      <c r="B242">
        <v>0.43250876999999999</v>
      </c>
    </row>
    <row r="243" spans="1:2" x14ac:dyDescent="0.35">
      <c r="A243">
        <v>242000</v>
      </c>
      <c r="B243">
        <v>0.44234259999999997</v>
      </c>
    </row>
    <row r="244" spans="1:2" x14ac:dyDescent="0.35">
      <c r="A244">
        <v>243000</v>
      </c>
      <c r="B244">
        <v>0.45217642000000002</v>
      </c>
    </row>
    <row r="245" spans="1:2" x14ac:dyDescent="0.35">
      <c r="A245">
        <v>244000</v>
      </c>
      <c r="B245">
        <v>0.45066577000000002</v>
      </c>
    </row>
    <row r="246" spans="1:2" x14ac:dyDescent="0.35">
      <c r="A246">
        <v>245000</v>
      </c>
      <c r="B246">
        <v>0.43326409999999999</v>
      </c>
    </row>
    <row r="247" spans="1:2" x14ac:dyDescent="0.35">
      <c r="A247">
        <v>246000</v>
      </c>
      <c r="B247">
        <v>0.39392389999999999</v>
      </c>
    </row>
    <row r="248" spans="1:2" x14ac:dyDescent="0.35">
      <c r="A248">
        <v>247000</v>
      </c>
      <c r="B248">
        <v>0.38030615000000001</v>
      </c>
    </row>
    <row r="249" spans="1:2" x14ac:dyDescent="0.35">
      <c r="A249">
        <v>248000</v>
      </c>
      <c r="B249">
        <v>0.40829942000000002</v>
      </c>
    </row>
    <row r="250" spans="1:2" x14ac:dyDescent="0.35">
      <c r="A250">
        <v>249000</v>
      </c>
      <c r="B250">
        <v>0.41586240000000002</v>
      </c>
    </row>
    <row r="251" spans="1:2" x14ac:dyDescent="0.35">
      <c r="A251">
        <v>250000</v>
      </c>
      <c r="B251">
        <v>0.43856109999999998</v>
      </c>
    </row>
    <row r="252" spans="1:2" x14ac:dyDescent="0.35">
      <c r="A252">
        <v>251000</v>
      </c>
      <c r="B252">
        <v>0.42494090000000001</v>
      </c>
    </row>
    <row r="253" spans="1:2" x14ac:dyDescent="0.35">
      <c r="A253">
        <v>252000</v>
      </c>
      <c r="B253">
        <v>0.47260426999999999</v>
      </c>
    </row>
    <row r="254" spans="1:2" x14ac:dyDescent="0.35">
      <c r="A254">
        <v>253000</v>
      </c>
      <c r="B254">
        <v>0.45822877000000001</v>
      </c>
    </row>
    <row r="255" spans="1:2" x14ac:dyDescent="0.35">
      <c r="A255">
        <v>254000</v>
      </c>
      <c r="B255">
        <v>0.44234259999999997</v>
      </c>
    </row>
    <row r="256" spans="1:2" x14ac:dyDescent="0.35">
      <c r="A256">
        <v>255000</v>
      </c>
      <c r="B256">
        <v>0.44385566999999998</v>
      </c>
    </row>
    <row r="257" spans="1:3" x14ac:dyDescent="0.35">
      <c r="A257">
        <v>256000</v>
      </c>
      <c r="B257">
        <v>0.44158726999999998</v>
      </c>
    </row>
    <row r="258" spans="1:3" x14ac:dyDescent="0.35">
      <c r="A258">
        <v>257000</v>
      </c>
      <c r="B258">
        <v>0.41813326000000001</v>
      </c>
    </row>
    <row r="259" spans="1:3" x14ac:dyDescent="0.35">
      <c r="A259">
        <v>258000</v>
      </c>
      <c r="B259">
        <v>0.43553491999999999</v>
      </c>
    </row>
    <row r="260" spans="1:3" x14ac:dyDescent="0.35">
      <c r="A260">
        <v>259000</v>
      </c>
      <c r="B260">
        <v>0.41586240000000002</v>
      </c>
    </row>
    <row r="261" spans="1:3" x14ac:dyDescent="0.35">
      <c r="A261">
        <v>260000</v>
      </c>
      <c r="B261">
        <v>0.38938465999999999</v>
      </c>
    </row>
    <row r="262" spans="1:3" x14ac:dyDescent="0.35">
      <c r="A262">
        <v>261000</v>
      </c>
      <c r="B262">
        <v>0.37803772000000002</v>
      </c>
    </row>
    <row r="263" spans="1:3" x14ac:dyDescent="0.35">
      <c r="A263">
        <v>262000</v>
      </c>
      <c r="B263">
        <v>0.38409007000000001</v>
      </c>
    </row>
    <row r="264" spans="1:3" x14ac:dyDescent="0.35">
      <c r="A264">
        <v>263000</v>
      </c>
      <c r="B264">
        <v>0.39619472999999999</v>
      </c>
      <c r="C264" t="s">
        <v>63</v>
      </c>
    </row>
    <row r="265" spans="1:3" x14ac:dyDescent="0.35">
      <c r="A265">
        <v>264000</v>
      </c>
      <c r="B265">
        <v>0.40300239999999998</v>
      </c>
    </row>
    <row r="266" spans="1:3" x14ac:dyDescent="0.35">
      <c r="A266">
        <v>265000</v>
      </c>
      <c r="B266">
        <v>0.38938465999999999</v>
      </c>
    </row>
    <row r="267" spans="1:3" x14ac:dyDescent="0.35">
      <c r="A267">
        <v>266000</v>
      </c>
      <c r="B267">
        <v>0.37349606000000002</v>
      </c>
    </row>
    <row r="268" spans="1:3" x14ac:dyDescent="0.35">
      <c r="A268">
        <v>267000</v>
      </c>
      <c r="B268">
        <v>0.35382595999999999</v>
      </c>
    </row>
    <row r="269" spans="1:3" x14ac:dyDescent="0.35">
      <c r="A269">
        <v>268000</v>
      </c>
      <c r="B269">
        <v>0.31448576</v>
      </c>
    </row>
    <row r="270" spans="1:3" x14ac:dyDescent="0.35">
      <c r="A270">
        <v>269000</v>
      </c>
      <c r="B270">
        <v>0.25244689999999997</v>
      </c>
    </row>
    <row r="271" spans="1:3" x14ac:dyDescent="0.35">
      <c r="A271">
        <v>270000</v>
      </c>
      <c r="B271">
        <v>0.22823757</v>
      </c>
    </row>
    <row r="272" spans="1:3" x14ac:dyDescent="0.35">
      <c r="A272">
        <v>271000</v>
      </c>
      <c r="B272">
        <v>0.24715233</v>
      </c>
    </row>
    <row r="273" spans="1:3" x14ac:dyDescent="0.35">
      <c r="A273">
        <v>272000</v>
      </c>
      <c r="B273">
        <v>0.25017850000000003</v>
      </c>
    </row>
    <row r="274" spans="1:3" x14ac:dyDescent="0.35">
      <c r="A274">
        <v>273000</v>
      </c>
      <c r="B274">
        <v>0.26152540000000002</v>
      </c>
    </row>
    <row r="275" spans="1:3" x14ac:dyDescent="0.35">
      <c r="A275">
        <v>274000</v>
      </c>
      <c r="B275">
        <v>0.28497939999999999</v>
      </c>
    </row>
    <row r="276" spans="1:3" x14ac:dyDescent="0.35">
      <c r="A276">
        <v>275000</v>
      </c>
      <c r="B276">
        <v>0.30540726000000001</v>
      </c>
    </row>
    <row r="277" spans="1:3" x14ac:dyDescent="0.35">
      <c r="A277">
        <v>276000</v>
      </c>
      <c r="B277">
        <v>0.31978034999999999</v>
      </c>
    </row>
    <row r="278" spans="1:3" x14ac:dyDescent="0.35">
      <c r="A278">
        <v>277000</v>
      </c>
      <c r="B278">
        <v>0.33112725999999998</v>
      </c>
    </row>
    <row r="279" spans="1:3" x14ac:dyDescent="0.35">
      <c r="A279">
        <v>278000</v>
      </c>
      <c r="B279">
        <v>0.33491120000000002</v>
      </c>
    </row>
    <row r="280" spans="1:3" x14ac:dyDescent="0.35">
      <c r="A280">
        <v>279000</v>
      </c>
      <c r="B280">
        <v>0.40829942000000002</v>
      </c>
    </row>
    <row r="281" spans="1:3" x14ac:dyDescent="0.35">
      <c r="A281" s="1">
        <v>280000</v>
      </c>
      <c r="B281">
        <v>0.48924822000000001</v>
      </c>
      <c r="C281" t="s">
        <v>64</v>
      </c>
    </row>
    <row r="282" spans="1:3" x14ac:dyDescent="0.35">
      <c r="A282" s="1">
        <v>281000</v>
      </c>
      <c r="B282">
        <v>0.28725024999999998</v>
      </c>
    </row>
    <row r="283" spans="1:3" x14ac:dyDescent="0.35">
      <c r="A283" s="1">
        <v>282000</v>
      </c>
      <c r="B283">
        <v>0.21386448</v>
      </c>
    </row>
    <row r="284" spans="1:3" x14ac:dyDescent="0.35">
      <c r="A284">
        <v>283000</v>
      </c>
      <c r="B284">
        <v>0.33642425999999997</v>
      </c>
    </row>
    <row r="285" spans="1:3" x14ac:dyDescent="0.35">
      <c r="A285" s="1">
        <v>284000</v>
      </c>
      <c r="B285">
        <v>0.40678389999999998</v>
      </c>
    </row>
    <row r="286" spans="1:3" x14ac:dyDescent="0.35">
      <c r="A286" s="1">
        <v>285000</v>
      </c>
      <c r="B286">
        <v>0.40375775000000003</v>
      </c>
    </row>
    <row r="287" spans="1:3" x14ac:dyDescent="0.35">
      <c r="A287" s="1">
        <v>286000</v>
      </c>
      <c r="B287">
        <v>0.38333230000000001</v>
      </c>
    </row>
    <row r="288" spans="1:3" x14ac:dyDescent="0.35">
      <c r="A288" s="1">
        <v>287000</v>
      </c>
      <c r="B288">
        <v>0.35685210000000001</v>
      </c>
    </row>
    <row r="289" spans="1:2" x14ac:dyDescent="0.35">
      <c r="A289" s="1">
        <v>288000</v>
      </c>
      <c r="B289">
        <v>0.35609436</v>
      </c>
    </row>
    <row r="290" spans="1:2" x14ac:dyDescent="0.35">
      <c r="A290" s="1">
        <v>289000</v>
      </c>
      <c r="B290">
        <v>0.35912054999999998</v>
      </c>
    </row>
    <row r="291" spans="1:2" x14ac:dyDescent="0.35">
      <c r="A291" s="1">
        <v>290000</v>
      </c>
      <c r="B291">
        <v>0.3606336</v>
      </c>
    </row>
    <row r="292" spans="1:2" x14ac:dyDescent="0.35">
      <c r="A292" s="1">
        <v>291000</v>
      </c>
      <c r="B292">
        <v>0.36517285999999999</v>
      </c>
    </row>
    <row r="293" spans="1:2" x14ac:dyDescent="0.35">
      <c r="A293" s="1">
        <v>292000</v>
      </c>
      <c r="B293">
        <v>0.36668836999999999</v>
      </c>
    </row>
    <row r="294" spans="1:2" x14ac:dyDescent="0.35">
      <c r="A294" s="1">
        <v>293000</v>
      </c>
      <c r="B294">
        <v>0.36668836999999999</v>
      </c>
    </row>
    <row r="295" spans="1:2" x14ac:dyDescent="0.35">
      <c r="A295" s="1">
        <v>294000</v>
      </c>
      <c r="B295">
        <v>0.36365979999999998</v>
      </c>
    </row>
    <row r="296" spans="1:2" x14ac:dyDescent="0.35">
      <c r="A296" s="1">
        <v>295000</v>
      </c>
      <c r="B296">
        <v>0.35836279999999998</v>
      </c>
    </row>
    <row r="297" spans="1:2" x14ac:dyDescent="0.35">
      <c r="A297" s="1">
        <v>296000</v>
      </c>
      <c r="B297">
        <v>0.34323195000000001</v>
      </c>
    </row>
    <row r="298" spans="1:2" x14ac:dyDescent="0.35">
      <c r="A298" s="1">
        <v>297000</v>
      </c>
      <c r="B298">
        <v>0.32507493999999998</v>
      </c>
    </row>
    <row r="299" spans="1:2" x14ac:dyDescent="0.35">
      <c r="A299" s="1">
        <v>298000</v>
      </c>
      <c r="B299">
        <v>0.31751192</v>
      </c>
    </row>
    <row r="300" spans="1:2" x14ac:dyDescent="0.35">
      <c r="A300" s="1">
        <v>299000</v>
      </c>
      <c r="B300">
        <v>0.30011025000000002</v>
      </c>
    </row>
    <row r="301" spans="1:2" x14ac:dyDescent="0.35">
      <c r="A301" s="1">
        <v>300000</v>
      </c>
      <c r="B301">
        <v>0.29178710000000002</v>
      </c>
    </row>
    <row r="302" spans="1:2" x14ac:dyDescent="0.35">
      <c r="A302" s="1">
        <v>301000</v>
      </c>
      <c r="B302">
        <v>0.30616260000000001</v>
      </c>
    </row>
    <row r="303" spans="1:2" x14ac:dyDescent="0.35">
      <c r="A303" s="1">
        <v>302000</v>
      </c>
      <c r="B303">
        <v>0.30691790000000002</v>
      </c>
    </row>
    <row r="304" spans="1:2" x14ac:dyDescent="0.35">
      <c r="A304" s="1">
        <v>303000</v>
      </c>
      <c r="B304">
        <v>0.31826726</v>
      </c>
    </row>
    <row r="305" spans="1:2" x14ac:dyDescent="0.35">
      <c r="A305" s="1">
        <v>304000</v>
      </c>
      <c r="B305">
        <v>0.28270856</v>
      </c>
    </row>
    <row r="306" spans="1:2" x14ac:dyDescent="0.35">
      <c r="A306" s="1">
        <v>305000</v>
      </c>
      <c r="B306">
        <v>0.26455155000000002</v>
      </c>
    </row>
    <row r="307" spans="1:2" x14ac:dyDescent="0.35">
      <c r="A307" s="1">
        <v>306000</v>
      </c>
      <c r="B307">
        <v>0.26606706000000002</v>
      </c>
    </row>
    <row r="308" spans="1:2" x14ac:dyDescent="0.35">
      <c r="A308" s="1">
        <v>307000</v>
      </c>
      <c r="B308">
        <v>0.26757774000000001</v>
      </c>
    </row>
    <row r="309" spans="1:2" x14ac:dyDescent="0.35">
      <c r="A309" s="1">
        <v>308000</v>
      </c>
      <c r="B309">
        <v>0.29783939999999998</v>
      </c>
    </row>
    <row r="310" spans="1:2" x14ac:dyDescent="0.35">
      <c r="A310" s="1">
        <v>309000</v>
      </c>
      <c r="B310">
        <v>0.31221490000000002</v>
      </c>
    </row>
    <row r="311" spans="1:2" x14ac:dyDescent="0.35">
      <c r="A311" s="1">
        <v>310000</v>
      </c>
      <c r="B311">
        <v>0.31978034999999999</v>
      </c>
    </row>
    <row r="312" spans="1:2" x14ac:dyDescent="0.35">
      <c r="A312" s="1">
        <v>311000</v>
      </c>
      <c r="B312">
        <v>0.35155510000000001</v>
      </c>
    </row>
    <row r="313" spans="1:2" x14ac:dyDescent="0.35">
      <c r="A313" s="1">
        <v>312000</v>
      </c>
      <c r="B313">
        <v>0.32885884999999998</v>
      </c>
    </row>
    <row r="314" spans="1:2" x14ac:dyDescent="0.35">
      <c r="A314" s="1">
        <v>313000</v>
      </c>
      <c r="B314">
        <v>0.28270856</v>
      </c>
    </row>
    <row r="315" spans="1:2" x14ac:dyDescent="0.35">
      <c r="A315" s="1">
        <v>314000</v>
      </c>
      <c r="B315">
        <v>0.26228315000000002</v>
      </c>
    </row>
    <row r="316" spans="1:2" x14ac:dyDescent="0.35">
      <c r="A316">
        <v>315000</v>
      </c>
      <c r="B316">
        <v>0.3228065</v>
      </c>
    </row>
    <row r="317" spans="1:2" x14ac:dyDescent="0.35">
      <c r="A317">
        <v>316000</v>
      </c>
      <c r="B317">
        <v>0.3228065</v>
      </c>
    </row>
    <row r="318" spans="1:2" x14ac:dyDescent="0.35">
      <c r="A318" s="1">
        <v>317000</v>
      </c>
      <c r="B318">
        <v>0.32659044999999998</v>
      </c>
    </row>
    <row r="319" spans="1:2" x14ac:dyDescent="0.35">
      <c r="A319" s="1">
        <v>318000</v>
      </c>
      <c r="B319">
        <v>0.32659044999999998</v>
      </c>
    </row>
    <row r="320" spans="1:2" x14ac:dyDescent="0.35">
      <c r="A320" s="1">
        <v>319000</v>
      </c>
      <c r="B320">
        <v>0.29783939999999998</v>
      </c>
    </row>
    <row r="321" spans="1:2" x14ac:dyDescent="0.35">
      <c r="A321">
        <v>320000</v>
      </c>
      <c r="B321">
        <v>0.31070185</v>
      </c>
    </row>
    <row r="322" spans="1:2" x14ac:dyDescent="0.35">
      <c r="A322">
        <v>321000</v>
      </c>
      <c r="B322">
        <v>0.33264275999999998</v>
      </c>
    </row>
    <row r="323" spans="1:2" x14ac:dyDescent="0.35">
      <c r="A323">
        <v>322000</v>
      </c>
      <c r="B323">
        <v>0.32507493999999998</v>
      </c>
    </row>
    <row r="324" spans="1:2" x14ac:dyDescent="0.35">
      <c r="A324">
        <v>323000</v>
      </c>
      <c r="B324">
        <v>0.31902259999999999</v>
      </c>
    </row>
    <row r="325" spans="1:2" x14ac:dyDescent="0.35">
      <c r="A325">
        <v>324000</v>
      </c>
      <c r="B325">
        <v>0.3114596</v>
      </c>
    </row>
    <row r="326" spans="1:2" x14ac:dyDescent="0.35">
      <c r="A326">
        <v>325000</v>
      </c>
      <c r="B326">
        <v>0.30313639999999997</v>
      </c>
    </row>
    <row r="327" spans="1:2" x14ac:dyDescent="0.35">
      <c r="A327">
        <v>326000</v>
      </c>
      <c r="B327">
        <v>0.30843340000000002</v>
      </c>
    </row>
    <row r="328" spans="1:2" x14ac:dyDescent="0.35">
      <c r="A328">
        <v>327000</v>
      </c>
      <c r="B328">
        <v>0.31751192</v>
      </c>
    </row>
    <row r="329" spans="1:2" x14ac:dyDescent="0.35">
      <c r="A329">
        <v>328000</v>
      </c>
      <c r="B329">
        <v>0.31599640000000001</v>
      </c>
    </row>
    <row r="330" spans="1:2" x14ac:dyDescent="0.35">
      <c r="A330">
        <v>329000</v>
      </c>
      <c r="B330">
        <v>0.30616260000000001</v>
      </c>
    </row>
    <row r="331" spans="1:2" x14ac:dyDescent="0.35">
      <c r="A331">
        <v>330000</v>
      </c>
      <c r="B331">
        <v>0.30691790000000002</v>
      </c>
    </row>
    <row r="332" spans="1:2" x14ac:dyDescent="0.35">
      <c r="A332">
        <v>331000</v>
      </c>
      <c r="B332">
        <v>0.3099441</v>
      </c>
    </row>
    <row r="333" spans="1:2" x14ac:dyDescent="0.35">
      <c r="A333">
        <v>332000</v>
      </c>
      <c r="B333">
        <v>0.31599640000000001</v>
      </c>
    </row>
    <row r="334" spans="1:2" x14ac:dyDescent="0.35">
      <c r="A334">
        <v>333000</v>
      </c>
      <c r="B334">
        <v>0.3114596</v>
      </c>
    </row>
    <row r="335" spans="1:2" x14ac:dyDescent="0.35">
      <c r="A335">
        <v>334000</v>
      </c>
      <c r="B335">
        <v>0.30464950000000002</v>
      </c>
    </row>
    <row r="336" spans="1:2" x14ac:dyDescent="0.35">
      <c r="A336">
        <v>335000</v>
      </c>
      <c r="B336">
        <v>0.30918875000000001</v>
      </c>
    </row>
    <row r="337" spans="1:2" x14ac:dyDescent="0.35">
      <c r="A337">
        <v>336000</v>
      </c>
      <c r="B337">
        <v>0.29330260000000002</v>
      </c>
    </row>
    <row r="338" spans="1:2" x14ac:dyDescent="0.35">
      <c r="A338">
        <v>337000</v>
      </c>
      <c r="B338">
        <v>0.27438780000000002</v>
      </c>
    </row>
    <row r="339" spans="1:2" x14ac:dyDescent="0.35">
      <c r="A339">
        <v>338000</v>
      </c>
      <c r="B339">
        <v>0.26984856000000002</v>
      </c>
    </row>
    <row r="340" spans="1:2" x14ac:dyDescent="0.35">
      <c r="A340">
        <v>339000</v>
      </c>
      <c r="B340">
        <v>0.2796824</v>
      </c>
    </row>
    <row r="341" spans="1:2" x14ac:dyDescent="0.35">
      <c r="A341">
        <v>340000</v>
      </c>
      <c r="B341">
        <v>0.29330260000000002</v>
      </c>
    </row>
    <row r="342" spans="1:2" x14ac:dyDescent="0.35">
      <c r="A342">
        <v>341000</v>
      </c>
      <c r="B342">
        <v>0.30616260000000001</v>
      </c>
    </row>
    <row r="343" spans="1:2" x14ac:dyDescent="0.35">
      <c r="A343">
        <v>342000</v>
      </c>
      <c r="B343">
        <v>0.30011025000000002</v>
      </c>
    </row>
    <row r="344" spans="1:2" x14ac:dyDescent="0.35">
      <c r="A344">
        <v>343000</v>
      </c>
      <c r="B344">
        <v>0.28800555999999999</v>
      </c>
    </row>
    <row r="345" spans="1:2" x14ac:dyDescent="0.35">
      <c r="A345" s="1">
        <v>344000</v>
      </c>
      <c r="B345">
        <v>0.25698858000000002</v>
      </c>
    </row>
    <row r="346" spans="1:2" x14ac:dyDescent="0.35">
      <c r="A346" s="1">
        <v>345000</v>
      </c>
      <c r="B346">
        <v>0.17754802</v>
      </c>
    </row>
    <row r="347" spans="1:2" x14ac:dyDescent="0.35">
      <c r="A347" s="1">
        <v>346000</v>
      </c>
      <c r="B347">
        <v>0.15560709</v>
      </c>
    </row>
    <row r="348" spans="1:2" x14ac:dyDescent="0.35">
      <c r="A348">
        <v>347000</v>
      </c>
      <c r="B348">
        <v>0.24412616000000001</v>
      </c>
    </row>
    <row r="349" spans="1:2" x14ac:dyDescent="0.35">
      <c r="A349" s="1">
        <v>348000</v>
      </c>
      <c r="B349">
        <v>0.27892706</v>
      </c>
    </row>
    <row r="350" spans="1:2" x14ac:dyDescent="0.35">
      <c r="A350" s="1">
        <v>349000</v>
      </c>
      <c r="B350">
        <v>0.26379624000000002</v>
      </c>
    </row>
    <row r="351" spans="1:2" x14ac:dyDescent="0.35">
      <c r="A351" s="1">
        <v>350000</v>
      </c>
      <c r="B351">
        <v>0.2759009</v>
      </c>
    </row>
    <row r="352" spans="1:2" x14ac:dyDescent="0.35">
      <c r="A352" s="1">
        <v>351000</v>
      </c>
      <c r="B352">
        <v>0.26984856000000002</v>
      </c>
    </row>
    <row r="353" spans="1:2" x14ac:dyDescent="0.35">
      <c r="A353" s="1">
        <v>352000</v>
      </c>
      <c r="B353">
        <v>0.24563925</v>
      </c>
    </row>
    <row r="354" spans="1:2" x14ac:dyDescent="0.35">
      <c r="A354">
        <v>353000</v>
      </c>
      <c r="B354">
        <v>0.25849923000000002</v>
      </c>
    </row>
    <row r="355" spans="1:2" x14ac:dyDescent="0.35">
      <c r="A355">
        <v>354000</v>
      </c>
      <c r="B355">
        <v>0.36365979999999998</v>
      </c>
    </row>
    <row r="356" spans="1:2" x14ac:dyDescent="0.35">
      <c r="A356" s="1">
        <v>355000</v>
      </c>
      <c r="B356">
        <v>0.38106390000000001</v>
      </c>
    </row>
    <row r="357" spans="1:2" x14ac:dyDescent="0.35">
      <c r="A357" s="1">
        <v>356000</v>
      </c>
      <c r="B357">
        <v>0.29027639999999999</v>
      </c>
    </row>
    <row r="358" spans="1:2" x14ac:dyDescent="0.35">
      <c r="A358" s="1">
        <v>357000</v>
      </c>
      <c r="B358">
        <v>0.23353457</v>
      </c>
    </row>
    <row r="359" spans="1:2" x14ac:dyDescent="0.35">
      <c r="A359">
        <v>358000</v>
      </c>
      <c r="B359">
        <v>0.24185773999999999</v>
      </c>
    </row>
    <row r="360" spans="1:2" x14ac:dyDescent="0.35">
      <c r="A360">
        <v>359000</v>
      </c>
      <c r="B360">
        <v>0.26530930000000003</v>
      </c>
    </row>
    <row r="361" spans="1:2" x14ac:dyDescent="0.35">
      <c r="A361">
        <v>360000</v>
      </c>
      <c r="B361">
        <v>0.26001469999999999</v>
      </c>
    </row>
    <row r="362" spans="1:2" x14ac:dyDescent="0.35">
      <c r="A362">
        <v>361000</v>
      </c>
      <c r="B362">
        <v>0.26909325000000001</v>
      </c>
    </row>
    <row r="363" spans="1:2" x14ac:dyDescent="0.35">
      <c r="A363" s="1">
        <v>362000</v>
      </c>
      <c r="B363">
        <v>0.29330260000000002</v>
      </c>
    </row>
    <row r="364" spans="1:2" x14ac:dyDescent="0.35">
      <c r="A364" s="1">
        <v>363000</v>
      </c>
      <c r="B364">
        <v>0.24639457000000001</v>
      </c>
    </row>
    <row r="365" spans="1:2" x14ac:dyDescent="0.35">
      <c r="A365" s="1">
        <v>364000</v>
      </c>
      <c r="B365">
        <v>0.16771175999999999</v>
      </c>
    </row>
    <row r="366" spans="1:2" x14ac:dyDescent="0.35">
      <c r="A366" s="1">
        <v>365000</v>
      </c>
      <c r="B366">
        <v>0.13139774000000001</v>
      </c>
    </row>
    <row r="367" spans="1:2" x14ac:dyDescent="0.35">
      <c r="A367" s="1">
        <v>366000</v>
      </c>
      <c r="B367">
        <v>0.12761623999999999</v>
      </c>
    </row>
    <row r="368" spans="1:2" x14ac:dyDescent="0.35">
      <c r="A368">
        <v>367000</v>
      </c>
      <c r="B368">
        <v>0.14199175</v>
      </c>
    </row>
    <row r="369" spans="1:2" x14ac:dyDescent="0.35">
      <c r="A369">
        <v>368000</v>
      </c>
      <c r="B369">
        <v>0.15560709</v>
      </c>
    </row>
    <row r="370" spans="1:2" x14ac:dyDescent="0.35">
      <c r="A370">
        <v>369000</v>
      </c>
      <c r="B370">
        <v>0.16544334999999999</v>
      </c>
    </row>
    <row r="371" spans="1:2" x14ac:dyDescent="0.35">
      <c r="A371" s="1">
        <v>370000</v>
      </c>
      <c r="B371">
        <v>0.17376411</v>
      </c>
    </row>
    <row r="372" spans="1:2" x14ac:dyDescent="0.35">
      <c r="A372" s="1">
        <v>371000</v>
      </c>
      <c r="B372">
        <v>0.17300877000000001</v>
      </c>
    </row>
    <row r="373" spans="1:2" x14ac:dyDescent="0.35">
      <c r="A373" s="1">
        <v>372000</v>
      </c>
      <c r="B373">
        <v>0.17149569000000001</v>
      </c>
    </row>
    <row r="374" spans="1:2" x14ac:dyDescent="0.35">
      <c r="A374" s="1">
        <v>373000</v>
      </c>
      <c r="B374">
        <v>0.141234</v>
      </c>
    </row>
    <row r="375" spans="1:2" x14ac:dyDescent="0.35">
      <c r="A375" s="1">
        <v>374000</v>
      </c>
      <c r="B375">
        <v>9.9625394000000006E-2</v>
      </c>
    </row>
    <row r="376" spans="1:2" x14ac:dyDescent="0.35">
      <c r="A376" s="1">
        <v>375000</v>
      </c>
      <c r="B376">
        <v>9.5841474999999995E-2</v>
      </c>
    </row>
    <row r="377" spans="1:2" x14ac:dyDescent="0.35">
      <c r="A377">
        <v>376000</v>
      </c>
      <c r="B377">
        <v>0.10794615</v>
      </c>
    </row>
    <row r="378" spans="1:2" x14ac:dyDescent="0.35">
      <c r="A378">
        <v>377000</v>
      </c>
      <c r="B378">
        <v>0.10189381</v>
      </c>
    </row>
    <row r="379" spans="1:2" x14ac:dyDescent="0.35">
      <c r="A379">
        <v>378000</v>
      </c>
      <c r="B379">
        <v>0.121563904</v>
      </c>
    </row>
    <row r="380" spans="1:2" x14ac:dyDescent="0.35">
      <c r="A380">
        <v>379000</v>
      </c>
      <c r="B380">
        <v>0.13669474000000001</v>
      </c>
    </row>
    <row r="381" spans="1:2" x14ac:dyDescent="0.35">
      <c r="A381">
        <v>380000</v>
      </c>
      <c r="B381">
        <v>0.15182559000000001</v>
      </c>
    </row>
    <row r="382" spans="1:2" x14ac:dyDescent="0.35">
      <c r="A382">
        <v>381000</v>
      </c>
      <c r="B382">
        <v>0.16317493999999999</v>
      </c>
    </row>
    <row r="383" spans="1:2" x14ac:dyDescent="0.35">
      <c r="A383">
        <v>382000</v>
      </c>
      <c r="B383">
        <v>0.2683355</v>
      </c>
    </row>
    <row r="384" spans="1:2" x14ac:dyDescent="0.35">
      <c r="A384">
        <v>383000</v>
      </c>
      <c r="B384">
        <v>0.28497939999999999</v>
      </c>
    </row>
    <row r="385" spans="1:3" x14ac:dyDescent="0.35">
      <c r="A385">
        <v>384000</v>
      </c>
      <c r="B385">
        <v>0.27060390000000001</v>
      </c>
    </row>
    <row r="386" spans="1:3" x14ac:dyDescent="0.35">
      <c r="A386">
        <v>385000</v>
      </c>
      <c r="B386">
        <v>0.25925695999999998</v>
      </c>
    </row>
    <row r="387" spans="1:3" x14ac:dyDescent="0.35">
      <c r="A387" s="1">
        <v>386000</v>
      </c>
      <c r="B387">
        <v>0.26530930000000003</v>
      </c>
      <c r="C387" t="s">
        <v>65</v>
      </c>
    </row>
    <row r="388" spans="1:3" x14ac:dyDescent="0.35">
      <c r="A388" s="1">
        <v>387000</v>
      </c>
      <c r="B388">
        <v>0.23353457</v>
      </c>
    </row>
    <row r="389" spans="1:3" x14ac:dyDescent="0.35">
      <c r="A389" s="1">
        <v>388000</v>
      </c>
      <c r="B389">
        <v>0.18889494000000001</v>
      </c>
    </row>
    <row r="390" spans="1:3" x14ac:dyDescent="0.35">
      <c r="A390" s="1">
        <v>389000</v>
      </c>
      <c r="B390">
        <v>0.13442391000000001</v>
      </c>
    </row>
    <row r="391" spans="1:3" x14ac:dyDescent="0.35">
      <c r="A391" s="1">
        <v>390000</v>
      </c>
      <c r="B391">
        <v>9.5841474999999995E-2</v>
      </c>
    </row>
    <row r="392" spans="1:3" x14ac:dyDescent="0.35">
      <c r="A392" s="1">
        <v>391000</v>
      </c>
      <c r="B392">
        <v>8.1468380000000007E-2</v>
      </c>
    </row>
    <row r="393" spans="1:3" x14ac:dyDescent="0.35">
      <c r="A393" s="1">
        <v>392000</v>
      </c>
      <c r="B393">
        <v>7.8442215999999995E-2</v>
      </c>
    </row>
    <row r="394" spans="1:3" x14ac:dyDescent="0.35">
      <c r="A394" s="1">
        <v>393000</v>
      </c>
      <c r="B394">
        <v>7.2389880000000004E-2</v>
      </c>
    </row>
    <row r="395" spans="1:3" x14ac:dyDescent="0.35">
      <c r="A395" s="1">
        <v>394000</v>
      </c>
      <c r="B395">
        <v>5.6501277000000003E-2</v>
      </c>
    </row>
    <row r="396" spans="1:3" x14ac:dyDescent="0.35">
      <c r="A396" s="1">
        <v>395000</v>
      </c>
      <c r="B396">
        <v>3.5315678000000003E-2</v>
      </c>
    </row>
    <row r="397" spans="1:3" x14ac:dyDescent="0.35">
      <c r="A397" s="1">
        <v>396000</v>
      </c>
      <c r="B397">
        <v>1.0348573999999999E-2</v>
      </c>
    </row>
    <row r="398" spans="1:3" x14ac:dyDescent="0.35">
      <c r="A398">
        <v>397000</v>
      </c>
      <c r="B398">
        <v>2.1697916000000001E-2</v>
      </c>
    </row>
    <row r="399" spans="1:3" x14ac:dyDescent="0.35">
      <c r="A399">
        <v>398000</v>
      </c>
      <c r="B399">
        <v>5.4988198000000002E-2</v>
      </c>
    </row>
    <row r="400" spans="1:3" x14ac:dyDescent="0.35">
      <c r="A400">
        <v>399000</v>
      </c>
      <c r="B400">
        <v>9.1302220000000003E-2</v>
      </c>
    </row>
    <row r="401" spans="1:3" x14ac:dyDescent="0.35">
      <c r="A401" s="1">
        <v>400000</v>
      </c>
      <c r="B401">
        <v>0.21083830000000001</v>
      </c>
      <c r="C401" t="s">
        <v>66</v>
      </c>
    </row>
    <row r="402" spans="1:3" x14ac:dyDescent="0.35">
      <c r="A402" s="1">
        <v>401000</v>
      </c>
      <c r="B402">
        <v>0.18133194999999999</v>
      </c>
    </row>
    <row r="403" spans="1:3" x14ac:dyDescent="0.35">
      <c r="A403" s="1">
        <v>402000</v>
      </c>
      <c r="B403">
        <v>0.10643306399999999</v>
      </c>
    </row>
    <row r="404" spans="1:3" x14ac:dyDescent="0.35">
      <c r="A404" s="1">
        <v>403000</v>
      </c>
      <c r="B404">
        <v>5.8769694999999997E-2</v>
      </c>
    </row>
    <row r="405" spans="1:3" x14ac:dyDescent="0.35">
      <c r="A405">
        <v>404000</v>
      </c>
      <c r="B405">
        <v>6.1040535999999999E-2</v>
      </c>
    </row>
    <row r="406" spans="1:3" x14ac:dyDescent="0.35">
      <c r="A406">
        <v>405000</v>
      </c>
      <c r="B406">
        <v>8.9789140000000003E-2</v>
      </c>
    </row>
    <row r="407" spans="1:3" x14ac:dyDescent="0.35">
      <c r="A407">
        <v>406000</v>
      </c>
      <c r="B407">
        <v>9.7354549999999998E-2</v>
      </c>
    </row>
    <row r="408" spans="1:3" x14ac:dyDescent="0.35">
      <c r="A408">
        <v>407000</v>
      </c>
      <c r="B408">
        <v>8.6762964999999997E-2</v>
      </c>
    </row>
    <row r="409" spans="1:3" x14ac:dyDescent="0.35">
      <c r="A409">
        <v>408000</v>
      </c>
      <c r="B409">
        <v>6.0285195999999999E-2</v>
      </c>
    </row>
    <row r="410" spans="1:3" x14ac:dyDescent="0.35">
      <c r="A410">
        <v>409000</v>
      </c>
      <c r="B410">
        <v>7.0874370000000006E-2</v>
      </c>
    </row>
    <row r="411" spans="1:3" x14ac:dyDescent="0.35">
      <c r="A411">
        <v>410000</v>
      </c>
      <c r="B411">
        <v>0.10491998</v>
      </c>
    </row>
    <row r="412" spans="1:3" x14ac:dyDescent="0.35">
      <c r="A412">
        <v>411000</v>
      </c>
      <c r="B412">
        <v>0.14274708999999999</v>
      </c>
    </row>
    <row r="413" spans="1:3" x14ac:dyDescent="0.35">
      <c r="A413">
        <v>412000</v>
      </c>
      <c r="B413">
        <v>0.17300877000000001</v>
      </c>
    </row>
    <row r="414" spans="1:3" x14ac:dyDescent="0.35">
      <c r="A414">
        <v>413000</v>
      </c>
      <c r="B414">
        <v>0.18738429000000001</v>
      </c>
    </row>
    <row r="415" spans="1:3" x14ac:dyDescent="0.35">
      <c r="A415">
        <v>414000</v>
      </c>
      <c r="B415">
        <v>0.20024429999999999</v>
      </c>
    </row>
    <row r="416" spans="1:3" x14ac:dyDescent="0.35">
      <c r="A416">
        <v>415000</v>
      </c>
      <c r="B416">
        <v>0.20629661999999999</v>
      </c>
    </row>
    <row r="417" spans="1:3" x14ac:dyDescent="0.35">
      <c r="A417">
        <v>416000</v>
      </c>
      <c r="B417">
        <v>0.23656073</v>
      </c>
    </row>
    <row r="418" spans="1:3" x14ac:dyDescent="0.35">
      <c r="A418">
        <v>417000</v>
      </c>
      <c r="B418">
        <v>0.24412616000000001</v>
      </c>
    </row>
    <row r="419" spans="1:3" x14ac:dyDescent="0.35">
      <c r="A419">
        <v>418000</v>
      </c>
      <c r="B419">
        <v>0.25244689999999997</v>
      </c>
    </row>
    <row r="420" spans="1:3" x14ac:dyDescent="0.35">
      <c r="A420">
        <v>419000</v>
      </c>
      <c r="B420">
        <v>0.27665624</v>
      </c>
    </row>
    <row r="421" spans="1:3" x14ac:dyDescent="0.35">
      <c r="A421">
        <v>420000</v>
      </c>
      <c r="B421">
        <v>0.29783939999999998</v>
      </c>
    </row>
    <row r="422" spans="1:3" x14ac:dyDescent="0.35">
      <c r="A422">
        <v>421000</v>
      </c>
      <c r="B422">
        <v>0.29330260000000002</v>
      </c>
    </row>
    <row r="423" spans="1:3" x14ac:dyDescent="0.35">
      <c r="A423">
        <v>422000</v>
      </c>
      <c r="B423">
        <v>0.2683355</v>
      </c>
    </row>
    <row r="424" spans="1:3" x14ac:dyDescent="0.35">
      <c r="A424">
        <v>423000</v>
      </c>
      <c r="B424">
        <v>0.27363005000000001</v>
      </c>
    </row>
    <row r="425" spans="1:3" x14ac:dyDescent="0.35">
      <c r="A425">
        <v>424000</v>
      </c>
      <c r="B425">
        <v>0.28800555999999999</v>
      </c>
    </row>
    <row r="426" spans="1:3" x14ac:dyDescent="0.35">
      <c r="A426" s="1">
        <v>425000</v>
      </c>
      <c r="B426">
        <v>0.27741399999999999</v>
      </c>
      <c r="C426" t="s">
        <v>67</v>
      </c>
    </row>
    <row r="427" spans="1:3" x14ac:dyDescent="0.35">
      <c r="A427" s="1">
        <v>426000</v>
      </c>
      <c r="B427">
        <v>0.24791008</v>
      </c>
    </row>
    <row r="428" spans="1:3" x14ac:dyDescent="0.35">
      <c r="A428" s="1">
        <v>427000</v>
      </c>
      <c r="B428">
        <v>0.22370072999999999</v>
      </c>
    </row>
    <row r="429" spans="1:3" x14ac:dyDescent="0.35">
      <c r="A429" s="1">
        <v>428000</v>
      </c>
      <c r="B429">
        <v>0.18208727</v>
      </c>
    </row>
    <row r="430" spans="1:3" x14ac:dyDescent="0.35">
      <c r="A430" s="1">
        <v>429000</v>
      </c>
      <c r="B430">
        <v>0.15939101999999999</v>
      </c>
    </row>
    <row r="431" spans="1:3" x14ac:dyDescent="0.35">
      <c r="A431" s="1">
        <v>430000</v>
      </c>
      <c r="B431">
        <v>8.6762964999999997E-2</v>
      </c>
    </row>
    <row r="432" spans="1:3" x14ac:dyDescent="0.35">
      <c r="A432" s="1">
        <v>431000</v>
      </c>
      <c r="B432">
        <v>4.5907266000000002E-2</v>
      </c>
    </row>
    <row r="433" spans="1:2" x14ac:dyDescent="0.35">
      <c r="A433" s="1">
        <v>432000</v>
      </c>
      <c r="B433">
        <v>-9.3191005E-3</v>
      </c>
    </row>
    <row r="434" spans="1:2" x14ac:dyDescent="0.35">
      <c r="A434">
        <v>433000</v>
      </c>
      <c r="B434">
        <v>6.567074E-3</v>
      </c>
    </row>
    <row r="435" spans="1:2" x14ac:dyDescent="0.35">
      <c r="A435">
        <v>434000</v>
      </c>
      <c r="B435">
        <v>0.10340689</v>
      </c>
    </row>
    <row r="436" spans="1:2" x14ac:dyDescent="0.35">
      <c r="A436">
        <v>435000</v>
      </c>
      <c r="B436">
        <v>0.10718839600000001</v>
      </c>
    </row>
    <row r="437" spans="1:2" x14ac:dyDescent="0.35">
      <c r="A437">
        <v>436000</v>
      </c>
      <c r="B437">
        <v>0.10189381</v>
      </c>
    </row>
    <row r="438" spans="1:2" x14ac:dyDescent="0.35">
      <c r="A438">
        <v>437000</v>
      </c>
      <c r="B438">
        <v>0.15107027000000001</v>
      </c>
    </row>
    <row r="439" spans="1:2" x14ac:dyDescent="0.35">
      <c r="A439">
        <v>438000</v>
      </c>
      <c r="B439">
        <v>0.19873120999999999</v>
      </c>
    </row>
    <row r="440" spans="1:2" x14ac:dyDescent="0.35">
      <c r="A440" s="1">
        <v>439000</v>
      </c>
      <c r="B440">
        <v>0.20099961999999999</v>
      </c>
    </row>
    <row r="441" spans="1:2" x14ac:dyDescent="0.35">
      <c r="A441" s="1">
        <v>440000</v>
      </c>
      <c r="B441">
        <v>0.17149569000000001</v>
      </c>
    </row>
    <row r="442" spans="1:2" x14ac:dyDescent="0.35">
      <c r="A442" s="1">
        <v>441000</v>
      </c>
      <c r="B442">
        <v>9.8867640000000007E-2</v>
      </c>
    </row>
    <row r="443" spans="1:2" x14ac:dyDescent="0.35">
      <c r="A443" s="1">
        <v>442000</v>
      </c>
      <c r="B443">
        <v>8.2979046000000001E-2</v>
      </c>
    </row>
    <row r="444" spans="1:2" x14ac:dyDescent="0.35">
      <c r="A444">
        <v>443000</v>
      </c>
      <c r="B444">
        <v>0.10491998</v>
      </c>
    </row>
    <row r="445" spans="1:2" x14ac:dyDescent="0.35">
      <c r="A445">
        <v>444000</v>
      </c>
      <c r="B445">
        <v>0.11929307</v>
      </c>
    </row>
    <row r="446" spans="1:2" x14ac:dyDescent="0.35">
      <c r="A446">
        <v>445000</v>
      </c>
      <c r="B446">
        <v>0.13215550000000001</v>
      </c>
    </row>
    <row r="447" spans="1:2" x14ac:dyDescent="0.35">
      <c r="A447">
        <v>446000</v>
      </c>
      <c r="B447">
        <v>0.12459008000000001</v>
      </c>
    </row>
    <row r="448" spans="1:2" x14ac:dyDescent="0.35">
      <c r="A448">
        <v>447000</v>
      </c>
      <c r="B448">
        <v>0.13064240999999999</v>
      </c>
    </row>
    <row r="449" spans="1:3" x14ac:dyDescent="0.35">
      <c r="A449">
        <v>448000</v>
      </c>
      <c r="B449">
        <v>0.13972092</v>
      </c>
    </row>
    <row r="450" spans="1:3" x14ac:dyDescent="0.35">
      <c r="A450" s="1">
        <v>449000</v>
      </c>
      <c r="B450">
        <v>0.15333867000000001</v>
      </c>
    </row>
    <row r="451" spans="1:3" x14ac:dyDescent="0.35">
      <c r="A451" s="1">
        <v>450000</v>
      </c>
      <c r="B451">
        <v>0.14501791999999999</v>
      </c>
    </row>
    <row r="452" spans="1:3" x14ac:dyDescent="0.35">
      <c r="A452" s="1">
        <v>451000</v>
      </c>
      <c r="B452">
        <v>0.11702464999999999</v>
      </c>
    </row>
    <row r="453" spans="1:3" x14ac:dyDescent="0.35">
      <c r="A453" s="1">
        <v>452000</v>
      </c>
      <c r="B453">
        <v>9.7354549999999998E-2</v>
      </c>
    </row>
    <row r="454" spans="1:3" x14ac:dyDescent="0.35">
      <c r="A454" s="1">
        <v>453000</v>
      </c>
      <c r="B454">
        <v>7.0119039999999994E-2</v>
      </c>
    </row>
    <row r="455" spans="1:3" x14ac:dyDescent="0.35">
      <c r="A455" s="1">
        <v>454000</v>
      </c>
      <c r="B455">
        <v>4.4394179999999998E-2</v>
      </c>
    </row>
    <row r="456" spans="1:3" x14ac:dyDescent="0.35">
      <c r="A456" s="1">
        <v>455000</v>
      </c>
      <c r="B456">
        <v>2.3968751999999999E-2</v>
      </c>
    </row>
    <row r="457" spans="1:3" x14ac:dyDescent="0.35">
      <c r="A457" s="1">
        <v>456000</v>
      </c>
      <c r="B457">
        <v>1.8671746999999999E-2</v>
      </c>
    </row>
    <row r="458" spans="1:3" x14ac:dyDescent="0.35">
      <c r="A458">
        <v>457000</v>
      </c>
      <c r="B458">
        <v>2.1697916000000001E-2</v>
      </c>
    </row>
    <row r="459" spans="1:3" x14ac:dyDescent="0.35">
      <c r="A459">
        <v>458000</v>
      </c>
      <c r="B459">
        <v>2.7750253999999999E-2</v>
      </c>
    </row>
    <row r="460" spans="1:3" x14ac:dyDescent="0.35">
      <c r="A460">
        <v>459000</v>
      </c>
      <c r="B460">
        <v>3.380259E-2</v>
      </c>
    </row>
    <row r="461" spans="1:3" x14ac:dyDescent="0.35">
      <c r="A461">
        <v>460000</v>
      </c>
      <c r="B461">
        <v>3.6828760000000002E-2</v>
      </c>
    </row>
    <row r="462" spans="1:3" x14ac:dyDescent="0.35">
      <c r="A462">
        <v>461000</v>
      </c>
      <c r="B462">
        <v>8.7520719999999996E-2</v>
      </c>
    </row>
    <row r="463" spans="1:3" x14ac:dyDescent="0.35">
      <c r="A463">
        <v>462000</v>
      </c>
      <c r="B463">
        <v>7.2389880000000004E-2</v>
      </c>
    </row>
    <row r="464" spans="1:3" x14ac:dyDescent="0.35">
      <c r="A464" s="2">
        <v>463000</v>
      </c>
      <c r="B464">
        <v>0.12912931999999999</v>
      </c>
      <c r="C464" t="s">
        <v>68</v>
      </c>
    </row>
    <row r="465" spans="1:2" x14ac:dyDescent="0.35">
      <c r="A465" s="2">
        <v>464000</v>
      </c>
      <c r="B465">
        <v>0.13518167</v>
      </c>
    </row>
    <row r="466" spans="1:2" x14ac:dyDescent="0.35">
      <c r="A466" s="2">
        <v>465000</v>
      </c>
      <c r="B466">
        <v>0.16695644000000001</v>
      </c>
    </row>
    <row r="467" spans="1:2" x14ac:dyDescent="0.35">
      <c r="A467" s="2">
        <v>466000</v>
      </c>
      <c r="B467">
        <v>0.17603494</v>
      </c>
    </row>
    <row r="468" spans="1:2" x14ac:dyDescent="0.35">
      <c r="A468" s="2">
        <v>467000</v>
      </c>
      <c r="B468">
        <v>0.19873120999999999</v>
      </c>
    </row>
    <row r="469" spans="1:2" x14ac:dyDescent="0.35">
      <c r="A469" s="2">
        <v>468000</v>
      </c>
      <c r="B469">
        <v>0.21915904999999999</v>
      </c>
    </row>
    <row r="470" spans="1:2" x14ac:dyDescent="0.35">
      <c r="A470" s="2">
        <v>469000</v>
      </c>
      <c r="B470">
        <v>0.22370072999999999</v>
      </c>
    </row>
    <row r="471" spans="1:2" x14ac:dyDescent="0.35">
      <c r="A471" s="2">
        <v>470000</v>
      </c>
      <c r="B471">
        <v>0.23656073</v>
      </c>
    </row>
    <row r="472" spans="1:2" x14ac:dyDescent="0.35">
      <c r="A472" s="2">
        <v>471000</v>
      </c>
      <c r="B472">
        <v>0.23807382999999999</v>
      </c>
    </row>
    <row r="473" spans="1:2" x14ac:dyDescent="0.35">
      <c r="A473" s="1">
        <v>472000</v>
      </c>
      <c r="B473">
        <v>0.23504765</v>
      </c>
    </row>
    <row r="474" spans="1:2" x14ac:dyDescent="0.35">
      <c r="A474" s="1">
        <v>473000</v>
      </c>
      <c r="B474">
        <v>0.22596915000000001</v>
      </c>
    </row>
    <row r="475" spans="1:2" x14ac:dyDescent="0.35">
      <c r="A475" s="1">
        <v>474000</v>
      </c>
      <c r="B475">
        <v>0.20932522000000001</v>
      </c>
    </row>
    <row r="476" spans="1:2" x14ac:dyDescent="0.35">
      <c r="A476">
        <v>475000</v>
      </c>
      <c r="B476">
        <v>0.2305084</v>
      </c>
    </row>
    <row r="477" spans="1:2" x14ac:dyDescent="0.35">
      <c r="A477">
        <v>476000</v>
      </c>
      <c r="B477">
        <v>0.26152540000000002</v>
      </c>
    </row>
    <row r="478" spans="1:2" x14ac:dyDescent="0.35">
      <c r="A478">
        <v>477000</v>
      </c>
      <c r="B478">
        <v>0.3228065</v>
      </c>
    </row>
    <row r="479" spans="1:2" x14ac:dyDescent="0.35">
      <c r="A479" s="1">
        <v>478000</v>
      </c>
      <c r="B479">
        <v>0.34096349999999997</v>
      </c>
    </row>
    <row r="480" spans="1:2" x14ac:dyDescent="0.35">
      <c r="A480" s="1">
        <v>479000</v>
      </c>
      <c r="B480">
        <v>0.3152411</v>
      </c>
    </row>
    <row r="481" spans="1:2" x14ac:dyDescent="0.35">
      <c r="A481" s="1">
        <v>480000</v>
      </c>
      <c r="B481">
        <v>0.29103174999999998</v>
      </c>
    </row>
    <row r="482" spans="1:2" x14ac:dyDescent="0.35">
      <c r="A482" s="1">
        <v>481000</v>
      </c>
      <c r="B482">
        <v>0.26757774000000001</v>
      </c>
    </row>
    <row r="483" spans="1:2" x14ac:dyDescent="0.35">
      <c r="A483">
        <v>482000</v>
      </c>
      <c r="B483">
        <v>0.27892706</v>
      </c>
    </row>
    <row r="484" spans="1:2" x14ac:dyDescent="0.35">
      <c r="A484">
        <v>483000</v>
      </c>
      <c r="B484">
        <v>0.30540726000000001</v>
      </c>
    </row>
    <row r="485" spans="1:2" x14ac:dyDescent="0.35">
      <c r="A485">
        <v>484000</v>
      </c>
      <c r="B485">
        <v>0.35685210000000001</v>
      </c>
    </row>
    <row r="486" spans="1:2" x14ac:dyDescent="0.35">
      <c r="A486">
        <v>485000</v>
      </c>
      <c r="B486">
        <v>0.34398970000000001</v>
      </c>
    </row>
    <row r="487" spans="1:2" x14ac:dyDescent="0.35">
      <c r="A487" s="4">
        <v>486000</v>
      </c>
      <c r="B487">
        <v>0.37046986999999998</v>
      </c>
    </row>
    <row r="488" spans="1:2" x14ac:dyDescent="0.35">
      <c r="A488" s="4">
        <v>487000</v>
      </c>
      <c r="B488">
        <v>0.34474745000000001</v>
      </c>
    </row>
    <row r="489" spans="1:2" x14ac:dyDescent="0.35">
      <c r="A489" s="4">
        <v>488000</v>
      </c>
      <c r="B489">
        <v>0.30843340000000002</v>
      </c>
    </row>
    <row r="490" spans="1:2" x14ac:dyDescent="0.35">
      <c r="A490" s="4">
        <v>489000</v>
      </c>
      <c r="B490">
        <v>0.30691790000000002</v>
      </c>
    </row>
    <row r="491" spans="1:2" x14ac:dyDescent="0.35">
      <c r="A491">
        <v>490000</v>
      </c>
      <c r="B491">
        <v>0.31297025000000001</v>
      </c>
    </row>
    <row r="492" spans="1:2" x14ac:dyDescent="0.35">
      <c r="A492" s="4">
        <v>491000</v>
      </c>
      <c r="B492">
        <v>0.31448576</v>
      </c>
    </row>
    <row r="493" spans="1:2" x14ac:dyDescent="0.35">
      <c r="A493" s="4">
        <v>492000</v>
      </c>
      <c r="B493">
        <v>0.30389175000000002</v>
      </c>
    </row>
    <row r="494" spans="1:2" x14ac:dyDescent="0.35">
      <c r="A494" s="4">
        <v>493000</v>
      </c>
      <c r="B494">
        <v>0.28497939999999999</v>
      </c>
    </row>
    <row r="495" spans="1:2" x14ac:dyDescent="0.35">
      <c r="A495" s="4">
        <v>494000</v>
      </c>
      <c r="B495">
        <v>0.26455155000000002</v>
      </c>
    </row>
    <row r="496" spans="1:2" x14ac:dyDescent="0.35">
      <c r="A496" s="4">
        <v>495000</v>
      </c>
      <c r="B496">
        <v>0.24942075</v>
      </c>
    </row>
    <row r="497" spans="1:2" x14ac:dyDescent="0.35">
      <c r="A497" s="4">
        <v>496000</v>
      </c>
      <c r="B497">
        <v>0.24412616000000001</v>
      </c>
    </row>
    <row r="498" spans="1:2" x14ac:dyDescent="0.35">
      <c r="A498" s="4">
        <v>497000</v>
      </c>
      <c r="B498">
        <v>0.23958689999999999</v>
      </c>
    </row>
    <row r="499" spans="1:2" x14ac:dyDescent="0.35">
      <c r="A499">
        <v>498000</v>
      </c>
      <c r="B499">
        <v>0.24109997999999999</v>
      </c>
    </row>
    <row r="500" spans="1:2" x14ac:dyDescent="0.35">
      <c r="A500">
        <v>499000</v>
      </c>
      <c r="B500">
        <v>0.26077004999999998</v>
      </c>
    </row>
    <row r="501" spans="1:2" x14ac:dyDescent="0.35">
      <c r="A501">
        <v>500000</v>
      </c>
      <c r="B501">
        <v>0.26152540000000002</v>
      </c>
    </row>
    <row r="502" spans="1:2" x14ac:dyDescent="0.35">
      <c r="A502">
        <v>501000</v>
      </c>
      <c r="B502">
        <v>0.26077004999999998</v>
      </c>
    </row>
    <row r="503" spans="1:2" x14ac:dyDescent="0.35">
      <c r="A503">
        <v>502000</v>
      </c>
      <c r="B503">
        <v>0.28044015</v>
      </c>
    </row>
    <row r="504" spans="1:2" x14ac:dyDescent="0.35">
      <c r="A504">
        <v>503000</v>
      </c>
      <c r="B504">
        <v>0.25698858000000002</v>
      </c>
    </row>
    <row r="505" spans="1:2" x14ac:dyDescent="0.35">
      <c r="A505">
        <v>504000</v>
      </c>
      <c r="B505">
        <v>0.25623083000000002</v>
      </c>
    </row>
    <row r="506" spans="1:2" x14ac:dyDescent="0.35">
      <c r="A506">
        <v>505000</v>
      </c>
      <c r="B506">
        <v>0.25396239999999998</v>
      </c>
    </row>
    <row r="507" spans="1:2" x14ac:dyDescent="0.35">
      <c r="A507">
        <v>506000</v>
      </c>
      <c r="B507">
        <v>0.24261308000000001</v>
      </c>
    </row>
    <row r="508" spans="1:2" x14ac:dyDescent="0.35">
      <c r="A508">
        <v>507000</v>
      </c>
      <c r="B508">
        <v>0.23353457</v>
      </c>
    </row>
    <row r="509" spans="1:2" x14ac:dyDescent="0.35">
      <c r="A509">
        <v>508000</v>
      </c>
      <c r="B509">
        <v>0.22899532</v>
      </c>
    </row>
    <row r="510" spans="1:2" x14ac:dyDescent="0.35">
      <c r="A510">
        <v>509000</v>
      </c>
      <c r="B510">
        <v>0.22748223000000001</v>
      </c>
    </row>
    <row r="511" spans="1:2" x14ac:dyDescent="0.35">
      <c r="A511">
        <v>510000</v>
      </c>
      <c r="B511">
        <v>0.21840372999999999</v>
      </c>
    </row>
    <row r="512" spans="1:2" x14ac:dyDescent="0.35">
      <c r="A512">
        <v>511000</v>
      </c>
      <c r="B512">
        <v>0.22067455999999999</v>
      </c>
    </row>
    <row r="513" spans="1:3" x14ac:dyDescent="0.35">
      <c r="A513">
        <v>512000</v>
      </c>
      <c r="B513">
        <v>0.22823757</v>
      </c>
    </row>
    <row r="514" spans="1:3" x14ac:dyDescent="0.35">
      <c r="A514">
        <v>513000</v>
      </c>
      <c r="B514">
        <v>0.21689064999999999</v>
      </c>
    </row>
    <row r="515" spans="1:3" x14ac:dyDescent="0.35">
      <c r="A515">
        <v>514000</v>
      </c>
      <c r="B515">
        <v>0.20251512999999999</v>
      </c>
    </row>
    <row r="516" spans="1:3" x14ac:dyDescent="0.35">
      <c r="A516">
        <v>515000</v>
      </c>
      <c r="B516">
        <v>0.20099961999999999</v>
      </c>
    </row>
    <row r="517" spans="1:3" x14ac:dyDescent="0.35">
      <c r="A517">
        <v>516000</v>
      </c>
      <c r="B517">
        <v>0.20024429999999999</v>
      </c>
    </row>
    <row r="518" spans="1:3" x14ac:dyDescent="0.35">
      <c r="A518">
        <v>517000</v>
      </c>
      <c r="B518">
        <v>0.19721812</v>
      </c>
    </row>
    <row r="519" spans="1:3" x14ac:dyDescent="0.35">
      <c r="A519">
        <v>518000</v>
      </c>
      <c r="B519">
        <v>0.20099961999999999</v>
      </c>
    </row>
    <row r="520" spans="1:3" x14ac:dyDescent="0.35">
      <c r="A520">
        <v>519000</v>
      </c>
      <c r="B520">
        <v>0.20629661999999999</v>
      </c>
    </row>
    <row r="521" spans="1:3" x14ac:dyDescent="0.35">
      <c r="A521">
        <v>520000</v>
      </c>
      <c r="B521">
        <v>0.20251512999999999</v>
      </c>
      <c r="C521" t="s">
        <v>69</v>
      </c>
    </row>
    <row r="522" spans="1:3" x14ac:dyDescent="0.35">
      <c r="A522">
        <v>521000</v>
      </c>
      <c r="B522">
        <v>0.16922727000000001</v>
      </c>
    </row>
    <row r="523" spans="1:3" x14ac:dyDescent="0.35">
      <c r="A523">
        <v>522000</v>
      </c>
      <c r="B523">
        <v>0.11929307</v>
      </c>
    </row>
    <row r="524" spans="1:3" x14ac:dyDescent="0.35">
      <c r="A524">
        <v>523000</v>
      </c>
      <c r="B524">
        <v>7.7684459999999997E-2</v>
      </c>
    </row>
    <row r="525" spans="1:3" x14ac:dyDescent="0.35">
      <c r="A525">
        <v>524000</v>
      </c>
      <c r="B525">
        <v>6.2553613999999994E-2</v>
      </c>
    </row>
    <row r="526" spans="1:3" x14ac:dyDescent="0.35">
      <c r="A526">
        <v>525000</v>
      </c>
      <c r="B526">
        <v>4.5907266000000002E-2</v>
      </c>
    </row>
    <row r="527" spans="1:3" x14ac:dyDescent="0.35">
      <c r="A527">
        <v>526000</v>
      </c>
      <c r="B527">
        <v>-1.1589939E-2</v>
      </c>
    </row>
    <row r="528" spans="1:3" x14ac:dyDescent="0.35">
      <c r="A528">
        <v>527000</v>
      </c>
      <c r="B528">
        <v>-5.0174802999999997E-2</v>
      </c>
    </row>
    <row r="529" spans="1:2" x14ac:dyDescent="0.35">
      <c r="A529">
        <v>528000</v>
      </c>
      <c r="B529">
        <v>-6.3034800000000002E-2</v>
      </c>
    </row>
    <row r="530" spans="1:2" x14ac:dyDescent="0.35">
      <c r="A530">
        <v>529000</v>
      </c>
      <c r="B530">
        <v>-3.6554620000000003E-2</v>
      </c>
    </row>
    <row r="531" spans="1:2" x14ac:dyDescent="0.35">
      <c r="A531">
        <v>530000</v>
      </c>
      <c r="B531">
        <v>-1.0834606E-2</v>
      </c>
    </row>
    <row r="532" spans="1:2" x14ac:dyDescent="0.35">
      <c r="A532">
        <v>531000</v>
      </c>
      <c r="B532">
        <v>-1.7561E-3</v>
      </c>
    </row>
    <row r="533" spans="1:2" x14ac:dyDescent="0.35">
      <c r="A533">
        <v>532000</v>
      </c>
      <c r="B533">
        <v>-1.9913113E-2</v>
      </c>
    </row>
    <row r="534" spans="1:2" x14ac:dyDescent="0.35">
      <c r="A534">
        <v>533000</v>
      </c>
      <c r="B534">
        <v>-2.8233865E-2</v>
      </c>
    </row>
    <row r="535" spans="1:2" x14ac:dyDescent="0.35">
      <c r="A535">
        <v>534000</v>
      </c>
      <c r="B535">
        <v>-4.0245159999999997E-3</v>
      </c>
    </row>
    <row r="536" spans="1:2" x14ac:dyDescent="0.35">
      <c r="A536">
        <v>535000</v>
      </c>
      <c r="B536">
        <v>2.0942584E-2</v>
      </c>
    </row>
    <row r="537" spans="1:2" x14ac:dyDescent="0.35">
      <c r="A537">
        <v>536000</v>
      </c>
      <c r="B537">
        <v>1.7916417E-2</v>
      </c>
    </row>
    <row r="538" spans="1:2" x14ac:dyDescent="0.35">
      <c r="A538">
        <v>537000</v>
      </c>
      <c r="B538">
        <v>-5.1685460000000003E-2</v>
      </c>
    </row>
    <row r="539" spans="1:2" x14ac:dyDescent="0.35">
      <c r="A539">
        <v>538000</v>
      </c>
      <c r="B539">
        <v>-0.11902134</v>
      </c>
    </row>
    <row r="540" spans="1:2" x14ac:dyDescent="0.35">
      <c r="A540">
        <v>539000</v>
      </c>
      <c r="B540">
        <v>-0.13112602000000001</v>
      </c>
    </row>
    <row r="541" spans="1:2" x14ac:dyDescent="0.35">
      <c r="A541">
        <v>540000</v>
      </c>
      <c r="B541">
        <v>-0.11372676</v>
      </c>
    </row>
    <row r="542" spans="1:2" x14ac:dyDescent="0.35">
      <c r="A542">
        <v>541000</v>
      </c>
      <c r="B542">
        <v>-8.0436480000000005E-2</v>
      </c>
    </row>
    <row r="543" spans="1:2" x14ac:dyDescent="0.35">
      <c r="A543">
        <v>542000</v>
      </c>
      <c r="B543">
        <v>-0.107672006</v>
      </c>
    </row>
    <row r="544" spans="1:2" x14ac:dyDescent="0.35">
      <c r="A544">
        <v>543000</v>
      </c>
      <c r="B544">
        <v>-0.13490994000000001</v>
      </c>
    </row>
    <row r="545" spans="1:2" x14ac:dyDescent="0.35">
      <c r="A545">
        <v>544000</v>
      </c>
      <c r="B545">
        <v>-0.17954471999999999</v>
      </c>
    </row>
    <row r="546" spans="1:2" x14ac:dyDescent="0.35">
      <c r="A546">
        <v>545000</v>
      </c>
      <c r="B546">
        <v>-0.18635482</v>
      </c>
    </row>
    <row r="547" spans="1:2" x14ac:dyDescent="0.35">
      <c r="A547">
        <v>546000</v>
      </c>
      <c r="B547">
        <v>-0.14625685999999999</v>
      </c>
    </row>
    <row r="548" spans="1:2" x14ac:dyDescent="0.35">
      <c r="A548">
        <v>547000</v>
      </c>
      <c r="B548">
        <v>-9.2541159999999997E-2</v>
      </c>
    </row>
    <row r="549" spans="1:2" x14ac:dyDescent="0.35">
      <c r="A549">
        <v>548000</v>
      </c>
      <c r="B549">
        <v>-3.8070127000000002E-2</v>
      </c>
    </row>
    <row r="550" spans="1:2" x14ac:dyDescent="0.35">
      <c r="A550">
        <v>549000</v>
      </c>
      <c r="B550">
        <v>-1.3860775000000001E-2</v>
      </c>
    </row>
    <row r="551" spans="1:2" x14ac:dyDescent="0.35">
      <c r="A551">
        <v>550000</v>
      </c>
      <c r="B551">
        <v>4.2962369999999996E-3</v>
      </c>
    </row>
    <row r="552" spans="1:2" x14ac:dyDescent="0.35">
      <c r="A552">
        <v>551000</v>
      </c>
      <c r="B552">
        <v>2.9263338E-2</v>
      </c>
    </row>
    <row r="553" spans="1:2" x14ac:dyDescent="0.35">
      <c r="A553">
        <v>552000</v>
      </c>
      <c r="B553">
        <v>3.5315678000000003E-2</v>
      </c>
    </row>
    <row r="554" spans="1:2" x14ac:dyDescent="0.35">
      <c r="A554">
        <v>553000</v>
      </c>
      <c r="B554">
        <v>2.6994923000000001E-2</v>
      </c>
    </row>
    <row r="555" spans="1:2" x14ac:dyDescent="0.35">
      <c r="A555">
        <v>554000</v>
      </c>
      <c r="B555">
        <v>3.380259E-2</v>
      </c>
    </row>
    <row r="556" spans="1:2" x14ac:dyDescent="0.35">
      <c r="A556">
        <v>555000</v>
      </c>
      <c r="B556">
        <v>5.0448939999999998E-2</v>
      </c>
    </row>
    <row r="557" spans="1:2" x14ac:dyDescent="0.35">
      <c r="A557">
        <v>556000</v>
      </c>
      <c r="B557">
        <v>4.6662599999999999E-2</v>
      </c>
    </row>
    <row r="558" spans="1:2" x14ac:dyDescent="0.35">
      <c r="A558">
        <v>557000</v>
      </c>
      <c r="B558">
        <v>5.9527450000000003E-2</v>
      </c>
    </row>
    <row r="559" spans="1:2" x14ac:dyDescent="0.35">
      <c r="A559">
        <v>558000</v>
      </c>
      <c r="B559">
        <v>7.9197550000000005E-2</v>
      </c>
    </row>
    <row r="560" spans="1:2" x14ac:dyDescent="0.35">
      <c r="A560">
        <v>559000</v>
      </c>
      <c r="B560">
        <v>9.2057550000000002E-2</v>
      </c>
    </row>
    <row r="561" spans="1:3" x14ac:dyDescent="0.35">
      <c r="A561">
        <v>560000</v>
      </c>
      <c r="B561">
        <v>9.2815300000000003E-2</v>
      </c>
    </row>
    <row r="562" spans="1:3" x14ac:dyDescent="0.35">
      <c r="A562">
        <v>561000</v>
      </c>
      <c r="B562">
        <v>9.2815300000000003E-2</v>
      </c>
    </row>
    <row r="563" spans="1:3" x14ac:dyDescent="0.35">
      <c r="A563">
        <v>562000</v>
      </c>
      <c r="B563">
        <v>0.11021456</v>
      </c>
    </row>
    <row r="564" spans="1:3" x14ac:dyDescent="0.35">
      <c r="A564">
        <v>563000</v>
      </c>
      <c r="B564">
        <v>0.13972092</v>
      </c>
    </row>
    <row r="565" spans="1:3" x14ac:dyDescent="0.35">
      <c r="A565">
        <v>564000</v>
      </c>
      <c r="B565">
        <v>0.14350241</v>
      </c>
    </row>
    <row r="566" spans="1:3" x14ac:dyDescent="0.35">
      <c r="A566">
        <v>565000</v>
      </c>
      <c r="B566">
        <v>0.15409642000000001</v>
      </c>
    </row>
    <row r="567" spans="1:3" x14ac:dyDescent="0.35">
      <c r="A567">
        <v>566000</v>
      </c>
      <c r="B567">
        <v>0.14501791999999999</v>
      </c>
      <c r="C567" t="s">
        <v>70</v>
      </c>
    </row>
    <row r="568" spans="1:3" x14ac:dyDescent="0.35">
      <c r="A568">
        <v>567000</v>
      </c>
      <c r="B568">
        <v>8.9031379999999993E-2</v>
      </c>
    </row>
    <row r="569" spans="1:3" x14ac:dyDescent="0.35">
      <c r="A569">
        <v>568000</v>
      </c>
      <c r="B569">
        <v>6.2553613999999994E-2</v>
      </c>
    </row>
    <row r="570" spans="1:3" x14ac:dyDescent="0.35">
      <c r="A570">
        <v>569000</v>
      </c>
      <c r="B570">
        <v>6.6337530000000006E-2</v>
      </c>
    </row>
    <row r="571" spans="1:3" x14ac:dyDescent="0.35">
      <c r="A571">
        <v>570000</v>
      </c>
      <c r="B571">
        <v>8.6762964999999997E-2</v>
      </c>
    </row>
    <row r="572" spans="1:3" x14ac:dyDescent="0.35">
      <c r="A572">
        <v>571000</v>
      </c>
      <c r="B572">
        <v>9.3573056000000002E-2</v>
      </c>
    </row>
    <row r="573" spans="1:3" x14ac:dyDescent="0.35">
      <c r="A573">
        <v>572000</v>
      </c>
      <c r="B573">
        <v>7.0119039999999994E-2</v>
      </c>
    </row>
    <row r="574" spans="1:3" x14ac:dyDescent="0.35">
      <c r="A574">
        <v>573000</v>
      </c>
      <c r="B574">
        <v>8.7520719999999996E-2</v>
      </c>
    </row>
    <row r="575" spans="1:3" x14ac:dyDescent="0.35">
      <c r="A575">
        <v>574000</v>
      </c>
      <c r="B575">
        <v>0.10945923</v>
      </c>
    </row>
    <row r="576" spans="1:3" x14ac:dyDescent="0.35">
      <c r="A576">
        <v>575000</v>
      </c>
      <c r="B576">
        <v>0.12459008000000001</v>
      </c>
    </row>
    <row r="577" spans="1:2" x14ac:dyDescent="0.35">
      <c r="A577">
        <v>576000</v>
      </c>
      <c r="B577">
        <v>0.15333867000000001</v>
      </c>
    </row>
    <row r="578" spans="1:2" x14ac:dyDescent="0.35">
      <c r="A578">
        <v>577000</v>
      </c>
      <c r="B578">
        <v>0.15939101999999999</v>
      </c>
    </row>
    <row r="579" spans="1:2" x14ac:dyDescent="0.35">
      <c r="A579">
        <v>578000</v>
      </c>
      <c r="B579">
        <v>0.17073794</v>
      </c>
    </row>
    <row r="580" spans="1:2" x14ac:dyDescent="0.35">
      <c r="A580">
        <v>579000</v>
      </c>
      <c r="B580">
        <v>0.17906111</v>
      </c>
    </row>
    <row r="581" spans="1:2" x14ac:dyDescent="0.35">
      <c r="A581">
        <v>580000</v>
      </c>
      <c r="B581">
        <v>0.18435811999999999</v>
      </c>
    </row>
    <row r="582" spans="1:2" x14ac:dyDescent="0.35">
      <c r="A582">
        <v>581000</v>
      </c>
      <c r="B582">
        <v>0.19646279999999999</v>
      </c>
    </row>
    <row r="583" spans="1:2" x14ac:dyDescent="0.35">
      <c r="A583">
        <v>582000</v>
      </c>
      <c r="B583">
        <v>0.20856988000000001</v>
      </c>
    </row>
    <row r="584" spans="1:2" x14ac:dyDescent="0.35">
      <c r="A584">
        <v>583000</v>
      </c>
      <c r="B584">
        <v>0.21689064999999999</v>
      </c>
    </row>
    <row r="585" spans="1:2" x14ac:dyDescent="0.35">
      <c r="A585">
        <v>584000</v>
      </c>
      <c r="B585">
        <v>0.2358054</v>
      </c>
    </row>
    <row r="586" spans="1:2" x14ac:dyDescent="0.35">
      <c r="A586">
        <v>585000</v>
      </c>
      <c r="B586">
        <v>0.2342899</v>
      </c>
    </row>
    <row r="587" spans="1:2" x14ac:dyDescent="0.35">
      <c r="A587">
        <v>586000</v>
      </c>
      <c r="B587">
        <v>0.23731606999999999</v>
      </c>
    </row>
    <row r="588" spans="1:2" x14ac:dyDescent="0.35">
      <c r="A588">
        <v>587000</v>
      </c>
      <c r="B588">
        <v>0.23656073</v>
      </c>
    </row>
    <row r="589" spans="1:2" x14ac:dyDescent="0.35">
      <c r="A589">
        <v>588000</v>
      </c>
      <c r="B589">
        <v>0.24412616000000001</v>
      </c>
    </row>
    <row r="590" spans="1:2" x14ac:dyDescent="0.35">
      <c r="A590">
        <v>589000</v>
      </c>
      <c r="B590">
        <v>0.22975308</v>
      </c>
    </row>
    <row r="591" spans="1:2" x14ac:dyDescent="0.35">
      <c r="A591">
        <v>590000</v>
      </c>
      <c r="B591">
        <v>0.18965270000000001</v>
      </c>
    </row>
    <row r="592" spans="1:2" x14ac:dyDescent="0.35">
      <c r="A592">
        <v>591000</v>
      </c>
      <c r="B592">
        <v>0.18889494000000001</v>
      </c>
    </row>
    <row r="593" spans="1:2" x14ac:dyDescent="0.35">
      <c r="A593">
        <v>592000</v>
      </c>
      <c r="B593">
        <v>0.21462223</v>
      </c>
    </row>
    <row r="594" spans="1:2" x14ac:dyDescent="0.35">
      <c r="A594">
        <v>593000</v>
      </c>
      <c r="B594">
        <v>0.20781213000000001</v>
      </c>
    </row>
    <row r="595" spans="1:2" x14ac:dyDescent="0.35">
      <c r="A595">
        <v>594000</v>
      </c>
      <c r="B595">
        <v>0.18889494000000001</v>
      </c>
    </row>
    <row r="596" spans="1:2" x14ac:dyDescent="0.35">
      <c r="A596">
        <v>595000</v>
      </c>
      <c r="B596">
        <v>0.13064240999999999</v>
      </c>
    </row>
    <row r="597" spans="1:2" x14ac:dyDescent="0.35">
      <c r="A597">
        <v>596000</v>
      </c>
      <c r="B597">
        <v>0.10340689</v>
      </c>
    </row>
    <row r="598" spans="1:2" x14ac:dyDescent="0.35">
      <c r="A598">
        <v>597000</v>
      </c>
      <c r="B598">
        <v>0.12837156999999999</v>
      </c>
    </row>
    <row r="599" spans="1:2" x14ac:dyDescent="0.35">
      <c r="A599">
        <v>598000</v>
      </c>
      <c r="B599">
        <v>0.16544334999999999</v>
      </c>
    </row>
    <row r="600" spans="1:2" x14ac:dyDescent="0.35">
      <c r="A600">
        <v>599000</v>
      </c>
      <c r="B600">
        <v>0.19570504</v>
      </c>
    </row>
    <row r="601" spans="1:2" x14ac:dyDescent="0.35">
      <c r="A601">
        <v>600000</v>
      </c>
      <c r="B601">
        <v>0.17679027</v>
      </c>
    </row>
    <row r="602" spans="1:2" x14ac:dyDescent="0.35">
      <c r="A602">
        <v>601000</v>
      </c>
      <c r="B602">
        <v>0.16695644000000001</v>
      </c>
    </row>
    <row r="603" spans="1:2" x14ac:dyDescent="0.35">
      <c r="A603">
        <v>602000</v>
      </c>
      <c r="B603">
        <v>0.15787793999999999</v>
      </c>
    </row>
    <row r="604" spans="1:2" x14ac:dyDescent="0.35">
      <c r="A604">
        <v>603000</v>
      </c>
      <c r="B604">
        <v>0.15333867000000001</v>
      </c>
    </row>
    <row r="605" spans="1:2" x14ac:dyDescent="0.35">
      <c r="A605">
        <v>604000</v>
      </c>
      <c r="B605">
        <v>0.15409642000000001</v>
      </c>
    </row>
    <row r="606" spans="1:2" x14ac:dyDescent="0.35">
      <c r="A606">
        <v>605000</v>
      </c>
      <c r="B606">
        <v>0.15485176</v>
      </c>
    </row>
    <row r="607" spans="1:2" x14ac:dyDescent="0.35">
      <c r="A607">
        <v>606000</v>
      </c>
      <c r="B607">
        <v>0.16165942999999999</v>
      </c>
    </row>
    <row r="608" spans="1:2" x14ac:dyDescent="0.35">
      <c r="A608">
        <v>607000</v>
      </c>
      <c r="B608">
        <v>0.16468558999999999</v>
      </c>
    </row>
    <row r="609" spans="1:3" x14ac:dyDescent="0.35">
      <c r="A609">
        <v>608000</v>
      </c>
      <c r="B609">
        <v>0.17830577</v>
      </c>
    </row>
    <row r="610" spans="1:3" x14ac:dyDescent="0.35">
      <c r="A610">
        <v>609000</v>
      </c>
      <c r="B610">
        <v>0.19797345999999999</v>
      </c>
    </row>
    <row r="611" spans="1:3" x14ac:dyDescent="0.35">
      <c r="A611">
        <v>610000</v>
      </c>
      <c r="B611">
        <v>0.21008055</v>
      </c>
    </row>
    <row r="612" spans="1:3" x14ac:dyDescent="0.35">
      <c r="A612">
        <v>611000</v>
      </c>
      <c r="B612">
        <v>0.21764839999999999</v>
      </c>
    </row>
    <row r="613" spans="1:3" x14ac:dyDescent="0.35">
      <c r="A613">
        <v>612000</v>
      </c>
      <c r="B613">
        <v>0.21462223</v>
      </c>
    </row>
    <row r="614" spans="1:3" x14ac:dyDescent="0.35">
      <c r="A614">
        <v>613000</v>
      </c>
      <c r="B614">
        <v>0.21386448</v>
      </c>
      <c r="C614" t="s">
        <v>71</v>
      </c>
    </row>
    <row r="615" spans="1:3" x14ac:dyDescent="0.35">
      <c r="A615">
        <v>614000</v>
      </c>
      <c r="B615">
        <v>0.2342899</v>
      </c>
    </row>
    <row r="616" spans="1:3" x14ac:dyDescent="0.35">
      <c r="A616">
        <v>615000</v>
      </c>
      <c r="B616">
        <v>0.25093623999999998</v>
      </c>
    </row>
    <row r="617" spans="1:3" x14ac:dyDescent="0.35">
      <c r="A617">
        <v>616000</v>
      </c>
      <c r="B617">
        <v>0.23656073</v>
      </c>
    </row>
    <row r="618" spans="1:3" x14ac:dyDescent="0.35">
      <c r="A618">
        <v>617000</v>
      </c>
      <c r="B618">
        <v>0.20629661999999999</v>
      </c>
    </row>
    <row r="619" spans="1:3" x14ac:dyDescent="0.35">
      <c r="A619">
        <v>618000</v>
      </c>
      <c r="B619">
        <v>0.22445606000000001</v>
      </c>
    </row>
    <row r="620" spans="1:3" x14ac:dyDescent="0.35">
      <c r="A620">
        <v>619000</v>
      </c>
      <c r="B620">
        <v>0.23126373</v>
      </c>
    </row>
    <row r="621" spans="1:3" x14ac:dyDescent="0.35">
      <c r="A621">
        <v>620000</v>
      </c>
      <c r="B621">
        <v>0.17906111</v>
      </c>
    </row>
    <row r="622" spans="1:3" x14ac:dyDescent="0.35">
      <c r="A622">
        <v>621000</v>
      </c>
      <c r="B622">
        <v>0.16468558999999999</v>
      </c>
    </row>
    <row r="623" spans="1:3" x14ac:dyDescent="0.35">
      <c r="A623">
        <v>622000</v>
      </c>
      <c r="B623">
        <v>0.20175736999999999</v>
      </c>
    </row>
    <row r="624" spans="1:3" x14ac:dyDescent="0.35">
      <c r="A624">
        <v>623000</v>
      </c>
      <c r="B624">
        <v>0.20175736999999999</v>
      </c>
    </row>
    <row r="625" spans="1:2" x14ac:dyDescent="0.35">
      <c r="A625">
        <v>624000</v>
      </c>
      <c r="B625">
        <v>0.2358054</v>
      </c>
    </row>
    <row r="626" spans="1:2" x14ac:dyDescent="0.35">
      <c r="A626">
        <v>625000</v>
      </c>
      <c r="B626">
        <v>0.20856988000000001</v>
      </c>
    </row>
    <row r="627" spans="1:2" x14ac:dyDescent="0.35">
      <c r="A627">
        <v>626000</v>
      </c>
      <c r="B627">
        <v>0.19041045000000001</v>
      </c>
    </row>
    <row r="628" spans="1:2" x14ac:dyDescent="0.35">
      <c r="A628">
        <v>627000</v>
      </c>
      <c r="B628">
        <v>0.21537755</v>
      </c>
    </row>
    <row r="629" spans="1:2" x14ac:dyDescent="0.35">
      <c r="A629">
        <v>628000</v>
      </c>
      <c r="B629">
        <v>0.17300877000000001</v>
      </c>
    </row>
    <row r="630" spans="1:2" x14ac:dyDescent="0.35">
      <c r="A630">
        <v>629000</v>
      </c>
      <c r="B630">
        <v>1.1864079E-2</v>
      </c>
    </row>
    <row r="631" spans="1:2" x14ac:dyDescent="0.35">
      <c r="A631">
        <v>630000</v>
      </c>
      <c r="B631">
        <v>-9.3191005E-3</v>
      </c>
    </row>
    <row r="632" spans="1:2" x14ac:dyDescent="0.35">
      <c r="A632">
        <v>631000</v>
      </c>
      <c r="B632">
        <v>-7.8084375999999999E-3</v>
      </c>
    </row>
    <row r="633" spans="1:2" x14ac:dyDescent="0.35">
      <c r="A633">
        <v>632000</v>
      </c>
      <c r="B633">
        <v>9.1302220000000003E-2</v>
      </c>
    </row>
    <row r="634" spans="1:2" x14ac:dyDescent="0.35">
      <c r="A634">
        <v>633000</v>
      </c>
      <c r="B634">
        <v>0.22521140000000001</v>
      </c>
    </row>
    <row r="635" spans="1:2" x14ac:dyDescent="0.35">
      <c r="A635">
        <v>634000</v>
      </c>
      <c r="B635">
        <v>0.17073794</v>
      </c>
    </row>
    <row r="636" spans="1:2" x14ac:dyDescent="0.35">
      <c r="A636">
        <v>635000</v>
      </c>
      <c r="B636">
        <v>0.14426016999999999</v>
      </c>
    </row>
    <row r="637" spans="1:2" x14ac:dyDescent="0.35">
      <c r="A637">
        <v>636000</v>
      </c>
      <c r="B637">
        <v>0.14728633999999999</v>
      </c>
    </row>
    <row r="638" spans="1:2" x14ac:dyDescent="0.35">
      <c r="A638">
        <v>637000</v>
      </c>
      <c r="B638">
        <v>0.14350241</v>
      </c>
    </row>
    <row r="639" spans="1:2" x14ac:dyDescent="0.35">
      <c r="A639">
        <v>638000</v>
      </c>
      <c r="B639">
        <v>0.1571226</v>
      </c>
    </row>
    <row r="640" spans="1:2" x14ac:dyDescent="0.35">
      <c r="A640">
        <v>639000</v>
      </c>
      <c r="B640">
        <v>0.17830577</v>
      </c>
    </row>
    <row r="641" spans="1:2" x14ac:dyDescent="0.35">
      <c r="A641">
        <v>640000</v>
      </c>
      <c r="B641">
        <v>0.19873120999999999</v>
      </c>
    </row>
    <row r="642" spans="1:2" x14ac:dyDescent="0.35">
      <c r="A642">
        <v>641000</v>
      </c>
      <c r="B642">
        <v>0.21613289999999999</v>
      </c>
    </row>
    <row r="643" spans="1:2" x14ac:dyDescent="0.35">
      <c r="A643">
        <v>642000</v>
      </c>
      <c r="B643">
        <v>0.21689064999999999</v>
      </c>
    </row>
    <row r="644" spans="1:2" x14ac:dyDescent="0.35">
      <c r="A644">
        <v>643000</v>
      </c>
      <c r="B644">
        <v>0.22370072999999999</v>
      </c>
    </row>
    <row r="645" spans="1:2" x14ac:dyDescent="0.35">
      <c r="A645">
        <v>644000</v>
      </c>
      <c r="B645">
        <v>0.22975308</v>
      </c>
    </row>
    <row r="646" spans="1:2" x14ac:dyDescent="0.35">
      <c r="A646">
        <v>645000</v>
      </c>
      <c r="B646">
        <v>0.23504765</v>
      </c>
    </row>
    <row r="647" spans="1:2" x14ac:dyDescent="0.35">
      <c r="A647">
        <v>646000</v>
      </c>
      <c r="B647">
        <v>0.24791008</v>
      </c>
    </row>
    <row r="648" spans="1:2" x14ac:dyDescent="0.35">
      <c r="A648">
        <v>647000</v>
      </c>
      <c r="B648">
        <v>0.25396239999999998</v>
      </c>
    </row>
    <row r="649" spans="1:2" x14ac:dyDescent="0.35">
      <c r="A649">
        <v>648000</v>
      </c>
      <c r="B649">
        <v>0.26682240000000002</v>
      </c>
    </row>
    <row r="650" spans="1:2" x14ac:dyDescent="0.35">
      <c r="A650">
        <v>649000</v>
      </c>
      <c r="B650">
        <v>0.27817175</v>
      </c>
    </row>
    <row r="651" spans="1:2" x14ac:dyDescent="0.35">
      <c r="A651">
        <v>650000</v>
      </c>
      <c r="B651">
        <v>0.27060390000000001</v>
      </c>
    </row>
    <row r="652" spans="1:2" x14ac:dyDescent="0.35">
      <c r="A652">
        <v>651000</v>
      </c>
      <c r="B652">
        <v>0.26379624000000002</v>
      </c>
    </row>
    <row r="653" spans="1:2" x14ac:dyDescent="0.35">
      <c r="A653">
        <v>652000</v>
      </c>
      <c r="B653">
        <v>0.25698858000000002</v>
      </c>
    </row>
    <row r="654" spans="1:2" x14ac:dyDescent="0.35">
      <c r="A654">
        <v>653000</v>
      </c>
      <c r="B654">
        <v>0.25396239999999998</v>
      </c>
    </row>
    <row r="655" spans="1:2" x14ac:dyDescent="0.35">
      <c r="A655">
        <v>654000</v>
      </c>
      <c r="B655">
        <v>0.26606706000000002</v>
      </c>
    </row>
    <row r="656" spans="1:2" x14ac:dyDescent="0.35">
      <c r="A656">
        <v>655000</v>
      </c>
      <c r="B656">
        <v>0.26757774000000001</v>
      </c>
    </row>
    <row r="657" spans="1:3" x14ac:dyDescent="0.35">
      <c r="A657">
        <v>656000</v>
      </c>
      <c r="B657">
        <v>0.25774390000000003</v>
      </c>
    </row>
    <row r="658" spans="1:3" x14ac:dyDescent="0.35">
      <c r="A658">
        <v>657000</v>
      </c>
      <c r="B658">
        <v>0.22899532</v>
      </c>
    </row>
    <row r="659" spans="1:3" x14ac:dyDescent="0.35">
      <c r="A659">
        <v>658000</v>
      </c>
      <c r="B659">
        <v>0.21840372999999999</v>
      </c>
    </row>
    <row r="660" spans="1:3" x14ac:dyDescent="0.35">
      <c r="A660">
        <v>659000</v>
      </c>
      <c r="B660">
        <v>0.20629661999999999</v>
      </c>
    </row>
    <row r="661" spans="1:3" x14ac:dyDescent="0.35">
      <c r="A661">
        <v>660000</v>
      </c>
      <c r="B661">
        <v>0.18662654000000001</v>
      </c>
    </row>
    <row r="662" spans="1:3" x14ac:dyDescent="0.35">
      <c r="A662">
        <v>661000</v>
      </c>
      <c r="B662">
        <v>0.22445606000000001</v>
      </c>
    </row>
    <row r="663" spans="1:3" x14ac:dyDescent="0.35">
      <c r="A663">
        <v>662000</v>
      </c>
      <c r="B663">
        <v>0.24715233</v>
      </c>
    </row>
    <row r="664" spans="1:3" x14ac:dyDescent="0.35">
      <c r="A664">
        <v>663000</v>
      </c>
      <c r="B664">
        <v>0.29557099999999997</v>
      </c>
    </row>
    <row r="665" spans="1:3" x14ac:dyDescent="0.35">
      <c r="A665">
        <v>664000</v>
      </c>
      <c r="B665">
        <v>0.30918875000000001</v>
      </c>
    </row>
    <row r="666" spans="1:3" x14ac:dyDescent="0.35">
      <c r="A666">
        <v>665000</v>
      </c>
      <c r="B666">
        <v>0.26077004999999998</v>
      </c>
    </row>
    <row r="667" spans="1:3" x14ac:dyDescent="0.35">
      <c r="A667">
        <v>666000</v>
      </c>
      <c r="B667">
        <v>0.23731606999999999</v>
      </c>
    </row>
    <row r="668" spans="1:3" x14ac:dyDescent="0.35">
      <c r="A668">
        <v>667000</v>
      </c>
      <c r="B668">
        <v>0.21386448</v>
      </c>
    </row>
    <row r="669" spans="1:3" x14ac:dyDescent="0.35">
      <c r="A669">
        <v>668000</v>
      </c>
      <c r="B669">
        <v>0.18813962000000001</v>
      </c>
    </row>
    <row r="670" spans="1:3" x14ac:dyDescent="0.35">
      <c r="A670">
        <v>669000</v>
      </c>
      <c r="B670">
        <v>0.17603494</v>
      </c>
      <c r="C670" t="s">
        <v>72</v>
      </c>
    </row>
    <row r="671" spans="1:3" x14ac:dyDescent="0.35">
      <c r="A671">
        <v>670000</v>
      </c>
      <c r="B671">
        <v>0.16695644000000001</v>
      </c>
    </row>
    <row r="672" spans="1:3" x14ac:dyDescent="0.35">
      <c r="A672">
        <v>671000</v>
      </c>
      <c r="B672">
        <v>0.16998260000000001</v>
      </c>
    </row>
    <row r="673" spans="1:2" x14ac:dyDescent="0.35">
      <c r="A673">
        <v>672000</v>
      </c>
      <c r="B673">
        <v>0.17981643999999999</v>
      </c>
    </row>
    <row r="674" spans="1:2" x14ac:dyDescent="0.35">
      <c r="A674">
        <v>673000</v>
      </c>
      <c r="B674">
        <v>0.18662654000000001</v>
      </c>
    </row>
    <row r="675" spans="1:2" x14ac:dyDescent="0.35">
      <c r="A675">
        <v>674000</v>
      </c>
      <c r="B675">
        <v>0.18133194999999999</v>
      </c>
    </row>
    <row r="676" spans="1:2" x14ac:dyDescent="0.35">
      <c r="A676">
        <v>675000</v>
      </c>
      <c r="B676">
        <v>0.17225344000000001</v>
      </c>
    </row>
    <row r="677" spans="1:2" x14ac:dyDescent="0.35">
      <c r="A677">
        <v>676000</v>
      </c>
      <c r="B677">
        <v>0.14577325999999999</v>
      </c>
    </row>
    <row r="678" spans="1:2" x14ac:dyDescent="0.35">
      <c r="A678">
        <v>677000</v>
      </c>
      <c r="B678">
        <v>0.16165942999999999</v>
      </c>
    </row>
    <row r="679" spans="1:2" x14ac:dyDescent="0.35">
      <c r="A679">
        <v>678000</v>
      </c>
      <c r="B679">
        <v>0.12080858</v>
      </c>
    </row>
    <row r="680" spans="1:2" x14ac:dyDescent="0.35">
      <c r="A680">
        <v>679000</v>
      </c>
      <c r="B680">
        <v>6.0285195999999999E-2</v>
      </c>
    </row>
    <row r="681" spans="1:2" x14ac:dyDescent="0.35">
      <c r="A681">
        <v>680000</v>
      </c>
      <c r="B681">
        <v>6.1040535999999999E-2</v>
      </c>
    </row>
    <row r="682" spans="1:2" x14ac:dyDescent="0.35">
      <c r="A682">
        <v>681000</v>
      </c>
      <c r="B682">
        <v>5.7259030000000002E-2</v>
      </c>
    </row>
    <row r="683" spans="1:2" x14ac:dyDescent="0.35">
      <c r="A683">
        <v>682000</v>
      </c>
      <c r="B683">
        <v>2.0184833999999999E-2</v>
      </c>
    </row>
    <row r="684" spans="1:2" x14ac:dyDescent="0.35">
      <c r="A684">
        <v>683000</v>
      </c>
      <c r="B684">
        <v>-6.2929316999999997E-3</v>
      </c>
    </row>
    <row r="685" spans="1:2" x14ac:dyDescent="0.35">
      <c r="A685">
        <v>684000</v>
      </c>
      <c r="B685">
        <v>-1.4616107999999999E-2</v>
      </c>
    </row>
    <row r="686" spans="1:2" x14ac:dyDescent="0.35">
      <c r="A686">
        <v>685000</v>
      </c>
      <c r="B686">
        <v>-1.4616107999999999E-2</v>
      </c>
    </row>
    <row r="687" spans="1:2" x14ac:dyDescent="0.35">
      <c r="A687">
        <v>686000</v>
      </c>
      <c r="B687">
        <v>-2.5114314999999999E-3</v>
      </c>
    </row>
    <row r="688" spans="1:2" x14ac:dyDescent="0.35">
      <c r="A688">
        <v>687000</v>
      </c>
      <c r="B688">
        <v>1.5645579E-2</v>
      </c>
    </row>
    <row r="689" spans="1:2" x14ac:dyDescent="0.35">
      <c r="A689">
        <v>688000</v>
      </c>
      <c r="B689">
        <v>2.6994923000000001E-2</v>
      </c>
    </row>
    <row r="690" spans="1:2" x14ac:dyDescent="0.35">
      <c r="A690">
        <v>689000</v>
      </c>
      <c r="B690">
        <v>5.3475109999999999E-2</v>
      </c>
    </row>
    <row r="691" spans="1:2" x14ac:dyDescent="0.35">
      <c r="A691">
        <v>690000</v>
      </c>
      <c r="B691">
        <v>7.9952869999999995E-2</v>
      </c>
    </row>
    <row r="692" spans="1:2" x14ac:dyDescent="0.35">
      <c r="A692">
        <v>691000</v>
      </c>
      <c r="B692">
        <v>8.6762964999999997E-2</v>
      </c>
    </row>
    <row r="693" spans="1:2" x14ac:dyDescent="0.35">
      <c r="A693">
        <v>692000</v>
      </c>
      <c r="B693">
        <v>8.6762964999999997E-2</v>
      </c>
    </row>
    <row r="694" spans="1:2" x14ac:dyDescent="0.35">
      <c r="A694">
        <v>693000</v>
      </c>
      <c r="B694">
        <v>8.4494550000000002E-2</v>
      </c>
    </row>
    <row r="695" spans="1:2" x14ac:dyDescent="0.35">
      <c r="A695">
        <v>694000</v>
      </c>
      <c r="B695">
        <v>8.4494550000000002E-2</v>
      </c>
    </row>
    <row r="696" spans="1:2" x14ac:dyDescent="0.35">
      <c r="A696">
        <v>695000</v>
      </c>
      <c r="B696">
        <v>0.11399848999999999</v>
      </c>
    </row>
    <row r="697" spans="1:2" x14ac:dyDescent="0.35">
      <c r="A697">
        <v>696000</v>
      </c>
      <c r="B697">
        <v>0.10945923</v>
      </c>
    </row>
    <row r="698" spans="1:2" x14ac:dyDescent="0.35">
      <c r="A698">
        <v>697000</v>
      </c>
      <c r="B698">
        <v>0.100380726</v>
      </c>
    </row>
    <row r="699" spans="1:2" x14ac:dyDescent="0.35">
      <c r="A699">
        <v>698000</v>
      </c>
      <c r="B699">
        <v>9.2815300000000003E-2</v>
      </c>
    </row>
    <row r="700" spans="1:2" x14ac:dyDescent="0.35">
      <c r="A700">
        <v>699000</v>
      </c>
      <c r="B700">
        <v>8.9031379999999993E-2</v>
      </c>
    </row>
    <row r="701" spans="1:2" x14ac:dyDescent="0.35">
      <c r="A701">
        <v>700000</v>
      </c>
      <c r="B701">
        <v>6.8605949999999999E-2</v>
      </c>
    </row>
    <row r="702" spans="1:2" x14ac:dyDescent="0.35">
      <c r="A702">
        <v>701000</v>
      </c>
      <c r="B702">
        <v>5.1206692999999998E-2</v>
      </c>
    </row>
    <row r="703" spans="1:2" x14ac:dyDescent="0.35">
      <c r="A703">
        <v>702000</v>
      </c>
      <c r="B703">
        <v>3.8341843E-2</v>
      </c>
    </row>
    <row r="704" spans="1:2" x14ac:dyDescent="0.35">
      <c r="A704">
        <v>703000</v>
      </c>
      <c r="B704">
        <v>1.7158665E-2</v>
      </c>
    </row>
    <row r="705" spans="1:2" x14ac:dyDescent="0.35">
      <c r="A705">
        <v>704000</v>
      </c>
      <c r="B705">
        <v>2.5479417000000001E-2</v>
      </c>
    </row>
    <row r="706" spans="1:2" x14ac:dyDescent="0.35">
      <c r="A706">
        <v>705000</v>
      </c>
      <c r="B706">
        <v>6.9363705999999997E-2</v>
      </c>
    </row>
    <row r="707" spans="1:2" x14ac:dyDescent="0.35">
      <c r="A707">
        <v>706000</v>
      </c>
      <c r="B707">
        <v>7.6171375999999999E-2</v>
      </c>
    </row>
    <row r="708" spans="1:2" x14ac:dyDescent="0.35">
      <c r="A708">
        <v>707000</v>
      </c>
      <c r="B708">
        <v>0.10189381</v>
      </c>
    </row>
    <row r="709" spans="1:2" x14ac:dyDescent="0.35">
      <c r="A709">
        <v>708000</v>
      </c>
      <c r="B709">
        <v>0.120050825</v>
      </c>
    </row>
    <row r="710" spans="1:2" x14ac:dyDescent="0.35">
      <c r="A710">
        <v>709000</v>
      </c>
      <c r="B710">
        <v>9.5841474999999995E-2</v>
      </c>
    </row>
    <row r="711" spans="1:2" x14ac:dyDescent="0.35">
      <c r="A711">
        <v>710000</v>
      </c>
      <c r="B711">
        <v>7.8442215999999995E-2</v>
      </c>
    </row>
    <row r="712" spans="1:2" x14ac:dyDescent="0.35">
      <c r="A712">
        <v>711000</v>
      </c>
      <c r="B712">
        <v>0.110972315</v>
      </c>
    </row>
    <row r="713" spans="1:2" x14ac:dyDescent="0.35">
      <c r="A713">
        <v>712000</v>
      </c>
      <c r="B713">
        <v>0.12534540999999999</v>
      </c>
    </row>
    <row r="714" spans="1:2" x14ac:dyDescent="0.35">
      <c r="A714">
        <v>713000</v>
      </c>
      <c r="B714">
        <v>0.10113606</v>
      </c>
    </row>
    <row r="715" spans="1:2" x14ac:dyDescent="0.35">
      <c r="A715">
        <v>714000</v>
      </c>
      <c r="B715">
        <v>0.11475624</v>
      </c>
    </row>
    <row r="716" spans="1:2" x14ac:dyDescent="0.35">
      <c r="A716">
        <v>715000</v>
      </c>
      <c r="B716">
        <v>0.13972092</v>
      </c>
    </row>
    <row r="717" spans="1:2" x14ac:dyDescent="0.35">
      <c r="A717">
        <v>716000</v>
      </c>
      <c r="B717">
        <v>0.16468558999999999</v>
      </c>
    </row>
    <row r="718" spans="1:2" x14ac:dyDescent="0.35">
      <c r="A718">
        <v>717000</v>
      </c>
      <c r="B718">
        <v>0.17906111</v>
      </c>
    </row>
    <row r="719" spans="1:2" x14ac:dyDescent="0.35">
      <c r="A719">
        <v>718000</v>
      </c>
      <c r="B719">
        <v>0.19570504</v>
      </c>
    </row>
    <row r="720" spans="1:2" x14ac:dyDescent="0.35">
      <c r="A720">
        <v>719000</v>
      </c>
      <c r="B720">
        <v>0.21159606</v>
      </c>
    </row>
    <row r="721" spans="1:2" x14ac:dyDescent="0.35">
      <c r="A721">
        <v>720000</v>
      </c>
      <c r="B721">
        <v>0.2199168</v>
      </c>
    </row>
    <row r="722" spans="1:2" x14ac:dyDescent="0.35">
      <c r="A722">
        <v>721000</v>
      </c>
      <c r="B722">
        <v>0.21689064999999999</v>
      </c>
    </row>
    <row r="723" spans="1:2" x14ac:dyDescent="0.35">
      <c r="A723">
        <v>722000</v>
      </c>
      <c r="B723">
        <v>0.21613289999999999</v>
      </c>
    </row>
    <row r="724" spans="1:2" x14ac:dyDescent="0.35">
      <c r="A724">
        <v>723000</v>
      </c>
      <c r="B724">
        <v>0.2199168</v>
      </c>
    </row>
    <row r="725" spans="1:2" x14ac:dyDescent="0.35">
      <c r="A725">
        <v>724000</v>
      </c>
      <c r="B725">
        <v>0.22748223000000001</v>
      </c>
    </row>
    <row r="726" spans="1:2" x14ac:dyDescent="0.35">
      <c r="A726">
        <v>725000</v>
      </c>
      <c r="B726">
        <v>0.24791008</v>
      </c>
    </row>
    <row r="727" spans="1:2" x14ac:dyDescent="0.35">
      <c r="A727">
        <v>726000</v>
      </c>
      <c r="B727">
        <v>0.26304090000000002</v>
      </c>
    </row>
    <row r="728" spans="1:2" x14ac:dyDescent="0.35">
      <c r="A728">
        <v>727000</v>
      </c>
      <c r="B728">
        <v>0.25547308000000002</v>
      </c>
    </row>
    <row r="729" spans="1:2" x14ac:dyDescent="0.35">
      <c r="A729">
        <v>728000</v>
      </c>
      <c r="B729">
        <v>0.24034222999999999</v>
      </c>
    </row>
    <row r="730" spans="1:2" x14ac:dyDescent="0.35">
      <c r="A730">
        <v>729000</v>
      </c>
      <c r="B730">
        <v>0.25244689999999997</v>
      </c>
    </row>
    <row r="731" spans="1:2" x14ac:dyDescent="0.35">
      <c r="A731">
        <v>730000</v>
      </c>
      <c r="B731">
        <v>0.25093623999999998</v>
      </c>
    </row>
    <row r="732" spans="1:2" x14ac:dyDescent="0.35">
      <c r="A732">
        <v>731000</v>
      </c>
      <c r="B732">
        <v>0.26001469999999999</v>
      </c>
    </row>
    <row r="733" spans="1:2" x14ac:dyDescent="0.35">
      <c r="A733">
        <v>732000</v>
      </c>
      <c r="B733">
        <v>0.20024429999999999</v>
      </c>
    </row>
    <row r="734" spans="1:2" x14ac:dyDescent="0.35">
      <c r="A734">
        <v>733000</v>
      </c>
      <c r="B734">
        <v>0.16544334999999999</v>
      </c>
    </row>
    <row r="735" spans="1:2" x14ac:dyDescent="0.35">
      <c r="A735">
        <v>734000</v>
      </c>
      <c r="B735">
        <v>0.13215550000000001</v>
      </c>
    </row>
    <row r="736" spans="1:2" x14ac:dyDescent="0.35">
      <c r="A736">
        <v>735000</v>
      </c>
      <c r="B736">
        <v>0.11399848999999999</v>
      </c>
    </row>
    <row r="737" spans="1:2" x14ac:dyDescent="0.35">
      <c r="A737">
        <v>736000</v>
      </c>
      <c r="B737">
        <v>0.12459008000000001</v>
      </c>
    </row>
    <row r="738" spans="1:2" x14ac:dyDescent="0.35">
      <c r="A738">
        <v>737000</v>
      </c>
      <c r="B738">
        <v>0.12761623999999999</v>
      </c>
    </row>
    <row r="739" spans="1:2" x14ac:dyDescent="0.35">
      <c r="A739">
        <v>738000</v>
      </c>
      <c r="B739">
        <v>0.13442391000000001</v>
      </c>
    </row>
    <row r="740" spans="1:2" x14ac:dyDescent="0.35">
      <c r="A740">
        <v>739000</v>
      </c>
      <c r="B740">
        <v>0.14199175</v>
      </c>
    </row>
    <row r="741" spans="1:2" x14ac:dyDescent="0.35">
      <c r="A741">
        <v>740000</v>
      </c>
      <c r="B741">
        <v>0.15258092000000001</v>
      </c>
    </row>
    <row r="742" spans="1:2" x14ac:dyDescent="0.35">
      <c r="A742">
        <v>741000</v>
      </c>
      <c r="B742">
        <v>0.14955476000000001</v>
      </c>
    </row>
    <row r="743" spans="1:2" x14ac:dyDescent="0.35">
      <c r="A743">
        <v>742000</v>
      </c>
      <c r="B743">
        <v>0.13215550000000001</v>
      </c>
    </row>
    <row r="744" spans="1:2" x14ac:dyDescent="0.35">
      <c r="A744">
        <v>743000</v>
      </c>
      <c r="B744">
        <v>0.120050825</v>
      </c>
    </row>
    <row r="745" spans="1:2" x14ac:dyDescent="0.35">
      <c r="A745">
        <v>744000</v>
      </c>
      <c r="B745">
        <v>8.8276049999999995E-2</v>
      </c>
    </row>
    <row r="746" spans="1:2" x14ac:dyDescent="0.35">
      <c r="A746">
        <v>745000</v>
      </c>
      <c r="B746">
        <v>0.100380726</v>
      </c>
    </row>
    <row r="747" spans="1:2" x14ac:dyDescent="0.35">
      <c r="A747">
        <v>746000</v>
      </c>
      <c r="B747">
        <v>0.12459008000000001</v>
      </c>
    </row>
    <row r="748" spans="1:2" x14ac:dyDescent="0.35">
      <c r="A748">
        <v>747000</v>
      </c>
      <c r="B748">
        <v>0.14426016999999999</v>
      </c>
    </row>
    <row r="749" spans="1:2" x14ac:dyDescent="0.35">
      <c r="A749">
        <v>748000</v>
      </c>
      <c r="B749">
        <v>0.10643306399999999</v>
      </c>
    </row>
    <row r="750" spans="1:2" x14ac:dyDescent="0.35">
      <c r="A750">
        <v>749000</v>
      </c>
      <c r="B750">
        <v>9.8109885999999993E-2</v>
      </c>
    </row>
    <row r="751" spans="1:2" x14ac:dyDescent="0.35">
      <c r="A751">
        <v>750000</v>
      </c>
      <c r="B751">
        <v>0.10945923</v>
      </c>
    </row>
    <row r="752" spans="1:2" x14ac:dyDescent="0.35">
      <c r="A752">
        <v>751000</v>
      </c>
      <c r="B752">
        <v>0.11853774</v>
      </c>
    </row>
    <row r="753" spans="1:2" x14ac:dyDescent="0.35">
      <c r="A753">
        <v>752000</v>
      </c>
      <c r="B753">
        <v>0.14274708999999999</v>
      </c>
    </row>
    <row r="754" spans="1:2" x14ac:dyDescent="0.35">
      <c r="A754">
        <v>753000</v>
      </c>
      <c r="B754">
        <v>0.1571226</v>
      </c>
    </row>
    <row r="755" spans="1:2" x14ac:dyDescent="0.35">
      <c r="A755">
        <v>754000</v>
      </c>
      <c r="B755">
        <v>0.16241718999999999</v>
      </c>
    </row>
    <row r="756" spans="1:2" x14ac:dyDescent="0.35">
      <c r="A756">
        <v>755000</v>
      </c>
      <c r="B756">
        <v>0.18133194999999999</v>
      </c>
    </row>
    <row r="757" spans="1:2" x14ac:dyDescent="0.35">
      <c r="A757">
        <v>756000</v>
      </c>
      <c r="B757">
        <v>0.17300877000000001</v>
      </c>
    </row>
    <row r="758" spans="1:2" x14ac:dyDescent="0.35">
      <c r="A758">
        <v>757000</v>
      </c>
      <c r="B758">
        <v>0.13139774000000001</v>
      </c>
    </row>
    <row r="759" spans="1:2" x14ac:dyDescent="0.35">
      <c r="A759">
        <v>758000</v>
      </c>
      <c r="B759">
        <v>0.14879941999999999</v>
      </c>
    </row>
    <row r="760" spans="1:2" x14ac:dyDescent="0.35">
      <c r="A760">
        <v>759000</v>
      </c>
      <c r="B760">
        <v>0.17906111</v>
      </c>
    </row>
    <row r="761" spans="1:2" x14ac:dyDescent="0.35">
      <c r="A761">
        <v>760000</v>
      </c>
      <c r="B761">
        <v>0.18511343999999999</v>
      </c>
    </row>
    <row r="762" spans="1:2" x14ac:dyDescent="0.35">
      <c r="A762">
        <v>761000</v>
      </c>
      <c r="B762">
        <v>0.20781213000000001</v>
      </c>
    </row>
    <row r="763" spans="1:2" x14ac:dyDescent="0.35">
      <c r="A763">
        <v>762000</v>
      </c>
      <c r="B763">
        <v>0.23277923</v>
      </c>
    </row>
    <row r="764" spans="1:2" x14ac:dyDescent="0.35">
      <c r="A764">
        <v>763000</v>
      </c>
      <c r="B764">
        <v>0.20705196000000001</v>
      </c>
    </row>
    <row r="765" spans="1:2" x14ac:dyDescent="0.35">
      <c r="A765">
        <v>764000</v>
      </c>
      <c r="B765">
        <v>0.21235138000000001</v>
      </c>
    </row>
    <row r="766" spans="1:2" x14ac:dyDescent="0.35">
      <c r="A766">
        <v>765000</v>
      </c>
      <c r="B766">
        <v>0.23126373</v>
      </c>
    </row>
    <row r="767" spans="1:2" x14ac:dyDescent="0.35">
      <c r="A767">
        <v>766000</v>
      </c>
      <c r="B767">
        <v>0.23731606999999999</v>
      </c>
    </row>
    <row r="768" spans="1:2" x14ac:dyDescent="0.35">
      <c r="A768">
        <v>767000</v>
      </c>
      <c r="B768">
        <v>0.22899532</v>
      </c>
    </row>
    <row r="769" spans="1:3" x14ac:dyDescent="0.35">
      <c r="A769">
        <v>768000</v>
      </c>
      <c r="B769">
        <v>0.22142990000000001</v>
      </c>
    </row>
    <row r="770" spans="1:3" x14ac:dyDescent="0.35">
      <c r="A770">
        <v>769000</v>
      </c>
      <c r="B770">
        <v>0.20554130000000001</v>
      </c>
    </row>
    <row r="771" spans="1:3" x14ac:dyDescent="0.35">
      <c r="A771">
        <v>770000</v>
      </c>
      <c r="B771">
        <v>0.18057419999999999</v>
      </c>
    </row>
    <row r="772" spans="1:3" x14ac:dyDescent="0.35">
      <c r="A772">
        <v>771000</v>
      </c>
      <c r="B772">
        <v>0.18133194999999999</v>
      </c>
    </row>
    <row r="773" spans="1:3" x14ac:dyDescent="0.35">
      <c r="A773">
        <v>772000</v>
      </c>
      <c r="B773">
        <v>0.19267887</v>
      </c>
    </row>
    <row r="774" spans="1:3" x14ac:dyDescent="0.35">
      <c r="A774">
        <v>773000</v>
      </c>
      <c r="B774">
        <v>0.20554130000000001</v>
      </c>
    </row>
    <row r="775" spans="1:3" x14ac:dyDescent="0.35">
      <c r="A775">
        <v>774000</v>
      </c>
      <c r="B775">
        <v>0.22067455999999999</v>
      </c>
    </row>
    <row r="776" spans="1:3" x14ac:dyDescent="0.35">
      <c r="A776">
        <v>775000</v>
      </c>
      <c r="B776">
        <v>0.22823757</v>
      </c>
    </row>
    <row r="777" spans="1:3" x14ac:dyDescent="0.35">
      <c r="A777">
        <v>776000</v>
      </c>
      <c r="B777">
        <v>0.24261308000000001</v>
      </c>
      <c r="C777" t="s">
        <v>73</v>
      </c>
    </row>
    <row r="778" spans="1:3" x14ac:dyDescent="0.35">
      <c r="A778">
        <v>777000</v>
      </c>
      <c r="B778">
        <v>0.25547308000000002</v>
      </c>
    </row>
    <row r="779" spans="1:3" x14ac:dyDescent="0.35">
      <c r="A779">
        <v>778000</v>
      </c>
      <c r="B779">
        <v>0.26001469999999999</v>
      </c>
    </row>
    <row r="780" spans="1:3" x14ac:dyDescent="0.35">
      <c r="A780">
        <v>779000</v>
      </c>
      <c r="B780">
        <v>0.25396239999999998</v>
      </c>
    </row>
    <row r="781" spans="1:3" x14ac:dyDescent="0.35">
      <c r="A781">
        <v>780000</v>
      </c>
      <c r="B781">
        <v>0.23807382999999999</v>
      </c>
    </row>
    <row r="782" spans="1:3" x14ac:dyDescent="0.35">
      <c r="A782">
        <v>781000</v>
      </c>
      <c r="B782">
        <v>0.21083830000000001</v>
      </c>
    </row>
    <row r="783" spans="1:3" x14ac:dyDescent="0.35">
      <c r="A783">
        <v>782000</v>
      </c>
      <c r="B783">
        <v>0.20629661999999999</v>
      </c>
    </row>
    <row r="784" spans="1:3" x14ac:dyDescent="0.35">
      <c r="A784">
        <v>783000</v>
      </c>
      <c r="B784">
        <v>0.20781213000000001</v>
      </c>
    </row>
    <row r="785" spans="1:2" x14ac:dyDescent="0.35">
      <c r="A785">
        <v>784000</v>
      </c>
      <c r="B785">
        <v>0.20781213000000001</v>
      </c>
    </row>
    <row r="786" spans="1:2" x14ac:dyDescent="0.35">
      <c r="A786">
        <v>785000</v>
      </c>
      <c r="B786">
        <v>0.20478353999999999</v>
      </c>
    </row>
    <row r="787" spans="1:2" x14ac:dyDescent="0.35">
      <c r="A787">
        <v>786000</v>
      </c>
      <c r="B787">
        <v>0.20781213000000001</v>
      </c>
    </row>
    <row r="788" spans="1:2" x14ac:dyDescent="0.35">
      <c r="A788">
        <v>787000</v>
      </c>
      <c r="B788">
        <v>0.18360037000000001</v>
      </c>
    </row>
    <row r="789" spans="1:2" x14ac:dyDescent="0.35">
      <c r="A789">
        <v>788000</v>
      </c>
      <c r="B789">
        <v>0.18738429000000001</v>
      </c>
    </row>
    <row r="790" spans="1:2" x14ac:dyDescent="0.35">
      <c r="A790">
        <v>789000</v>
      </c>
      <c r="B790">
        <v>0.20024429999999999</v>
      </c>
    </row>
    <row r="791" spans="1:2" x14ac:dyDescent="0.35">
      <c r="A791">
        <v>790000</v>
      </c>
      <c r="B791">
        <v>0.22975308</v>
      </c>
    </row>
    <row r="792" spans="1:2" x14ac:dyDescent="0.35">
      <c r="A792">
        <v>791000</v>
      </c>
      <c r="B792">
        <v>0.23126373</v>
      </c>
    </row>
    <row r="793" spans="1:2" x14ac:dyDescent="0.35">
      <c r="A793">
        <v>792000</v>
      </c>
      <c r="B793">
        <v>0.20478353999999999</v>
      </c>
    </row>
    <row r="794" spans="1:2" x14ac:dyDescent="0.35">
      <c r="A794">
        <v>793000</v>
      </c>
      <c r="B794">
        <v>0.16544334999999999</v>
      </c>
    </row>
    <row r="795" spans="1:2" x14ac:dyDescent="0.35">
      <c r="A795">
        <v>794000</v>
      </c>
      <c r="B795">
        <v>0.15031251000000001</v>
      </c>
    </row>
    <row r="796" spans="1:2" x14ac:dyDescent="0.35">
      <c r="A796">
        <v>795000</v>
      </c>
      <c r="B796">
        <v>0.15863326</v>
      </c>
    </row>
    <row r="797" spans="1:2" x14ac:dyDescent="0.35">
      <c r="A797">
        <v>796000</v>
      </c>
      <c r="B797">
        <v>0.14804410000000001</v>
      </c>
    </row>
    <row r="798" spans="1:2" x14ac:dyDescent="0.35">
      <c r="A798">
        <v>797000</v>
      </c>
      <c r="B798">
        <v>0.141234</v>
      </c>
    </row>
    <row r="799" spans="1:2" x14ac:dyDescent="0.35">
      <c r="A799">
        <v>798000</v>
      </c>
      <c r="B799">
        <v>0.11021456</v>
      </c>
    </row>
    <row r="800" spans="1:2" x14ac:dyDescent="0.35">
      <c r="A800">
        <v>799000</v>
      </c>
      <c r="B800">
        <v>8.1468380000000007E-2</v>
      </c>
    </row>
    <row r="801" spans="1:3" x14ac:dyDescent="0.35">
      <c r="A801">
        <v>800000</v>
      </c>
      <c r="B801">
        <v>6.2553613999999994E-2</v>
      </c>
    </row>
    <row r="802" spans="1:3" x14ac:dyDescent="0.35">
      <c r="A802">
        <v>801000</v>
      </c>
      <c r="B802">
        <v>5.8014362999999999E-2</v>
      </c>
    </row>
    <row r="803" spans="1:3" x14ac:dyDescent="0.35">
      <c r="A803">
        <v>802000</v>
      </c>
      <c r="B803">
        <v>7.4658290000000002E-2</v>
      </c>
    </row>
    <row r="804" spans="1:3" x14ac:dyDescent="0.35">
      <c r="A804">
        <v>803000</v>
      </c>
      <c r="B804">
        <v>9.6599229999999994E-2</v>
      </c>
    </row>
    <row r="805" spans="1:3" x14ac:dyDescent="0.35">
      <c r="A805">
        <v>804000</v>
      </c>
      <c r="B805">
        <v>8.9789140000000003E-2</v>
      </c>
    </row>
    <row r="806" spans="1:3" x14ac:dyDescent="0.35">
      <c r="A806">
        <v>805000</v>
      </c>
      <c r="B806">
        <v>8.37368E-2</v>
      </c>
    </row>
    <row r="807" spans="1:3" x14ac:dyDescent="0.35">
      <c r="A807">
        <v>806000</v>
      </c>
      <c r="B807">
        <v>0.10189381</v>
      </c>
      <c r="C807" t="s">
        <v>74</v>
      </c>
    </row>
    <row r="808" spans="1:3" x14ac:dyDescent="0.35">
      <c r="A808">
        <v>807000</v>
      </c>
      <c r="B808">
        <v>0.12307699</v>
      </c>
    </row>
    <row r="809" spans="1:3" x14ac:dyDescent="0.35">
      <c r="A809">
        <v>808000</v>
      </c>
      <c r="B809">
        <v>0.14274708999999999</v>
      </c>
    </row>
    <row r="810" spans="1:3" x14ac:dyDescent="0.35">
      <c r="A810">
        <v>809000</v>
      </c>
      <c r="B810">
        <v>0.14955476000000001</v>
      </c>
    </row>
    <row r="811" spans="1:3" x14ac:dyDescent="0.35">
      <c r="A811">
        <v>810000</v>
      </c>
      <c r="B811">
        <v>0.16468558999999999</v>
      </c>
    </row>
    <row r="812" spans="1:3" x14ac:dyDescent="0.35">
      <c r="A812">
        <v>811000</v>
      </c>
      <c r="B812">
        <v>0.16695644000000001</v>
      </c>
    </row>
    <row r="813" spans="1:3" x14ac:dyDescent="0.35">
      <c r="A813">
        <v>812000</v>
      </c>
      <c r="B813">
        <v>0.15182559000000001</v>
      </c>
    </row>
    <row r="814" spans="1:3" x14ac:dyDescent="0.35">
      <c r="A814">
        <v>813000</v>
      </c>
      <c r="B814">
        <v>0.13518167</v>
      </c>
    </row>
    <row r="815" spans="1:3" x14ac:dyDescent="0.35">
      <c r="A815">
        <v>814000</v>
      </c>
      <c r="B815">
        <v>0.13064240999999999</v>
      </c>
    </row>
    <row r="816" spans="1:3" x14ac:dyDescent="0.35">
      <c r="A816">
        <v>815000</v>
      </c>
      <c r="B816">
        <v>0.10718839600000001</v>
      </c>
    </row>
    <row r="817" spans="1:3" x14ac:dyDescent="0.35">
      <c r="A817">
        <v>816000</v>
      </c>
      <c r="B817">
        <v>9.7354549999999998E-2</v>
      </c>
    </row>
    <row r="818" spans="1:3" x14ac:dyDescent="0.35">
      <c r="A818">
        <v>817000</v>
      </c>
      <c r="B818">
        <v>0.10189381</v>
      </c>
    </row>
    <row r="819" spans="1:3" x14ac:dyDescent="0.35">
      <c r="A819">
        <v>818000</v>
      </c>
      <c r="B819">
        <v>0.12459008000000001</v>
      </c>
      <c r="C819" t="s">
        <v>75</v>
      </c>
    </row>
    <row r="820" spans="1:3" x14ac:dyDescent="0.35">
      <c r="A820">
        <v>819000</v>
      </c>
      <c r="B820">
        <v>0.14728633999999999</v>
      </c>
    </row>
    <row r="821" spans="1:3" x14ac:dyDescent="0.35">
      <c r="A821">
        <v>820000</v>
      </c>
      <c r="B821">
        <v>0.16317493999999999</v>
      </c>
    </row>
    <row r="822" spans="1:3" x14ac:dyDescent="0.35">
      <c r="A822">
        <v>821000</v>
      </c>
      <c r="B822">
        <v>0.17149569000000001</v>
      </c>
    </row>
    <row r="823" spans="1:3" x14ac:dyDescent="0.35">
      <c r="A823">
        <v>822000</v>
      </c>
      <c r="B823">
        <v>0.17981643999999999</v>
      </c>
    </row>
    <row r="824" spans="1:3" x14ac:dyDescent="0.35">
      <c r="A824">
        <v>823000</v>
      </c>
      <c r="B824">
        <v>0.18813962000000001</v>
      </c>
    </row>
    <row r="825" spans="1:3" x14ac:dyDescent="0.35">
      <c r="A825">
        <v>824000</v>
      </c>
      <c r="B825">
        <v>0.20478353999999999</v>
      </c>
    </row>
    <row r="826" spans="1:3" x14ac:dyDescent="0.35">
      <c r="A826">
        <v>825000</v>
      </c>
      <c r="B826">
        <v>0.21159606</v>
      </c>
      <c r="C826" t="s">
        <v>76</v>
      </c>
    </row>
    <row r="827" spans="1:3" x14ac:dyDescent="0.35">
      <c r="A827">
        <v>826000</v>
      </c>
      <c r="B827">
        <v>0.19797345999999999</v>
      </c>
    </row>
    <row r="828" spans="1:3" x14ac:dyDescent="0.35">
      <c r="A828">
        <v>827000</v>
      </c>
      <c r="B828">
        <v>0.19192111000000001</v>
      </c>
    </row>
    <row r="829" spans="1:3" x14ac:dyDescent="0.35">
      <c r="A829">
        <v>828000</v>
      </c>
      <c r="B829">
        <v>0.18889494000000001</v>
      </c>
    </row>
    <row r="830" spans="1:3" x14ac:dyDescent="0.35">
      <c r="A830">
        <v>829000</v>
      </c>
      <c r="B830">
        <v>0.18057419999999999</v>
      </c>
    </row>
    <row r="831" spans="1:3" x14ac:dyDescent="0.35">
      <c r="A831">
        <v>830000</v>
      </c>
      <c r="B831">
        <v>0.18133194999999999</v>
      </c>
    </row>
    <row r="832" spans="1:3" x14ac:dyDescent="0.35">
      <c r="A832">
        <v>831000</v>
      </c>
      <c r="B832">
        <v>0.17225344000000001</v>
      </c>
    </row>
    <row r="833" spans="1:2" x14ac:dyDescent="0.35">
      <c r="A833">
        <v>832000</v>
      </c>
      <c r="B833">
        <v>0.17527962</v>
      </c>
    </row>
    <row r="834" spans="1:2" x14ac:dyDescent="0.35">
      <c r="A834">
        <v>833000</v>
      </c>
      <c r="B834">
        <v>0.16695644000000001</v>
      </c>
    </row>
    <row r="835" spans="1:2" x14ac:dyDescent="0.35">
      <c r="A835">
        <v>834000</v>
      </c>
      <c r="B835">
        <v>0.15863326</v>
      </c>
    </row>
    <row r="836" spans="1:2" x14ac:dyDescent="0.35">
      <c r="A836">
        <v>835000</v>
      </c>
      <c r="B836">
        <v>0.16090409999999999</v>
      </c>
    </row>
    <row r="837" spans="1:2" x14ac:dyDescent="0.35">
      <c r="A837">
        <v>836000</v>
      </c>
      <c r="B837">
        <v>0.17376411</v>
      </c>
    </row>
    <row r="838" spans="1:2" x14ac:dyDescent="0.35">
      <c r="A838">
        <v>837000</v>
      </c>
      <c r="B838">
        <v>0.17906111</v>
      </c>
    </row>
    <row r="839" spans="1:2" x14ac:dyDescent="0.35">
      <c r="A839">
        <v>838000</v>
      </c>
      <c r="B839">
        <v>0.17906111</v>
      </c>
    </row>
    <row r="840" spans="1:2" x14ac:dyDescent="0.35">
      <c r="A840">
        <v>839000</v>
      </c>
      <c r="B840">
        <v>0.18057419999999999</v>
      </c>
    </row>
    <row r="841" spans="1:2" x14ac:dyDescent="0.35">
      <c r="A841">
        <v>840000</v>
      </c>
      <c r="B841">
        <v>0.19343662</v>
      </c>
    </row>
    <row r="842" spans="1:2" x14ac:dyDescent="0.35">
      <c r="A842">
        <v>841000</v>
      </c>
      <c r="B842">
        <v>0.17830577</v>
      </c>
    </row>
    <row r="843" spans="1:2" x14ac:dyDescent="0.35">
      <c r="A843">
        <v>842000</v>
      </c>
      <c r="B843">
        <v>0.13442391000000001</v>
      </c>
    </row>
    <row r="844" spans="1:2" x14ac:dyDescent="0.35">
      <c r="A844">
        <v>843000</v>
      </c>
      <c r="B844">
        <v>0.11021456</v>
      </c>
    </row>
    <row r="845" spans="1:2" x14ac:dyDescent="0.35">
      <c r="A845">
        <v>844000</v>
      </c>
      <c r="B845">
        <v>0.11475624</v>
      </c>
    </row>
    <row r="846" spans="1:2" x14ac:dyDescent="0.35">
      <c r="A846">
        <v>845000</v>
      </c>
      <c r="B846">
        <v>5.9527450000000003E-2</v>
      </c>
    </row>
    <row r="847" spans="1:2" x14ac:dyDescent="0.35">
      <c r="A847">
        <v>846000</v>
      </c>
      <c r="B847">
        <v>4.3636425999999999E-2</v>
      </c>
    </row>
    <row r="848" spans="1:2" x14ac:dyDescent="0.35">
      <c r="A848">
        <v>847000</v>
      </c>
      <c r="B848">
        <v>6.1795860000000001E-2</v>
      </c>
    </row>
    <row r="849" spans="1:2" x14ac:dyDescent="0.35">
      <c r="A849">
        <v>848000</v>
      </c>
      <c r="B849">
        <v>5.7259030000000002E-2</v>
      </c>
    </row>
    <row r="850" spans="1:2" x14ac:dyDescent="0.35">
      <c r="A850">
        <v>849000</v>
      </c>
      <c r="B850">
        <v>6.4066700000000004E-2</v>
      </c>
    </row>
    <row r="851" spans="1:2" x14ac:dyDescent="0.35">
      <c r="A851">
        <v>850000</v>
      </c>
      <c r="B851">
        <v>8.5249885999999997E-2</v>
      </c>
    </row>
    <row r="852" spans="1:2" x14ac:dyDescent="0.35">
      <c r="A852">
        <v>851000</v>
      </c>
      <c r="B852">
        <v>9.1302220000000003E-2</v>
      </c>
    </row>
    <row r="853" spans="1:2" x14ac:dyDescent="0.35">
      <c r="A853">
        <v>852000</v>
      </c>
      <c r="B853">
        <v>9.3573056000000002E-2</v>
      </c>
    </row>
    <row r="854" spans="1:2" x14ac:dyDescent="0.35">
      <c r="A854">
        <v>853000</v>
      </c>
      <c r="B854">
        <v>7.1632124000000005E-2</v>
      </c>
    </row>
    <row r="855" spans="1:2" x14ac:dyDescent="0.35">
      <c r="A855">
        <v>854000</v>
      </c>
      <c r="B855">
        <v>6.4822030000000003E-2</v>
      </c>
    </row>
    <row r="856" spans="1:2" x14ac:dyDescent="0.35">
      <c r="A856">
        <v>855000</v>
      </c>
      <c r="B856">
        <v>7.4658290000000002E-2</v>
      </c>
    </row>
    <row r="857" spans="1:2" x14ac:dyDescent="0.35">
      <c r="A857">
        <v>856000</v>
      </c>
      <c r="B857">
        <v>9.2057550000000002E-2</v>
      </c>
    </row>
    <row r="858" spans="1:2" x14ac:dyDescent="0.35">
      <c r="A858">
        <v>857000</v>
      </c>
      <c r="B858">
        <v>0.1124854</v>
      </c>
    </row>
    <row r="859" spans="1:2" x14ac:dyDescent="0.35">
      <c r="A859">
        <v>858000</v>
      </c>
      <c r="B859">
        <v>0.12988706999999999</v>
      </c>
    </row>
    <row r="860" spans="1:2" x14ac:dyDescent="0.35">
      <c r="A860">
        <v>859000</v>
      </c>
      <c r="B860">
        <v>0.14652858999999999</v>
      </c>
    </row>
    <row r="861" spans="1:2" x14ac:dyDescent="0.35">
      <c r="A861">
        <v>860000</v>
      </c>
      <c r="B861">
        <v>0.15939101999999999</v>
      </c>
    </row>
    <row r="862" spans="1:2" x14ac:dyDescent="0.35">
      <c r="A862">
        <v>861000</v>
      </c>
      <c r="B862">
        <v>0.17149569000000001</v>
      </c>
    </row>
    <row r="863" spans="1:2" x14ac:dyDescent="0.35">
      <c r="A863">
        <v>862000</v>
      </c>
      <c r="B863">
        <v>0.18208727</v>
      </c>
    </row>
    <row r="864" spans="1:2" x14ac:dyDescent="0.35">
      <c r="A864">
        <v>863000</v>
      </c>
      <c r="B864">
        <v>0.18813962000000001</v>
      </c>
    </row>
    <row r="865" spans="1:2" x14ac:dyDescent="0.35">
      <c r="A865">
        <v>864000</v>
      </c>
      <c r="B865">
        <v>0.19494729</v>
      </c>
    </row>
    <row r="866" spans="1:2" x14ac:dyDescent="0.35">
      <c r="A866">
        <v>865000</v>
      </c>
      <c r="B866">
        <v>0.20856988000000001</v>
      </c>
    </row>
    <row r="867" spans="1:2" x14ac:dyDescent="0.35">
      <c r="A867">
        <v>866000</v>
      </c>
      <c r="B867">
        <v>0.21386448</v>
      </c>
    </row>
    <row r="868" spans="1:2" x14ac:dyDescent="0.35">
      <c r="A868">
        <v>867000</v>
      </c>
      <c r="B868">
        <v>0.19721812</v>
      </c>
    </row>
    <row r="869" spans="1:2" x14ac:dyDescent="0.35">
      <c r="A869">
        <v>868000</v>
      </c>
      <c r="B869">
        <v>0.18813962000000001</v>
      </c>
    </row>
    <row r="870" spans="1:2" x14ac:dyDescent="0.35">
      <c r="A870">
        <v>869000</v>
      </c>
      <c r="B870">
        <v>0.18813962000000001</v>
      </c>
    </row>
    <row r="871" spans="1:2" x14ac:dyDescent="0.35">
      <c r="A871">
        <v>870000</v>
      </c>
      <c r="B871">
        <v>0.18662654000000001</v>
      </c>
    </row>
    <row r="872" spans="1:2" x14ac:dyDescent="0.35">
      <c r="A872">
        <v>871000</v>
      </c>
      <c r="B872">
        <v>0.17906111</v>
      </c>
    </row>
    <row r="873" spans="1:2" x14ac:dyDescent="0.35">
      <c r="A873">
        <v>872000</v>
      </c>
      <c r="B873">
        <v>0.18057419999999999</v>
      </c>
    </row>
    <row r="874" spans="1:2" x14ac:dyDescent="0.35">
      <c r="A874">
        <v>873000</v>
      </c>
      <c r="B874">
        <v>0.18057419999999999</v>
      </c>
    </row>
    <row r="875" spans="1:2" x14ac:dyDescent="0.35">
      <c r="A875">
        <v>874000</v>
      </c>
      <c r="B875">
        <v>0.18133194999999999</v>
      </c>
    </row>
    <row r="876" spans="1:2" x14ac:dyDescent="0.35">
      <c r="A876">
        <v>875000</v>
      </c>
      <c r="B876">
        <v>0.18057419999999999</v>
      </c>
    </row>
    <row r="877" spans="1:2" x14ac:dyDescent="0.35">
      <c r="A877">
        <v>876000</v>
      </c>
      <c r="B877">
        <v>0.17679027</v>
      </c>
    </row>
    <row r="878" spans="1:2" x14ac:dyDescent="0.35">
      <c r="A878">
        <v>877000</v>
      </c>
      <c r="B878">
        <v>0.17376411</v>
      </c>
    </row>
    <row r="879" spans="1:2" x14ac:dyDescent="0.35">
      <c r="A879">
        <v>878000</v>
      </c>
      <c r="B879">
        <v>0.19797345999999999</v>
      </c>
    </row>
    <row r="880" spans="1:2" x14ac:dyDescent="0.35">
      <c r="A880">
        <v>879000</v>
      </c>
      <c r="B880">
        <v>0.22142990000000001</v>
      </c>
    </row>
    <row r="881" spans="1:2" x14ac:dyDescent="0.35">
      <c r="A881">
        <v>880000</v>
      </c>
      <c r="B881">
        <v>0.24185773999999999</v>
      </c>
    </row>
    <row r="882" spans="1:2" x14ac:dyDescent="0.35">
      <c r="A882">
        <v>881000</v>
      </c>
      <c r="B882">
        <v>0.25320463999999998</v>
      </c>
    </row>
    <row r="883" spans="1:2" x14ac:dyDescent="0.35">
      <c r="A883">
        <v>882000</v>
      </c>
      <c r="B883">
        <v>0.24261308000000001</v>
      </c>
    </row>
    <row r="884" spans="1:2" x14ac:dyDescent="0.35">
      <c r="A884">
        <v>883000</v>
      </c>
      <c r="B884">
        <v>0.17452186</v>
      </c>
    </row>
    <row r="885" spans="1:2" x14ac:dyDescent="0.35">
      <c r="A885">
        <v>884000</v>
      </c>
      <c r="B885">
        <v>0.15107027000000001</v>
      </c>
    </row>
    <row r="886" spans="1:2" x14ac:dyDescent="0.35">
      <c r="A886">
        <v>885000</v>
      </c>
      <c r="B886">
        <v>0.15560709</v>
      </c>
    </row>
    <row r="887" spans="1:2" x14ac:dyDescent="0.35">
      <c r="A887">
        <v>886000</v>
      </c>
      <c r="B887">
        <v>0.15560709</v>
      </c>
    </row>
    <row r="888" spans="1:2" x14ac:dyDescent="0.35">
      <c r="A888">
        <v>887000</v>
      </c>
      <c r="B888">
        <v>0.15560709</v>
      </c>
    </row>
    <row r="889" spans="1:2" x14ac:dyDescent="0.35">
      <c r="A889">
        <v>888000</v>
      </c>
      <c r="B889">
        <v>0.15258092000000001</v>
      </c>
    </row>
    <row r="890" spans="1:2" x14ac:dyDescent="0.35">
      <c r="A890">
        <v>889000</v>
      </c>
      <c r="B890">
        <v>0.14879941999999999</v>
      </c>
    </row>
    <row r="891" spans="1:2" x14ac:dyDescent="0.35">
      <c r="A891">
        <v>890000</v>
      </c>
      <c r="B891">
        <v>0.14728633999999999</v>
      </c>
    </row>
    <row r="892" spans="1:2" x14ac:dyDescent="0.35">
      <c r="A892">
        <v>891000</v>
      </c>
      <c r="B892">
        <v>0.15939101999999999</v>
      </c>
    </row>
    <row r="893" spans="1:2" x14ac:dyDescent="0.35">
      <c r="A893">
        <v>892000</v>
      </c>
      <c r="B893">
        <v>0.15939101999999999</v>
      </c>
    </row>
    <row r="894" spans="1:2" x14ac:dyDescent="0.35">
      <c r="A894">
        <v>893000</v>
      </c>
      <c r="B894">
        <v>0.15863326</v>
      </c>
    </row>
    <row r="895" spans="1:2" x14ac:dyDescent="0.35">
      <c r="A895">
        <v>894000</v>
      </c>
      <c r="B895">
        <v>0.18738429000000001</v>
      </c>
    </row>
    <row r="896" spans="1:2" x14ac:dyDescent="0.35">
      <c r="A896">
        <v>895000</v>
      </c>
      <c r="B896">
        <v>0.17906111</v>
      </c>
    </row>
    <row r="897" spans="1:3" x14ac:dyDescent="0.35">
      <c r="A897">
        <v>896000</v>
      </c>
      <c r="B897">
        <v>0.17981643999999999</v>
      </c>
    </row>
    <row r="898" spans="1:3" x14ac:dyDescent="0.35">
      <c r="A898">
        <v>897000</v>
      </c>
      <c r="B898">
        <v>0.20856988000000001</v>
      </c>
    </row>
    <row r="899" spans="1:3" x14ac:dyDescent="0.35">
      <c r="A899">
        <v>898000</v>
      </c>
      <c r="B899">
        <v>0.21386448</v>
      </c>
    </row>
    <row r="900" spans="1:3" x14ac:dyDescent="0.35">
      <c r="A900">
        <v>899000</v>
      </c>
      <c r="B900">
        <v>0.2199168</v>
      </c>
    </row>
    <row r="901" spans="1:3" x14ac:dyDescent="0.35">
      <c r="A901">
        <v>900000</v>
      </c>
      <c r="B901">
        <v>0.20705196000000001</v>
      </c>
    </row>
    <row r="902" spans="1:3" x14ac:dyDescent="0.35">
      <c r="A902">
        <v>901000</v>
      </c>
      <c r="B902">
        <v>0.20478353999999999</v>
      </c>
    </row>
    <row r="903" spans="1:3" x14ac:dyDescent="0.35">
      <c r="A903">
        <v>902000</v>
      </c>
      <c r="B903">
        <v>0.21310672</v>
      </c>
    </row>
    <row r="904" spans="1:3" x14ac:dyDescent="0.35">
      <c r="A904">
        <v>903000</v>
      </c>
      <c r="B904">
        <v>0.21008055</v>
      </c>
      <c r="C904" t="s">
        <v>77</v>
      </c>
    </row>
    <row r="905" spans="1:3" x14ac:dyDescent="0.35">
      <c r="A905">
        <v>904000</v>
      </c>
      <c r="B905">
        <v>0.20175736999999999</v>
      </c>
    </row>
    <row r="906" spans="1:3" x14ac:dyDescent="0.35">
      <c r="A906">
        <v>905000</v>
      </c>
      <c r="B906">
        <v>0.19873120999999999</v>
      </c>
    </row>
    <row r="907" spans="1:3" x14ac:dyDescent="0.35">
      <c r="A907">
        <v>906000</v>
      </c>
      <c r="B907">
        <v>0.18889494000000001</v>
      </c>
    </row>
    <row r="908" spans="1:3" x14ac:dyDescent="0.35">
      <c r="A908">
        <v>907000</v>
      </c>
      <c r="B908">
        <v>0.17376411</v>
      </c>
    </row>
    <row r="909" spans="1:3" x14ac:dyDescent="0.35">
      <c r="A909">
        <v>908000</v>
      </c>
      <c r="B909">
        <v>0.17225344000000001</v>
      </c>
    </row>
    <row r="910" spans="1:3" x14ac:dyDescent="0.35">
      <c r="A910">
        <v>909000</v>
      </c>
      <c r="B910">
        <v>0.16846952000000001</v>
      </c>
    </row>
    <row r="911" spans="1:3" x14ac:dyDescent="0.35">
      <c r="A911">
        <v>910000</v>
      </c>
      <c r="B911">
        <v>0.15560709</v>
      </c>
    </row>
    <row r="912" spans="1:3" x14ac:dyDescent="0.35">
      <c r="A912">
        <v>911000</v>
      </c>
      <c r="B912">
        <v>0.13215550000000001</v>
      </c>
    </row>
    <row r="913" spans="1:2" x14ac:dyDescent="0.35">
      <c r="A913">
        <v>912000</v>
      </c>
      <c r="B913">
        <v>0.13366856999999999</v>
      </c>
    </row>
    <row r="914" spans="1:2" x14ac:dyDescent="0.35">
      <c r="A914">
        <v>913000</v>
      </c>
      <c r="B914">
        <v>0.12988706999999999</v>
      </c>
    </row>
    <row r="915" spans="1:2" x14ac:dyDescent="0.35">
      <c r="A915">
        <v>914000</v>
      </c>
      <c r="B915">
        <v>0.12080858</v>
      </c>
    </row>
    <row r="916" spans="1:2" x14ac:dyDescent="0.35">
      <c r="A916">
        <v>915000</v>
      </c>
      <c r="B916">
        <v>0.12686091999999999</v>
      </c>
    </row>
    <row r="917" spans="1:2" x14ac:dyDescent="0.35">
      <c r="A917">
        <v>916000</v>
      </c>
      <c r="B917">
        <v>0.121563904</v>
      </c>
    </row>
    <row r="918" spans="1:2" x14ac:dyDescent="0.35">
      <c r="A918">
        <v>917000</v>
      </c>
      <c r="B918">
        <v>0.11551156999999999</v>
      </c>
    </row>
    <row r="919" spans="1:2" x14ac:dyDescent="0.35">
      <c r="A919">
        <v>918000</v>
      </c>
      <c r="B919">
        <v>0.11778241</v>
      </c>
    </row>
    <row r="920" spans="1:2" x14ac:dyDescent="0.35">
      <c r="A920">
        <v>919000</v>
      </c>
      <c r="B920">
        <v>0.12610315999999999</v>
      </c>
    </row>
    <row r="921" spans="1:2" x14ac:dyDescent="0.35">
      <c r="A921">
        <v>920000</v>
      </c>
      <c r="B921">
        <v>0.13593942000000001</v>
      </c>
    </row>
    <row r="922" spans="1:2" x14ac:dyDescent="0.35">
      <c r="A922">
        <v>921000</v>
      </c>
      <c r="B922">
        <v>0.13745008</v>
      </c>
    </row>
    <row r="923" spans="1:2" x14ac:dyDescent="0.35">
      <c r="A923">
        <v>922000</v>
      </c>
      <c r="B923">
        <v>0.13366856999999999</v>
      </c>
    </row>
    <row r="924" spans="1:2" x14ac:dyDescent="0.35">
      <c r="A924">
        <v>923000</v>
      </c>
      <c r="B924">
        <v>0.15107027000000001</v>
      </c>
    </row>
    <row r="925" spans="1:2" x14ac:dyDescent="0.35">
      <c r="A925">
        <v>924000</v>
      </c>
      <c r="B925">
        <v>0.17149569000000001</v>
      </c>
    </row>
    <row r="926" spans="1:2" x14ac:dyDescent="0.35">
      <c r="A926">
        <v>925000</v>
      </c>
      <c r="B926">
        <v>0.16846952000000001</v>
      </c>
    </row>
    <row r="927" spans="1:2" x14ac:dyDescent="0.35">
      <c r="A927">
        <v>926000</v>
      </c>
      <c r="B927">
        <v>0.18889494000000001</v>
      </c>
    </row>
    <row r="928" spans="1:2" x14ac:dyDescent="0.35">
      <c r="A928">
        <v>927000</v>
      </c>
      <c r="B928">
        <v>0.19570504</v>
      </c>
    </row>
    <row r="929" spans="1:2" x14ac:dyDescent="0.35">
      <c r="A929">
        <v>928000</v>
      </c>
      <c r="B929">
        <v>0.19570504</v>
      </c>
    </row>
    <row r="930" spans="1:2" x14ac:dyDescent="0.35">
      <c r="A930">
        <v>929000</v>
      </c>
      <c r="B930">
        <v>0.21613289999999999</v>
      </c>
    </row>
    <row r="931" spans="1:2" x14ac:dyDescent="0.35">
      <c r="A931">
        <v>930000</v>
      </c>
      <c r="B931">
        <v>0.21462223</v>
      </c>
    </row>
    <row r="932" spans="1:2" x14ac:dyDescent="0.35">
      <c r="A932">
        <v>931000</v>
      </c>
      <c r="B932">
        <v>0.21008055</v>
      </c>
    </row>
    <row r="933" spans="1:2" x14ac:dyDescent="0.35">
      <c r="A933">
        <v>932000</v>
      </c>
      <c r="B933">
        <v>0.20781213000000001</v>
      </c>
    </row>
    <row r="934" spans="1:2" x14ac:dyDescent="0.35">
      <c r="A934">
        <v>933000</v>
      </c>
      <c r="B934">
        <v>0.20629661999999999</v>
      </c>
    </row>
    <row r="935" spans="1:2" x14ac:dyDescent="0.35">
      <c r="A935">
        <v>934000</v>
      </c>
      <c r="B935">
        <v>0.19041045000000001</v>
      </c>
    </row>
    <row r="936" spans="1:2" x14ac:dyDescent="0.35">
      <c r="A936">
        <v>935000</v>
      </c>
      <c r="B936">
        <v>0.30238110000000001</v>
      </c>
    </row>
    <row r="937" spans="1:2" x14ac:dyDescent="0.35">
      <c r="A937">
        <v>936000</v>
      </c>
      <c r="B937">
        <v>0.34247660000000002</v>
      </c>
    </row>
    <row r="938" spans="1:2" x14ac:dyDescent="0.35">
      <c r="A938">
        <v>937000</v>
      </c>
      <c r="B938">
        <v>0.33264275999999998</v>
      </c>
    </row>
    <row r="939" spans="1:2" x14ac:dyDescent="0.35">
      <c r="A939">
        <v>938000</v>
      </c>
      <c r="B939">
        <v>0.29481325000000003</v>
      </c>
    </row>
    <row r="940" spans="1:2" x14ac:dyDescent="0.35">
      <c r="A940">
        <v>939000</v>
      </c>
      <c r="B940">
        <v>0.23807382999999999</v>
      </c>
    </row>
    <row r="941" spans="1:2" x14ac:dyDescent="0.35">
      <c r="A941">
        <v>940000</v>
      </c>
      <c r="B941">
        <v>0.23353457</v>
      </c>
    </row>
    <row r="942" spans="1:2" x14ac:dyDescent="0.35">
      <c r="A942">
        <v>941000</v>
      </c>
      <c r="B942">
        <v>0.23883157999999999</v>
      </c>
    </row>
    <row r="943" spans="1:2" x14ac:dyDescent="0.35">
      <c r="A943">
        <v>942000</v>
      </c>
      <c r="B943">
        <v>0.25017850000000003</v>
      </c>
    </row>
    <row r="944" spans="1:2" x14ac:dyDescent="0.35">
      <c r="A944">
        <v>943000</v>
      </c>
      <c r="B944">
        <v>0.27211940000000001</v>
      </c>
    </row>
    <row r="945" spans="1:2" x14ac:dyDescent="0.35">
      <c r="A945">
        <v>944000</v>
      </c>
      <c r="B945">
        <v>0.25698858000000002</v>
      </c>
    </row>
    <row r="946" spans="1:2" x14ac:dyDescent="0.35">
      <c r="A946">
        <v>945000</v>
      </c>
      <c r="B946">
        <v>0.22975308</v>
      </c>
    </row>
    <row r="947" spans="1:2" x14ac:dyDescent="0.35">
      <c r="A947">
        <v>946000</v>
      </c>
      <c r="B947">
        <v>0.20705196000000001</v>
      </c>
    </row>
    <row r="948" spans="1:2" x14ac:dyDescent="0.35">
      <c r="A948">
        <v>947000</v>
      </c>
      <c r="B948">
        <v>0.18889494000000001</v>
      </c>
    </row>
    <row r="949" spans="1:2" x14ac:dyDescent="0.35">
      <c r="A949">
        <v>948000</v>
      </c>
      <c r="B949">
        <v>0.18284260999999999</v>
      </c>
    </row>
    <row r="950" spans="1:2" x14ac:dyDescent="0.35">
      <c r="A950">
        <v>949000</v>
      </c>
      <c r="B950">
        <v>0.17981643999999999</v>
      </c>
    </row>
    <row r="951" spans="1:2" x14ac:dyDescent="0.35">
      <c r="A951">
        <v>950000</v>
      </c>
      <c r="B951">
        <v>0.18813962000000001</v>
      </c>
    </row>
    <row r="952" spans="1:2" x14ac:dyDescent="0.35">
      <c r="A952">
        <v>951000</v>
      </c>
      <c r="B952">
        <v>0.21613289999999999</v>
      </c>
    </row>
    <row r="953" spans="1:2" x14ac:dyDescent="0.35">
      <c r="A953">
        <v>952000</v>
      </c>
      <c r="B953">
        <v>0.21537755</v>
      </c>
    </row>
    <row r="954" spans="1:2" x14ac:dyDescent="0.35">
      <c r="A954">
        <v>953000</v>
      </c>
      <c r="B954">
        <v>0.21235138000000001</v>
      </c>
    </row>
    <row r="955" spans="1:2" x14ac:dyDescent="0.35">
      <c r="A955">
        <v>954000</v>
      </c>
      <c r="B955">
        <v>0.20856988000000001</v>
      </c>
    </row>
    <row r="956" spans="1:2" x14ac:dyDescent="0.35">
      <c r="A956">
        <v>955000</v>
      </c>
      <c r="B956">
        <v>0.20478353999999999</v>
      </c>
    </row>
    <row r="957" spans="1:2" x14ac:dyDescent="0.35">
      <c r="A957">
        <v>956000</v>
      </c>
      <c r="B957">
        <v>0.15863326</v>
      </c>
    </row>
    <row r="958" spans="1:2" x14ac:dyDescent="0.35">
      <c r="A958">
        <v>957000</v>
      </c>
      <c r="B958">
        <v>0.12231924</v>
      </c>
    </row>
    <row r="959" spans="1:2" x14ac:dyDescent="0.35">
      <c r="A959">
        <v>958000</v>
      </c>
      <c r="B959">
        <v>0.10567773</v>
      </c>
    </row>
    <row r="960" spans="1:2" x14ac:dyDescent="0.35">
      <c r="A960">
        <v>959000</v>
      </c>
      <c r="B960">
        <v>9.2815300000000003E-2</v>
      </c>
    </row>
    <row r="961" spans="1:3" x14ac:dyDescent="0.35">
      <c r="A961">
        <v>960000</v>
      </c>
      <c r="B961">
        <v>9.2057550000000002E-2</v>
      </c>
    </row>
    <row r="962" spans="1:3" x14ac:dyDescent="0.35">
      <c r="A962">
        <v>961000</v>
      </c>
      <c r="B962">
        <v>0.108703904</v>
      </c>
    </row>
    <row r="963" spans="1:3" x14ac:dyDescent="0.35">
      <c r="A963">
        <v>962000</v>
      </c>
      <c r="B963">
        <v>0.14047624</v>
      </c>
      <c r="C963" t="s">
        <v>78</v>
      </c>
    </row>
    <row r="964" spans="1:3" x14ac:dyDescent="0.35">
      <c r="A964">
        <v>963000</v>
      </c>
      <c r="B964">
        <v>0.15636484</v>
      </c>
    </row>
    <row r="965" spans="1:3" x14ac:dyDescent="0.35">
      <c r="A965">
        <v>964000</v>
      </c>
      <c r="B965">
        <v>0.16165942999999999</v>
      </c>
    </row>
    <row r="966" spans="1:3" x14ac:dyDescent="0.35">
      <c r="A966">
        <v>965000</v>
      </c>
      <c r="B966">
        <v>0.16317493999999999</v>
      </c>
    </row>
    <row r="967" spans="1:3" x14ac:dyDescent="0.35">
      <c r="A967">
        <v>966000</v>
      </c>
      <c r="B967">
        <v>0.13669474000000001</v>
      </c>
    </row>
    <row r="968" spans="1:3" x14ac:dyDescent="0.35">
      <c r="A968">
        <v>967000</v>
      </c>
      <c r="B968">
        <v>0.13215550000000001</v>
      </c>
    </row>
    <row r="969" spans="1:3" x14ac:dyDescent="0.35">
      <c r="A969">
        <v>968000</v>
      </c>
      <c r="B969">
        <v>0.14652858999999999</v>
      </c>
    </row>
    <row r="970" spans="1:3" x14ac:dyDescent="0.35">
      <c r="A970">
        <v>969000</v>
      </c>
      <c r="B970">
        <v>0.12761623999999999</v>
      </c>
    </row>
    <row r="971" spans="1:3" x14ac:dyDescent="0.35">
      <c r="A971">
        <v>970000</v>
      </c>
      <c r="B971">
        <v>0.14350241</v>
      </c>
    </row>
    <row r="972" spans="1:3" x14ac:dyDescent="0.35">
      <c r="A972">
        <v>971000</v>
      </c>
      <c r="B972">
        <v>0.14047624</v>
      </c>
    </row>
    <row r="973" spans="1:3" x14ac:dyDescent="0.35">
      <c r="A973">
        <v>972000</v>
      </c>
      <c r="B973">
        <v>0.10794615</v>
      </c>
    </row>
    <row r="974" spans="1:3" x14ac:dyDescent="0.35">
      <c r="A974">
        <v>973000</v>
      </c>
      <c r="B974">
        <v>8.0710630000000005E-2</v>
      </c>
    </row>
    <row r="975" spans="1:3" x14ac:dyDescent="0.35">
      <c r="A975">
        <v>974000</v>
      </c>
      <c r="B975">
        <v>5.4988198000000002E-2</v>
      </c>
    </row>
    <row r="976" spans="1:3" x14ac:dyDescent="0.35">
      <c r="A976">
        <v>975000</v>
      </c>
      <c r="B976">
        <v>4.7420352999999998E-2</v>
      </c>
    </row>
    <row r="977" spans="1:3" x14ac:dyDescent="0.35">
      <c r="A977">
        <v>976000</v>
      </c>
      <c r="B977">
        <v>4.212577E-2</v>
      </c>
    </row>
    <row r="978" spans="1:3" x14ac:dyDescent="0.35">
      <c r="A978">
        <v>977000</v>
      </c>
      <c r="B978">
        <v>6.8605949999999999E-2</v>
      </c>
    </row>
    <row r="979" spans="1:3" x14ac:dyDescent="0.35">
      <c r="A979">
        <v>978000</v>
      </c>
      <c r="B979">
        <v>6.4822030000000003E-2</v>
      </c>
    </row>
    <row r="980" spans="1:3" x14ac:dyDescent="0.35">
      <c r="A980">
        <v>979000</v>
      </c>
      <c r="B980">
        <v>6.0285195999999999E-2</v>
      </c>
    </row>
    <row r="981" spans="1:3" x14ac:dyDescent="0.35">
      <c r="A981">
        <v>980000</v>
      </c>
      <c r="B981">
        <v>6.4066700000000004E-2</v>
      </c>
    </row>
    <row r="982" spans="1:3" x14ac:dyDescent="0.35">
      <c r="A982">
        <v>981000</v>
      </c>
      <c r="B982">
        <v>6.7848199999999997E-2</v>
      </c>
    </row>
    <row r="983" spans="1:3" x14ac:dyDescent="0.35">
      <c r="A983">
        <v>982000</v>
      </c>
      <c r="B983">
        <v>7.3145210000000002E-2</v>
      </c>
    </row>
    <row r="984" spans="1:3" x14ac:dyDescent="0.35">
      <c r="A984">
        <v>983000</v>
      </c>
      <c r="B984">
        <v>7.9197550000000005E-2</v>
      </c>
    </row>
    <row r="985" spans="1:3" x14ac:dyDescent="0.35">
      <c r="A985">
        <v>984000</v>
      </c>
      <c r="B985">
        <v>6.7092866000000001E-2</v>
      </c>
    </row>
    <row r="986" spans="1:3" x14ac:dyDescent="0.35">
      <c r="A986">
        <v>985000</v>
      </c>
      <c r="B986">
        <v>4.9691184999999999E-2</v>
      </c>
    </row>
    <row r="987" spans="1:3" x14ac:dyDescent="0.35">
      <c r="A987">
        <v>986000</v>
      </c>
      <c r="B987">
        <v>2.2453249000000002E-2</v>
      </c>
    </row>
    <row r="988" spans="1:3" x14ac:dyDescent="0.35">
      <c r="A988">
        <v>987000</v>
      </c>
      <c r="B988">
        <v>2.4724085E-2</v>
      </c>
    </row>
    <row r="989" spans="1:3" x14ac:dyDescent="0.35">
      <c r="A989">
        <v>988000</v>
      </c>
      <c r="B989">
        <v>7.8442215999999995E-2</v>
      </c>
      <c r="C989" t="s">
        <v>79</v>
      </c>
    </row>
    <row r="990" spans="1:3" x14ac:dyDescent="0.35">
      <c r="A990">
        <v>989000</v>
      </c>
      <c r="B990">
        <v>7.6171375999999999E-2</v>
      </c>
    </row>
    <row r="991" spans="1:3" x14ac:dyDescent="0.35">
      <c r="A991">
        <v>990000</v>
      </c>
      <c r="B991">
        <v>5.8014362999999999E-2</v>
      </c>
    </row>
    <row r="992" spans="1:3" x14ac:dyDescent="0.35">
      <c r="A992">
        <v>991000</v>
      </c>
      <c r="B992">
        <v>3.0021091999999999E-2</v>
      </c>
    </row>
    <row r="993" spans="1:3" x14ac:dyDescent="0.35">
      <c r="A993">
        <v>992000</v>
      </c>
      <c r="B993">
        <v>2.2453249000000002E-2</v>
      </c>
    </row>
    <row r="994" spans="1:3" x14ac:dyDescent="0.35">
      <c r="A994">
        <v>993000</v>
      </c>
      <c r="B994">
        <v>4.5907266000000002E-2</v>
      </c>
    </row>
    <row r="995" spans="1:3" x14ac:dyDescent="0.35">
      <c r="A995">
        <v>994000</v>
      </c>
      <c r="B995">
        <v>6.6337530000000006E-2</v>
      </c>
    </row>
    <row r="996" spans="1:3" x14ac:dyDescent="0.35">
      <c r="A996">
        <v>995000</v>
      </c>
      <c r="B996">
        <v>7.4658290000000002E-2</v>
      </c>
    </row>
    <row r="997" spans="1:3" x14ac:dyDescent="0.35">
      <c r="A997">
        <v>996000</v>
      </c>
      <c r="B997">
        <v>7.3900536000000003E-2</v>
      </c>
    </row>
    <row r="998" spans="1:3" x14ac:dyDescent="0.35">
      <c r="A998">
        <v>997000</v>
      </c>
      <c r="B998">
        <v>0.11551156999999999</v>
      </c>
    </row>
    <row r="999" spans="1:3" x14ac:dyDescent="0.35">
      <c r="A999">
        <v>998000</v>
      </c>
      <c r="B999">
        <v>0.12459008000000001</v>
      </c>
      <c r="C999" t="s">
        <v>80</v>
      </c>
    </row>
    <row r="1000" spans="1:3" x14ac:dyDescent="0.35">
      <c r="A1000">
        <v>999000</v>
      </c>
      <c r="B1000">
        <v>8.37368E-2</v>
      </c>
    </row>
    <row r="1001" spans="1:3" x14ac:dyDescent="0.35">
      <c r="A1001">
        <v>1000000</v>
      </c>
      <c r="B1001">
        <v>6.8605949999999999E-2</v>
      </c>
    </row>
    <row r="1002" spans="1:3" x14ac:dyDescent="0.35">
      <c r="A1002">
        <v>1001000</v>
      </c>
      <c r="B1002">
        <v>4.5151933999999998E-2</v>
      </c>
    </row>
    <row r="1003" spans="1:3" x14ac:dyDescent="0.35">
      <c r="A1003">
        <v>1002000</v>
      </c>
      <c r="B1003">
        <v>4.3636425999999999E-2</v>
      </c>
    </row>
    <row r="1004" spans="1:3" x14ac:dyDescent="0.35">
      <c r="A1004">
        <v>1003000</v>
      </c>
      <c r="B1004">
        <v>4.8935859999999998E-2</v>
      </c>
    </row>
    <row r="1005" spans="1:3" x14ac:dyDescent="0.35">
      <c r="A1005">
        <v>1004000</v>
      </c>
      <c r="B1005">
        <v>2.9263338E-2</v>
      </c>
    </row>
    <row r="1006" spans="1:3" x14ac:dyDescent="0.35">
      <c r="A1006">
        <v>1005000</v>
      </c>
      <c r="B1006">
        <v>1.7916417E-2</v>
      </c>
    </row>
    <row r="1007" spans="1:3" x14ac:dyDescent="0.35">
      <c r="A1007">
        <v>1006000</v>
      </c>
      <c r="B1007">
        <v>5.8117419999999999E-3</v>
      </c>
    </row>
    <row r="1008" spans="1:3" x14ac:dyDescent="0.35">
      <c r="A1008">
        <v>1007000</v>
      </c>
      <c r="B1008">
        <v>-1.9913113E-2</v>
      </c>
    </row>
    <row r="1009" spans="1:2" x14ac:dyDescent="0.35">
      <c r="A1009">
        <v>1008000</v>
      </c>
      <c r="B1009">
        <v>-9.3191005E-3</v>
      </c>
    </row>
    <row r="1010" spans="1:2" x14ac:dyDescent="0.35">
      <c r="A1010">
        <v>1009000</v>
      </c>
      <c r="B1010">
        <v>3.3047260000000002E-2</v>
      </c>
    </row>
    <row r="1011" spans="1:2" x14ac:dyDescent="0.35">
      <c r="A1011">
        <v>1010000</v>
      </c>
      <c r="B1011">
        <v>6.2553613999999994E-2</v>
      </c>
    </row>
    <row r="1012" spans="1:2" x14ac:dyDescent="0.35">
      <c r="A1012">
        <v>1011000</v>
      </c>
      <c r="B1012">
        <v>7.3145210000000002E-2</v>
      </c>
    </row>
    <row r="1013" spans="1:2" x14ac:dyDescent="0.35">
      <c r="A1013">
        <v>1012000</v>
      </c>
      <c r="B1013">
        <v>0.13820784</v>
      </c>
    </row>
    <row r="1014" spans="1:2" x14ac:dyDescent="0.35">
      <c r="A1014">
        <v>1013000</v>
      </c>
      <c r="B1014">
        <v>0.21613289999999999</v>
      </c>
    </row>
    <row r="1015" spans="1:2" x14ac:dyDescent="0.35">
      <c r="A1015">
        <v>1014000</v>
      </c>
      <c r="B1015">
        <v>0.30162334000000002</v>
      </c>
    </row>
    <row r="1016" spans="1:2" x14ac:dyDescent="0.35">
      <c r="A1016">
        <v>1015000</v>
      </c>
      <c r="B1016">
        <v>0.30011025000000002</v>
      </c>
    </row>
    <row r="1017" spans="1:2" x14ac:dyDescent="0.35">
      <c r="A1017">
        <v>1016000</v>
      </c>
      <c r="B1017">
        <v>0.26984856000000002</v>
      </c>
    </row>
    <row r="1018" spans="1:2" x14ac:dyDescent="0.35">
      <c r="A1018">
        <v>1017000</v>
      </c>
      <c r="B1018">
        <v>0.18813962000000001</v>
      </c>
    </row>
    <row r="1019" spans="1:2" x14ac:dyDescent="0.35">
      <c r="A1019">
        <v>1018000</v>
      </c>
      <c r="B1019">
        <v>0.17754802</v>
      </c>
    </row>
    <row r="1020" spans="1:2" x14ac:dyDescent="0.35">
      <c r="A1020">
        <v>1019000</v>
      </c>
      <c r="B1020">
        <v>0.29708410000000002</v>
      </c>
    </row>
    <row r="1021" spans="1:2" x14ac:dyDescent="0.35">
      <c r="A1021">
        <v>1020000</v>
      </c>
      <c r="B1021">
        <v>0.30313639999999997</v>
      </c>
    </row>
    <row r="1022" spans="1:2" x14ac:dyDescent="0.35">
      <c r="A1022">
        <v>1021000</v>
      </c>
      <c r="B1022">
        <v>0.26909325000000001</v>
      </c>
    </row>
    <row r="1023" spans="1:2" x14ac:dyDescent="0.35">
      <c r="A1023">
        <v>1022000</v>
      </c>
      <c r="B1023">
        <v>0.24412616000000001</v>
      </c>
    </row>
    <row r="1024" spans="1:2" x14ac:dyDescent="0.35">
      <c r="A1024">
        <v>1023000</v>
      </c>
      <c r="B1024">
        <v>0.29708410000000002</v>
      </c>
    </row>
    <row r="1025" spans="1:2" x14ac:dyDescent="0.35">
      <c r="A1025">
        <v>1024000</v>
      </c>
      <c r="B1025">
        <v>0.32810109999999998</v>
      </c>
    </row>
    <row r="1026" spans="1:2" x14ac:dyDescent="0.35">
      <c r="A1026">
        <v>1025000</v>
      </c>
      <c r="B1026">
        <v>0.31826726</v>
      </c>
    </row>
    <row r="1027" spans="1:2" x14ac:dyDescent="0.35">
      <c r="A1027">
        <v>1026000</v>
      </c>
      <c r="B1027">
        <v>0.32507493999999998</v>
      </c>
    </row>
    <row r="1028" spans="1:2" x14ac:dyDescent="0.35">
      <c r="A1028">
        <v>1027000</v>
      </c>
      <c r="B1028">
        <v>0.30616260000000001</v>
      </c>
    </row>
    <row r="1029" spans="1:2" x14ac:dyDescent="0.35">
      <c r="A1029">
        <v>1028000</v>
      </c>
      <c r="B1029">
        <v>0.2759009</v>
      </c>
    </row>
    <row r="1030" spans="1:2" x14ac:dyDescent="0.35">
      <c r="A1030">
        <v>1029000</v>
      </c>
      <c r="B1030">
        <v>0.22218521999999999</v>
      </c>
    </row>
    <row r="1031" spans="1:2" x14ac:dyDescent="0.35">
      <c r="A1031">
        <v>1030000</v>
      </c>
      <c r="B1031">
        <v>0.18965270000000001</v>
      </c>
    </row>
    <row r="1032" spans="1:2" x14ac:dyDescent="0.35">
      <c r="A1032">
        <v>1031000</v>
      </c>
      <c r="B1032">
        <v>0.20402579000000001</v>
      </c>
    </row>
    <row r="1033" spans="1:2" x14ac:dyDescent="0.35">
      <c r="A1033">
        <v>1032000</v>
      </c>
      <c r="B1033">
        <v>0.21537755</v>
      </c>
    </row>
    <row r="1034" spans="1:2" x14ac:dyDescent="0.35">
      <c r="A1034">
        <v>1033000</v>
      </c>
      <c r="B1034">
        <v>0.21159606</v>
      </c>
    </row>
    <row r="1035" spans="1:2" x14ac:dyDescent="0.35">
      <c r="A1035">
        <v>1034000</v>
      </c>
      <c r="B1035">
        <v>0.21613289999999999</v>
      </c>
    </row>
    <row r="1036" spans="1:2" x14ac:dyDescent="0.35">
      <c r="A1036">
        <v>1035000</v>
      </c>
      <c r="B1036">
        <v>0.22294298000000001</v>
      </c>
    </row>
    <row r="1037" spans="1:2" x14ac:dyDescent="0.35">
      <c r="A1037">
        <v>1036000</v>
      </c>
      <c r="B1037">
        <v>0.21840372999999999</v>
      </c>
    </row>
    <row r="1038" spans="1:2" x14ac:dyDescent="0.35">
      <c r="A1038">
        <v>1037000</v>
      </c>
      <c r="B1038">
        <v>0.22067455999999999</v>
      </c>
    </row>
    <row r="1039" spans="1:2" x14ac:dyDescent="0.35">
      <c r="A1039">
        <v>1038000</v>
      </c>
      <c r="B1039">
        <v>0.2305084</v>
      </c>
    </row>
    <row r="1040" spans="1:2" x14ac:dyDescent="0.35">
      <c r="A1040">
        <v>1039000</v>
      </c>
      <c r="B1040">
        <v>0.23883157999999999</v>
      </c>
    </row>
    <row r="1041" spans="1:3" x14ac:dyDescent="0.35">
      <c r="A1041">
        <v>1040000</v>
      </c>
      <c r="B1041">
        <v>0.24034222999999999</v>
      </c>
    </row>
    <row r="1042" spans="1:3" x14ac:dyDescent="0.35">
      <c r="A1042">
        <v>1041000</v>
      </c>
      <c r="B1042">
        <v>0.24563925</v>
      </c>
    </row>
    <row r="1043" spans="1:3" x14ac:dyDescent="0.35">
      <c r="A1043">
        <v>1042000</v>
      </c>
      <c r="B1043">
        <v>0.24791008</v>
      </c>
    </row>
    <row r="1044" spans="1:3" x14ac:dyDescent="0.35">
      <c r="A1044">
        <v>1043000</v>
      </c>
      <c r="B1044">
        <v>0.25093623999999998</v>
      </c>
    </row>
    <row r="1045" spans="1:3" x14ac:dyDescent="0.35">
      <c r="A1045">
        <v>1044000</v>
      </c>
      <c r="B1045">
        <v>0.25623083000000002</v>
      </c>
    </row>
    <row r="1046" spans="1:3" x14ac:dyDescent="0.35">
      <c r="A1046">
        <v>1045000</v>
      </c>
      <c r="B1046">
        <v>0.25169158000000003</v>
      </c>
    </row>
    <row r="1047" spans="1:3" x14ac:dyDescent="0.35">
      <c r="A1047">
        <v>1046000</v>
      </c>
      <c r="B1047">
        <v>0.23353457</v>
      </c>
    </row>
    <row r="1048" spans="1:3" x14ac:dyDescent="0.35">
      <c r="A1048">
        <v>1047000</v>
      </c>
      <c r="B1048">
        <v>0.24034222999999999</v>
      </c>
    </row>
    <row r="1049" spans="1:3" x14ac:dyDescent="0.35">
      <c r="A1049">
        <v>1048000</v>
      </c>
      <c r="B1049">
        <v>0.2342899</v>
      </c>
    </row>
    <row r="1050" spans="1:3" x14ac:dyDescent="0.35">
      <c r="A1050">
        <v>1049000</v>
      </c>
      <c r="B1050">
        <v>0.22067455999999999</v>
      </c>
    </row>
    <row r="1051" spans="1:3" x14ac:dyDescent="0.35">
      <c r="A1051">
        <v>1050000</v>
      </c>
      <c r="B1051">
        <v>0.22294298000000001</v>
      </c>
    </row>
    <row r="1052" spans="1:3" x14ac:dyDescent="0.35">
      <c r="A1052">
        <v>1051000</v>
      </c>
      <c r="B1052">
        <v>0.22823757</v>
      </c>
      <c r="C1052" t="s">
        <v>81</v>
      </c>
    </row>
    <row r="1053" spans="1:3" x14ac:dyDescent="0.35">
      <c r="A1053">
        <v>1052000</v>
      </c>
      <c r="B1053">
        <v>0.20024429999999999</v>
      </c>
    </row>
    <row r="1054" spans="1:3" x14ac:dyDescent="0.35">
      <c r="A1054">
        <v>1053000</v>
      </c>
      <c r="B1054">
        <v>0.18435811999999999</v>
      </c>
    </row>
    <row r="1055" spans="1:3" x14ac:dyDescent="0.35">
      <c r="A1055">
        <v>1054000</v>
      </c>
      <c r="B1055">
        <v>0.19570504</v>
      </c>
    </row>
    <row r="1056" spans="1:3" x14ac:dyDescent="0.35">
      <c r="A1056">
        <v>1055000</v>
      </c>
      <c r="B1056">
        <v>0.18133194999999999</v>
      </c>
    </row>
    <row r="1057" spans="1:2" x14ac:dyDescent="0.35">
      <c r="A1057">
        <v>1056000</v>
      </c>
      <c r="B1057">
        <v>0.17225344000000001</v>
      </c>
    </row>
    <row r="1058" spans="1:2" x14ac:dyDescent="0.35">
      <c r="A1058">
        <v>1057000</v>
      </c>
      <c r="B1058">
        <v>0.15863326</v>
      </c>
    </row>
    <row r="1059" spans="1:2" x14ac:dyDescent="0.35">
      <c r="A1059">
        <v>1058000</v>
      </c>
      <c r="B1059">
        <v>0.15787793999999999</v>
      </c>
    </row>
    <row r="1060" spans="1:2" x14ac:dyDescent="0.35">
      <c r="A1060">
        <v>1059000</v>
      </c>
      <c r="B1060">
        <v>0.14728633999999999</v>
      </c>
    </row>
    <row r="1061" spans="1:2" x14ac:dyDescent="0.35">
      <c r="A1061">
        <v>1060000</v>
      </c>
      <c r="B1061">
        <v>0.16165942999999999</v>
      </c>
    </row>
    <row r="1062" spans="1:2" x14ac:dyDescent="0.35">
      <c r="A1062">
        <v>1061000</v>
      </c>
      <c r="B1062">
        <v>0.15863326</v>
      </c>
    </row>
    <row r="1063" spans="1:2" x14ac:dyDescent="0.35">
      <c r="A1063">
        <v>1062000</v>
      </c>
      <c r="B1063">
        <v>0.14577325999999999</v>
      </c>
    </row>
    <row r="1064" spans="1:2" x14ac:dyDescent="0.35">
      <c r="A1064">
        <v>1063000</v>
      </c>
      <c r="B1064">
        <v>0.11929307</v>
      </c>
    </row>
    <row r="1065" spans="1:2" x14ac:dyDescent="0.35">
      <c r="A1065">
        <v>1064000</v>
      </c>
      <c r="B1065">
        <v>0.12988706999999999</v>
      </c>
    </row>
    <row r="1066" spans="1:2" x14ac:dyDescent="0.35">
      <c r="A1066">
        <v>1065000</v>
      </c>
      <c r="B1066">
        <v>0.12610315999999999</v>
      </c>
    </row>
    <row r="1067" spans="1:2" x14ac:dyDescent="0.35">
      <c r="A1067">
        <v>1066000</v>
      </c>
      <c r="B1067">
        <v>0.11475624</v>
      </c>
    </row>
    <row r="1068" spans="1:2" x14ac:dyDescent="0.35">
      <c r="A1068">
        <v>1067000</v>
      </c>
      <c r="B1068">
        <v>0.10491998</v>
      </c>
    </row>
    <row r="1069" spans="1:2" x14ac:dyDescent="0.35">
      <c r="A1069">
        <v>1068000</v>
      </c>
      <c r="B1069">
        <v>0.12307699</v>
      </c>
    </row>
    <row r="1070" spans="1:2" x14ac:dyDescent="0.35">
      <c r="A1070">
        <v>1069000</v>
      </c>
      <c r="B1070">
        <v>0.13820784</v>
      </c>
    </row>
    <row r="1071" spans="1:2" x14ac:dyDescent="0.35">
      <c r="A1071">
        <v>1070000</v>
      </c>
      <c r="B1071">
        <v>0.15485176</v>
      </c>
    </row>
    <row r="1072" spans="1:2" x14ac:dyDescent="0.35">
      <c r="A1072">
        <v>1071000</v>
      </c>
      <c r="B1072">
        <v>0.16771175999999999</v>
      </c>
    </row>
    <row r="1073" spans="1:3" x14ac:dyDescent="0.35">
      <c r="A1073">
        <v>1072000</v>
      </c>
      <c r="B1073">
        <v>0.18511343999999999</v>
      </c>
    </row>
    <row r="1074" spans="1:3" x14ac:dyDescent="0.35">
      <c r="A1074">
        <v>1073000</v>
      </c>
      <c r="B1074">
        <v>0.20402579000000001</v>
      </c>
    </row>
    <row r="1075" spans="1:3" x14ac:dyDescent="0.35">
      <c r="A1075">
        <v>1074000</v>
      </c>
      <c r="B1075">
        <v>0.21537755</v>
      </c>
    </row>
    <row r="1076" spans="1:3" x14ac:dyDescent="0.35">
      <c r="A1076">
        <v>1075000</v>
      </c>
      <c r="B1076">
        <v>0.20478353999999999</v>
      </c>
    </row>
    <row r="1077" spans="1:3" x14ac:dyDescent="0.35">
      <c r="A1077">
        <v>1076000</v>
      </c>
      <c r="B1077">
        <v>0.20705196000000001</v>
      </c>
    </row>
    <row r="1078" spans="1:3" x14ac:dyDescent="0.35">
      <c r="A1078">
        <v>1077000</v>
      </c>
      <c r="B1078">
        <v>0.22142990000000001</v>
      </c>
    </row>
    <row r="1079" spans="1:3" x14ac:dyDescent="0.35">
      <c r="A1079">
        <v>1078000</v>
      </c>
      <c r="B1079">
        <v>0.21310672</v>
      </c>
    </row>
    <row r="1080" spans="1:3" x14ac:dyDescent="0.35">
      <c r="A1080">
        <v>1079000</v>
      </c>
      <c r="B1080">
        <v>0.20629661999999999</v>
      </c>
    </row>
    <row r="1081" spans="1:3" x14ac:dyDescent="0.35">
      <c r="A1081">
        <v>1080000</v>
      </c>
      <c r="B1081">
        <v>0.23277923</v>
      </c>
    </row>
    <row r="1082" spans="1:3" x14ac:dyDescent="0.35">
      <c r="A1082">
        <v>1081000</v>
      </c>
      <c r="B1082">
        <v>0.34625810000000001</v>
      </c>
    </row>
    <row r="1083" spans="1:3" x14ac:dyDescent="0.35">
      <c r="A1083">
        <v>1082000</v>
      </c>
      <c r="B1083">
        <v>0.25396239999999998</v>
      </c>
    </row>
    <row r="1084" spans="1:3" x14ac:dyDescent="0.35">
      <c r="A1084">
        <v>1083000</v>
      </c>
      <c r="B1084">
        <v>0.25244689999999997</v>
      </c>
    </row>
    <row r="1085" spans="1:3" x14ac:dyDescent="0.35">
      <c r="A1085">
        <v>1084000</v>
      </c>
      <c r="B1085">
        <v>0.20478353999999999</v>
      </c>
    </row>
    <row r="1086" spans="1:3" x14ac:dyDescent="0.35">
      <c r="A1086">
        <v>1085000</v>
      </c>
      <c r="B1086">
        <v>0.17603494</v>
      </c>
    </row>
    <row r="1087" spans="1:3" x14ac:dyDescent="0.35">
      <c r="A1087">
        <v>1086000</v>
      </c>
      <c r="B1087">
        <v>0.23277923</v>
      </c>
      <c r="C1087" t="s">
        <v>82</v>
      </c>
    </row>
    <row r="1088" spans="1:3" x14ac:dyDescent="0.35">
      <c r="A1088">
        <v>1087000</v>
      </c>
      <c r="B1088">
        <v>0.37425380000000003</v>
      </c>
    </row>
    <row r="1089" spans="1:3" x14ac:dyDescent="0.35">
      <c r="A1089">
        <v>1088000</v>
      </c>
      <c r="B1089">
        <v>0.57927799999999996</v>
      </c>
    </row>
    <row r="1090" spans="1:3" x14ac:dyDescent="0.35">
      <c r="A1090">
        <v>1089000</v>
      </c>
      <c r="B1090">
        <v>0.69049335000000001</v>
      </c>
    </row>
    <row r="1091" spans="1:3" x14ac:dyDescent="0.35">
      <c r="A1091">
        <v>1090000</v>
      </c>
      <c r="B1091">
        <v>0.72453650000000003</v>
      </c>
    </row>
    <row r="1092" spans="1:3" x14ac:dyDescent="0.35">
      <c r="A1092">
        <v>1091000</v>
      </c>
      <c r="B1092">
        <v>0.74042509999999995</v>
      </c>
    </row>
    <row r="1093" spans="1:3" x14ac:dyDescent="0.35">
      <c r="A1093">
        <v>1092000</v>
      </c>
      <c r="B1093">
        <v>0.73588586</v>
      </c>
    </row>
    <row r="1094" spans="1:3" x14ac:dyDescent="0.35">
      <c r="A1094">
        <v>1093000</v>
      </c>
      <c r="B1094">
        <v>0.73437280000000005</v>
      </c>
    </row>
    <row r="1095" spans="1:3" x14ac:dyDescent="0.35">
      <c r="A1095">
        <v>1094000</v>
      </c>
      <c r="B1095">
        <v>0.74118286</v>
      </c>
    </row>
    <row r="1096" spans="1:3" x14ac:dyDescent="0.35">
      <c r="A1096">
        <v>1095000</v>
      </c>
      <c r="B1096">
        <v>0.72151030000000005</v>
      </c>
    </row>
    <row r="1097" spans="1:3" x14ac:dyDescent="0.35">
      <c r="A1097">
        <v>1096000</v>
      </c>
      <c r="B1097">
        <v>0.69654565999999996</v>
      </c>
    </row>
    <row r="1098" spans="1:3" x14ac:dyDescent="0.35">
      <c r="A1098">
        <v>1097000</v>
      </c>
      <c r="B1098">
        <v>0.69124865999999996</v>
      </c>
    </row>
    <row r="1099" spans="1:3" x14ac:dyDescent="0.35">
      <c r="A1099">
        <v>1098000</v>
      </c>
      <c r="B1099">
        <v>0.644343</v>
      </c>
    </row>
    <row r="1100" spans="1:3" x14ac:dyDescent="0.35">
      <c r="A1100">
        <v>1099000</v>
      </c>
      <c r="B1100">
        <v>0.60575820000000002</v>
      </c>
    </row>
    <row r="1101" spans="1:3" x14ac:dyDescent="0.35">
      <c r="A1101">
        <v>1100000</v>
      </c>
      <c r="B1101">
        <v>0.56641799999999998</v>
      </c>
    </row>
    <row r="1102" spans="1:3" x14ac:dyDescent="0.35">
      <c r="A1102">
        <v>1101000</v>
      </c>
      <c r="B1102">
        <v>0.52480453000000005</v>
      </c>
    </row>
    <row r="1103" spans="1:3" x14ac:dyDescent="0.35">
      <c r="A1103">
        <v>1102000</v>
      </c>
      <c r="B1103">
        <v>0.49151662000000002</v>
      </c>
    </row>
    <row r="1104" spans="1:3" x14ac:dyDescent="0.35">
      <c r="A1104">
        <v>1103000</v>
      </c>
      <c r="B1104">
        <v>0.45217642000000002</v>
      </c>
      <c r="C1104" t="s">
        <v>83</v>
      </c>
    </row>
    <row r="1105" spans="1:2" x14ac:dyDescent="0.35">
      <c r="A1105">
        <v>1104000</v>
      </c>
      <c r="B1105">
        <v>0.43629025999999999</v>
      </c>
    </row>
    <row r="1106" spans="1:2" x14ac:dyDescent="0.35">
      <c r="A1106">
        <v>1105000</v>
      </c>
      <c r="B1106">
        <v>0.43856109999999998</v>
      </c>
    </row>
    <row r="1107" spans="1:2" x14ac:dyDescent="0.35">
      <c r="A1107">
        <v>1106000</v>
      </c>
      <c r="B1107">
        <v>0.40224706999999998</v>
      </c>
    </row>
    <row r="1108" spans="1:2" x14ac:dyDescent="0.35">
      <c r="A1108">
        <v>1107000</v>
      </c>
      <c r="B1108">
        <v>0.36517285999999999</v>
      </c>
    </row>
    <row r="1109" spans="1:2" x14ac:dyDescent="0.35">
      <c r="A1109">
        <v>1108000</v>
      </c>
      <c r="B1109">
        <v>0.30767566000000002</v>
      </c>
    </row>
    <row r="1110" spans="1:2" x14ac:dyDescent="0.35">
      <c r="A1110">
        <v>1109000</v>
      </c>
      <c r="B1110">
        <v>0.32659044999999998</v>
      </c>
    </row>
    <row r="1111" spans="1:2" x14ac:dyDescent="0.35">
      <c r="A1111">
        <v>1110000</v>
      </c>
      <c r="B1111">
        <v>0.32734575999999999</v>
      </c>
    </row>
    <row r="1112" spans="1:2" x14ac:dyDescent="0.35">
      <c r="A1112">
        <v>1111000</v>
      </c>
      <c r="B1112">
        <v>0.32053809999999999</v>
      </c>
    </row>
    <row r="1113" spans="1:2" x14ac:dyDescent="0.35">
      <c r="A1113">
        <v>1112000</v>
      </c>
      <c r="B1113">
        <v>0.35079979999999999</v>
      </c>
    </row>
    <row r="1114" spans="1:2" x14ac:dyDescent="0.35">
      <c r="A1114">
        <v>1113000</v>
      </c>
      <c r="B1114">
        <v>0.3114596</v>
      </c>
    </row>
    <row r="1115" spans="1:2" x14ac:dyDescent="0.35">
      <c r="A1115">
        <v>1114000</v>
      </c>
      <c r="B1115">
        <v>0.31221490000000002</v>
      </c>
    </row>
    <row r="1116" spans="1:2" x14ac:dyDescent="0.35">
      <c r="A1116">
        <v>1115000</v>
      </c>
      <c r="B1116">
        <v>0.33566895000000002</v>
      </c>
    </row>
    <row r="1117" spans="1:2" x14ac:dyDescent="0.35">
      <c r="A1117">
        <v>1116000</v>
      </c>
      <c r="B1117">
        <v>0.37501156000000002</v>
      </c>
    </row>
    <row r="1118" spans="1:2" x14ac:dyDescent="0.35">
      <c r="A1118">
        <v>1117000</v>
      </c>
      <c r="B1118">
        <v>0.3553366</v>
      </c>
    </row>
    <row r="1119" spans="1:2" x14ac:dyDescent="0.35">
      <c r="A1119">
        <v>1118000</v>
      </c>
      <c r="B1119">
        <v>0.27060390000000001</v>
      </c>
    </row>
    <row r="1120" spans="1:2" x14ac:dyDescent="0.35">
      <c r="A1120">
        <v>1119000</v>
      </c>
      <c r="B1120">
        <v>0.23353457</v>
      </c>
    </row>
    <row r="1121" spans="1:3" x14ac:dyDescent="0.35">
      <c r="A1121">
        <v>1120000</v>
      </c>
      <c r="B1121">
        <v>0.24563925</v>
      </c>
    </row>
    <row r="1122" spans="1:3" x14ac:dyDescent="0.35">
      <c r="A1122">
        <v>1121000</v>
      </c>
      <c r="B1122">
        <v>0.24715233</v>
      </c>
      <c r="C1122" t="s">
        <v>84</v>
      </c>
    </row>
    <row r="1123" spans="1:3" x14ac:dyDescent="0.35">
      <c r="A1123">
        <v>1122000</v>
      </c>
      <c r="B1123">
        <v>0.21462223</v>
      </c>
    </row>
    <row r="1124" spans="1:3" x14ac:dyDescent="0.35">
      <c r="A1124">
        <v>1123000</v>
      </c>
      <c r="B1124">
        <v>0.19570504</v>
      </c>
    </row>
    <row r="1125" spans="1:3" x14ac:dyDescent="0.35">
      <c r="A1125">
        <v>1124000</v>
      </c>
      <c r="B1125">
        <v>0.16014877</v>
      </c>
    </row>
    <row r="1126" spans="1:3" x14ac:dyDescent="0.35">
      <c r="A1126">
        <v>1125000</v>
      </c>
      <c r="B1126">
        <v>0.16846952000000001</v>
      </c>
    </row>
    <row r="1127" spans="1:3" x14ac:dyDescent="0.35">
      <c r="A1127">
        <v>1126000</v>
      </c>
      <c r="B1127">
        <v>0.18435811999999999</v>
      </c>
    </row>
    <row r="1128" spans="1:3" x14ac:dyDescent="0.35">
      <c r="A1128">
        <v>1127000</v>
      </c>
      <c r="B1128">
        <v>0.18662654000000001</v>
      </c>
    </row>
    <row r="1129" spans="1:3" x14ac:dyDescent="0.35">
      <c r="A1129">
        <v>1128000</v>
      </c>
      <c r="B1129">
        <v>0.17603494</v>
      </c>
    </row>
    <row r="1130" spans="1:3" x14ac:dyDescent="0.35">
      <c r="A1130">
        <v>1129000</v>
      </c>
      <c r="B1130">
        <v>0.20099961999999999</v>
      </c>
    </row>
    <row r="1131" spans="1:3" x14ac:dyDescent="0.35">
      <c r="A1131">
        <v>1130000</v>
      </c>
      <c r="B1131">
        <v>0.18057419999999999</v>
      </c>
    </row>
    <row r="1132" spans="1:3" x14ac:dyDescent="0.35">
      <c r="A1132">
        <v>1131000</v>
      </c>
      <c r="B1132">
        <v>0.17376411</v>
      </c>
    </row>
    <row r="1133" spans="1:3" x14ac:dyDescent="0.35">
      <c r="A1133">
        <v>1132000</v>
      </c>
      <c r="B1133">
        <v>0.1571226</v>
      </c>
    </row>
    <row r="1134" spans="1:3" x14ac:dyDescent="0.35">
      <c r="A1134">
        <v>1133000</v>
      </c>
      <c r="B1134">
        <v>0.12686091999999999</v>
      </c>
    </row>
    <row r="1135" spans="1:3" x14ac:dyDescent="0.35">
      <c r="A1135">
        <v>1134000</v>
      </c>
      <c r="B1135">
        <v>0.14879941999999999</v>
      </c>
    </row>
    <row r="1136" spans="1:3" x14ac:dyDescent="0.35">
      <c r="A1136">
        <v>1135000</v>
      </c>
      <c r="B1136">
        <v>0.13972092</v>
      </c>
    </row>
    <row r="1137" spans="1:3" x14ac:dyDescent="0.35">
      <c r="A1137">
        <v>1136000</v>
      </c>
      <c r="B1137">
        <v>0.16317493999999999</v>
      </c>
    </row>
    <row r="1138" spans="1:3" x14ac:dyDescent="0.35">
      <c r="A1138">
        <v>1137000</v>
      </c>
      <c r="B1138">
        <v>0.16090409999999999</v>
      </c>
    </row>
    <row r="1139" spans="1:3" x14ac:dyDescent="0.35">
      <c r="A1139">
        <v>1138000</v>
      </c>
      <c r="B1139">
        <v>0.29254483999999997</v>
      </c>
    </row>
    <row r="1140" spans="1:3" x14ac:dyDescent="0.35">
      <c r="A1140">
        <v>1139000</v>
      </c>
      <c r="B1140">
        <v>0.32810109999999998</v>
      </c>
    </row>
    <row r="1141" spans="1:3" x14ac:dyDescent="0.35">
      <c r="A1141">
        <v>1140000</v>
      </c>
      <c r="B1141">
        <v>0.25017850000000003</v>
      </c>
    </row>
    <row r="1142" spans="1:3" x14ac:dyDescent="0.35">
      <c r="A1142">
        <v>1141000</v>
      </c>
      <c r="B1142">
        <v>0.13291325000000001</v>
      </c>
    </row>
    <row r="1143" spans="1:3" x14ac:dyDescent="0.35">
      <c r="A1143">
        <v>1142000</v>
      </c>
      <c r="B1143">
        <v>9.4328389999999998E-2</v>
      </c>
    </row>
    <row r="1144" spans="1:3" x14ac:dyDescent="0.35">
      <c r="A1144">
        <v>1143000</v>
      </c>
      <c r="B1144">
        <v>8.0710630000000005E-2</v>
      </c>
    </row>
    <row r="1145" spans="1:3" x14ac:dyDescent="0.35">
      <c r="A1145">
        <v>1144000</v>
      </c>
      <c r="B1145">
        <v>0.10189381</v>
      </c>
    </row>
    <row r="1146" spans="1:3" x14ac:dyDescent="0.35">
      <c r="A1146">
        <v>1145000</v>
      </c>
      <c r="B1146">
        <v>8.8276049999999995E-2</v>
      </c>
      <c r="C1146" t="s">
        <v>85</v>
      </c>
    </row>
    <row r="1147" spans="1:3" x14ac:dyDescent="0.35">
      <c r="A1147">
        <v>1146000</v>
      </c>
      <c r="B1147">
        <v>7.3900536000000003E-2</v>
      </c>
    </row>
    <row r="1148" spans="1:3" x14ac:dyDescent="0.35">
      <c r="A1148">
        <v>1147000</v>
      </c>
      <c r="B1148">
        <v>7.6926709999999995E-2</v>
      </c>
    </row>
    <row r="1149" spans="1:3" x14ac:dyDescent="0.35">
      <c r="A1149">
        <v>1148000</v>
      </c>
      <c r="B1149">
        <v>0.12231924</v>
      </c>
    </row>
    <row r="1150" spans="1:3" x14ac:dyDescent="0.35">
      <c r="A1150">
        <v>1149000</v>
      </c>
      <c r="B1150">
        <v>0.13442391000000001</v>
      </c>
    </row>
    <row r="1151" spans="1:3" x14ac:dyDescent="0.35">
      <c r="A1151">
        <v>1150000</v>
      </c>
      <c r="B1151">
        <v>0.15107027000000001</v>
      </c>
    </row>
    <row r="1152" spans="1:3" x14ac:dyDescent="0.35">
      <c r="A1152">
        <v>1151000</v>
      </c>
      <c r="B1152">
        <v>0.16317493999999999</v>
      </c>
    </row>
    <row r="1153" spans="1:2" x14ac:dyDescent="0.35">
      <c r="A1153">
        <v>1152000</v>
      </c>
      <c r="B1153">
        <v>0.16468558999999999</v>
      </c>
    </row>
    <row r="1154" spans="1:2" x14ac:dyDescent="0.35">
      <c r="A1154">
        <v>1153000</v>
      </c>
      <c r="B1154">
        <v>0.18813962000000001</v>
      </c>
    </row>
    <row r="1155" spans="1:2" x14ac:dyDescent="0.35">
      <c r="A1155">
        <v>1154000</v>
      </c>
      <c r="B1155">
        <v>0.20099961999999999</v>
      </c>
    </row>
    <row r="1156" spans="1:2" x14ac:dyDescent="0.35">
      <c r="A1156">
        <v>1155000</v>
      </c>
      <c r="B1156">
        <v>0.19570504</v>
      </c>
    </row>
    <row r="1157" spans="1:2" x14ac:dyDescent="0.35">
      <c r="A1157">
        <v>1156000</v>
      </c>
      <c r="B1157">
        <v>0.19267887</v>
      </c>
    </row>
    <row r="1158" spans="1:2" x14ac:dyDescent="0.35">
      <c r="A1158">
        <v>1157000</v>
      </c>
      <c r="B1158">
        <v>0.21386448</v>
      </c>
    </row>
    <row r="1159" spans="1:2" x14ac:dyDescent="0.35">
      <c r="A1159">
        <v>1158000</v>
      </c>
      <c r="B1159">
        <v>0.21764839999999999</v>
      </c>
    </row>
    <row r="1160" spans="1:2" x14ac:dyDescent="0.35">
      <c r="A1160">
        <v>1159000</v>
      </c>
      <c r="B1160">
        <v>0.22294298000000001</v>
      </c>
    </row>
    <row r="1161" spans="1:2" x14ac:dyDescent="0.35">
      <c r="A1161">
        <v>1160000</v>
      </c>
      <c r="B1161">
        <v>0.27514556000000001</v>
      </c>
    </row>
    <row r="1162" spans="1:2" x14ac:dyDescent="0.35">
      <c r="A1162">
        <v>1161000</v>
      </c>
      <c r="B1162">
        <v>0.30918875000000001</v>
      </c>
    </row>
    <row r="1163" spans="1:2" x14ac:dyDescent="0.35">
      <c r="A1163">
        <v>1162000</v>
      </c>
      <c r="B1163">
        <v>0.29330260000000002</v>
      </c>
    </row>
    <row r="1164" spans="1:2" x14ac:dyDescent="0.35">
      <c r="A1164">
        <v>1163000</v>
      </c>
      <c r="B1164">
        <v>0.26455155000000002</v>
      </c>
    </row>
    <row r="1165" spans="1:2" x14ac:dyDescent="0.35">
      <c r="A1165">
        <v>1164000</v>
      </c>
      <c r="B1165">
        <v>0.26001469999999999</v>
      </c>
    </row>
    <row r="1166" spans="1:2" x14ac:dyDescent="0.35">
      <c r="A1166">
        <v>1165000</v>
      </c>
      <c r="B1166">
        <v>0.32810109999999998</v>
      </c>
    </row>
    <row r="1167" spans="1:2" x14ac:dyDescent="0.35">
      <c r="A1167">
        <v>1166000</v>
      </c>
      <c r="B1167">
        <v>0.4642811</v>
      </c>
    </row>
    <row r="1168" spans="1:2" x14ac:dyDescent="0.35">
      <c r="A1168">
        <v>1167000</v>
      </c>
      <c r="B1168">
        <v>0.43553491999999999</v>
      </c>
    </row>
    <row r="1169" spans="1:3" x14ac:dyDescent="0.35">
      <c r="A1169">
        <v>1168000</v>
      </c>
      <c r="B1169">
        <v>0.39695006999999999</v>
      </c>
    </row>
    <row r="1170" spans="1:3" x14ac:dyDescent="0.35">
      <c r="A1170">
        <v>1169000</v>
      </c>
      <c r="B1170">
        <v>0.36441509999999999</v>
      </c>
    </row>
    <row r="1171" spans="1:3" x14ac:dyDescent="0.35">
      <c r="A1171">
        <v>1170000</v>
      </c>
      <c r="B1171">
        <v>0.35155510000000001</v>
      </c>
    </row>
    <row r="1172" spans="1:3" x14ac:dyDescent="0.35">
      <c r="A1172">
        <v>1171000</v>
      </c>
      <c r="B1172">
        <v>0.34625810000000001</v>
      </c>
    </row>
    <row r="1173" spans="1:3" x14ac:dyDescent="0.35">
      <c r="A1173">
        <v>1172000</v>
      </c>
      <c r="B1173">
        <v>0.33717960000000002</v>
      </c>
    </row>
    <row r="1174" spans="1:3" x14ac:dyDescent="0.35">
      <c r="A1174">
        <v>1173000</v>
      </c>
      <c r="B1174">
        <v>0.32885884999999998</v>
      </c>
    </row>
    <row r="1175" spans="1:3" x14ac:dyDescent="0.35">
      <c r="A1175">
        <v>1174000</v>
      </c>
      <c r="B1175">
        <v>0.25623083000000002</v>
      </c>
    </row>
    <row r="1176" spans="1:3" x14ac:dyDescent="0.35">
      <c r="A1176">
        <v>1175000</v>
      </c>
      <c r="B1176">
        <v>0.24412616000000001</v>
      </c>
    </row>
    <row r="1177" spans="1:3" x14ac:dyDescent="0.35">
      <c r="A1177">
        <v>1176000</v>
      </c>
      <c r="B1177">
        <v>0.24336840000000001</v>
      </c>
      <c r="C1177" t="s">
        <v>86</v>
      </c>
    </row>
    <row r="1178" spans="1:3" x14ac:dyDescent="0.35">
      <c r="A1178">
        <v>1177000</v>
      </c>
      <c r="B1178">
        <v>0.22142990000000001</v>
      </c>
    </row>
    <row r="1179" spans="1:3" x14ac:dyDescent="0.35">
      <c r="A1179">
        <v>1178000</v>
      </c>
      <c r="B1179">
        <v>0.22445606000000001</v>
      </c>
    </row>
    <row r="1180" spans="1:3" x14ac:dyDescent="0.35">
      <c r="A1180">
        <v>1179000</v>
      </c>
      <c r="B1180">
        <v>0.27438780000000002</v>
      </c>
    </row>
    <row r="1181" spans="1:3" x14ac:dyDescent="0.35">
      <c r="A1181">
        <v>1180000</v>
      </c>
      <c r="B1181">
        <v>0.19494729</v>
      </c>
    </row>
    <row r="1182" spans="1:3" x14ac:dyDescent="0.35">
      <c r="A1182">
        <v>1181000</v>
      </c>
      <c r="B1182">
        <v>0.17603494</v>
      </c>
    </row>
    <row r="1183" spans="1:3" x14ac:dyDescent="0.35">
      <c r="A1183">
        <v>1182000</v>
      </c>
      <c r="B1183">
        <v>0.21689064999999999</v>
      </c>
    </row>
    <row r="1184" spans="1:3" x14ac:dyDescent="0.35">
      <c r="A1184">
        <v>1183000</v>
      </c>
      <c r="B1184">
        <v>0.22748223000000001</v>
      </c>
    </row>
    <row r="1185" spans="1:3" x14ac:dyDescent="0.35">
      <c r="A1185">
        <v>1184000</v>
      </c>
      <c r="B1185">
        <v>0.22748223000000001</v>
      </c>
    </row>
    <row r="1186" spans="1:3" x14ac:dyDescent="0.35">
      <c r="A1186">
        <v>1185000</v>
      </c>
      <c r="B1186">
        <v>0.23958689999999999</v>
      </c>
    </row>
    <row r="1187" spans="1:3" x14ac:dyDescent="0.35">
      <c r="A1187">
        <v>1186000</v>
      </c>
      <c r="B1187">
        <v>0.24639457000000001</v>
      </c>
    </row>
    <row r="1188" spans="1:3" x14ac:dyDescent="0.35">
      <c r="A1188">
        <v>1187000</v>
      </c>
      <c r="B1188">
        <v>0.26001469999999999</v>
      </c>
    </row>
    <row r="1189" spans="1:3" x14ac:dyDescent="0.35">
      <c r="A1189">
        <v>1188000</v>
      </c>
      <c r="B1189">
        <v>0.24866540000000001</v>
      </c>
    </row>
    <row r="1190" spans="1:3" x14ac:dyDescent="0.35">
      <c r="A1190">
        <v>1189000</v>
      </c>
      <c r="B1190">
        <v>0.2342899</v>
      </c>
    </row>
    <row r="1191" spans="1:3" x14ac:dyDescent="0.35">
      <c r="A1191">
        <v>1190000</v>
      </c>
      <c r="B1191">
        <v>0.26077004999999998</v>
      </c>
      <c r="C1191" t="s">
        <v>87</v>
      </c>
    </row>
    <row r="1192" spans="1:3" x14ac:dyDescent="0.35">
      <c r="A1192">
        <v>1191000</v>
      </c>
      <c r="B1192">
        <v>0.28725024999999998</v>
      </c>
    </row>
    <row r="1193" spans="1:3" x14ac:dyDescent="0.35">
      <c r="A1193">
        <v>1192000</v>
      </c>
      <c r="B1193">
        <v>0.28649249999999998</v>
      </c>
    </row>
    <row r="1194" spans="1:3" x14ac:dyDescent="0.35">
      <c r="A1194">
        <v>1193000</v>
      </c>
      <c r="B1194">
        <v>0.28044015</v>
      </c>
    </row>
    <row r="1195" spans="1:3" x14ac:dyDescent="0.35">
      <c r="A1195">
        <v>1194000</v>
      </c>
      <c r="B1195">
        <v>0.26682240000000002</v>
      </c>
    </row>
    <row r="1196" spans="1:3" x14ac:dyDescent="0.35">
      <c r="A1196">
        <v>1195000</v>
      </c>
      <c r="B1196">
        <v>0.25320463999999998</v>
      </c>
    </row>
    <row r="1197" spans="1:3" x14ac:dyDescent="0.35">
      <c r="A1197">
        <v>1196000</v>
      </c>
      <c r="B1197">
        <v>0.25244689999999997</v>
      </c>
    </row>
    <row r="1198" spans="1:3" x14ac:dyDescent="0.35">
      <c r="A1198">
        <v>1197000</v>
      </c>
      <c r="B1198">
        <v>0.22067455999999999</v>
      </c>
    </row>
    <row r="1199" spans="1:3" x14ac:dyDescent="0.35">
      <c r="A1199">
        <v>1198000</v>
      </c>
      <c r="B1199">
        <v>0.23731606999999999</v>
      </c>
    </row>
    <row r="1200" spans="1:3" x14ac:dyDescent="0.35">
      <c r="A1200">
        <v>1199000</v>
      </c>
      <c r="B1200">
        <v>0.2683355</v>
      </c>
    </row>
    <row r="1201" spans="1:2" x14ac:dyDescent="0.35">
      <c r="A1201">
        <v>1200000</v>
      </c>
      <c r="B1201">
        <v>0.28573473999999999</v>
      </c>
    </row>
    <row r="1202" spans="1:2" x14ac:dyDescent="0.35">
      <c r="A1202">
        <v>1201000</v>
      </c>
      <c r="B1202">
        <v>0.30540726000000001</v>
      </c>
    </row>
    <row r="1203" spans="1:2" x14ac:dyDescent="0.35">
      <c r="A1203">
        <v>1202000</v>
      </c>
      <c r="B1203">
        <v>0.31297025000000001</v>
      </c>
    </row>
    <row r="1204" spans="1:2" x14ac:dyDescent="0.35">
      <c r="A1204">
        <v>1203000</v>
      </c>
      <c r="B1204">
        <v>0.30616260000000001</v>
      </c>
    </row>
    <row r="1205" spans="1:2" x14ac:dyDescent="0.35">
      <c r="A1205">
        <v>1204000</v>
      </c>
      <c r="B1205">
        <v>0.30389175000000002</v>
      </c>
    </row>
    <row r="1206" spans="1:2" x14ac:dyDescent="0.35">
      <c r="A1206">
        <v>1205000</v>
      </c>
      <c r="B1206">
        <v>0.30162334000000002</v>
      </c>
    </row>
    <row r="1207" spans="1:2" x14ac:dyDescent="0.35">
      <c r="A1207">
        <v>1206000</v>
      </c>
      <c r="B1207">
        <v>0.29405789999999998</v>
      </c>
    </row>
    <row r="1208" spans="1:2" x14ac:dyDescent="0.35">
      <c r="A1208">
        <v>1207000</v>
      </c>
      <c r="B1208">
        <v>0.29103174999999998</v>
      </c>
    </row>
    <row r="1209" spans="1:2" x14ac:dyDescent="0.35">
      <c r="A1209">
        <v>1208000</v>
      </c>
      <c r="B1209">
        <v>0.28800555999999999</v>
      </c>
    </row>
    <row r="1210" spans="1:2" x14ac:dyDescent="0.35">
      <c r="A1210">
        <v>1209000</v>
      </c>
      <c r="B1210">
        <v>0.28649249999999998</v>
      </c>
    </row>
    <row r="1211" spans="1:2" x14ac:dyDescent="0.35">
      <c r="A1211">
        <v>1210000</v>
      </c>
      <c r="B1211">
        <v>0.30162334000000002</v>
      </c>
    </row>
    <row r="1212" spans="1:2" x14ac:dyDescent="0.35">
      <c r="A1212">
        <v>1211000</v>
      </c>
      <c r="B1212">
        <v>0.31297025000000001</v>
      </c>
    </row>
    <row r="1213" spans="1:2" x14ac:dyDescent="0.35">
      <c r="A1213">
        <v>1212000</v>
      </c>
      <c r="B1213">
        <v>0.31675416000000001</v>
      </c>
    </row>
    <row r="1214" spans="1:2" x14ac:dyDescent="0.35">
      <c r="A1214">
        <v>1213000</v>
      </c>
      <c r="B1214">
        <v>0.32659044999999998</v>
      </c>
    </row>
    <row r="1215" spans="1:2" x14ac:dyDescent="0.35">
      <c r="A1215">
        <v>1214000</v>
      </c>
      <c r="B1215">
        <v>0.34323195000000001</v>
      </c>
    </row>
    <row r="1216" spans="1:2" x14ac:dyDescent="0.35">
      <c r="A1216">
        <v>1215000</v>
      </c>
      <c r="B1216">
        <v>0.35836279999999998</v>
      </c>
    </row>
    <row r="1217" spans="1:2" x14ac:dyDescent="0.35">
      <c r="A1217">
        <v>1216000</v>
      </c>
      <c r="B1217">
        <v>0.33945045000000001</v>
      </c>
    </row>
    <row r="1218" spans="1:2" x14ac:dyDescent="0.35">
      <c r="A1218">
        <v>1217000</v>
      </c>
      <c r="B1218">
        <v>0.30238110000000001</v>
      </c>
    </row>
    <row r="1219" spans="1:2" x14ac:dyDescent="0.35">
      <c r="A1219">
        <v>1218000</v>
      </c>
      <c r="B1219">
        <v>0.29405789999999998</v>
      </c>
    </row>
    <row r="1220" spans="1:2" x14ac:dyDescent="0.35">
      <c r="A1220">
        <v>1219000</v>
      </c>
      <c r="B1220">
        <v>0.28800555999999999</v>
      </c>
    </row>
    <row r="1221" spans="1:2" x14ac:dyDescent="0.35">
      <c r="A1221">
        <v>1220000</v>
      </c>
      <c r="B1221">
        <v>0.26606706000000002</v>
      </c>
    </row>
    <row r="1222" spans="1:2" x14ac:dyDescent="0.35">
      <c r="A1222">
        <v>1221000</v>
      </c>
      <c r="B1222">
        <v>0.25698858000000002</v>
      </c>
    </row>
    <row r="1223" spans="1:2" x14ac:dyDescent="0.35">
      <c r="A1223">
        <v>1222000</v>
      </c>
      <c r="B1223">
        <v>0.21613289999999999</v>
      </c>
    </row>
    <row r="1224" spans="1:2" x14ac:dyDescent="0.35">
      <c r="A1224">
        <v>1223000</v>
      </c>
      <c r="B1224">
        <v>0.21537755</v>
      </c>
    </row>
    <row r="1225" spans="1:2" x14ac:dyDescent="0.35">
      <c r="A1225">
        <v>1224000</v>
      </c>
      <c r="B1225">
        <v>0.22445606000000001</v>
      </c>
    </row>
    <row r="1226" spans="1:2" x14ac:dyDescent="0.35">
      <c r="A1226">
        <v>1225000</v>
      </c>
      <c r="B1226">
        <v>0.24488391000000001</v>
      </c>
    </row>
    <row r="1227" spans="1:2" x14ac:dyDescent="0.35">
      <c r="A1227">
        <v>1226000</v>
      </c>
      <c r="B1227">
        <v>0.2796824</v>
      </c>
    </row>
    <row r="1228" spans="1:2" x14ac:dyDescent="0.35">
      <c r="A1228">
        <v>1227000</v>
      </c>
      <c r="B1228">
        <v>0.27287474</v>
      </c>
    </row>
    <row r="1229" spans="1:2" x14ac:dyDescent="0.35">
      <c r="A1229">
        <v>1228000</v>
      </c>
      <c r="B1229">
        <v>0.26001469999999999</v>
      </c>
    </row>
    <row r="1230" spans="1:2" x14ac:dyDescent="0.35">
      <c r="A1230">
        <v>1229000</v>
      </c>
      <c r="B1230">
        <v>0.26077004999999998</v>
      </c>
    </row>
    <row r="1231" spans="1:2" x14ac:dyDescent="0.35">
      <c r="A1231">
        <v>1230000</v>
      </c>
      <c r="B1231">
        <v>0.28497939999999999</v>
      </c>
    </row>
    <row r="1232" spans="1:2" x14ac:dyDescent="0.35">
      <c r="A1232">
        <v>1231000</v>
      </c>
      <c r="B1232">
        <v>0.30767566000000002</v>
      </c>
    </row>
    <row r="1233" spans="1:3" x14ac:dyDescent="0.35">
      <c r="A1233">
        <v>1232000</v>
      </c>
      <c r="B1233">
        <v>0.29027639999999999</v>
      </c>
    </row>
    <row r="1234" spans="1:3" x14ac:dyDescent="0.35">
      <c r="A1234">
        <v>1233000</v>
      </c>
      <c r="B1234">
        <v>0.28573473999999999</v>
      </c>
    </row>
    <row r="1235" spans="1:3" x14ac:dyDescent="0.35">
      <c r="A1235">
        <v>1234000</v>
      </c>
      <c r="B1235">
        <v>0.30464950000000002</v>
      </c>
    </row>
    <row r="1236" spans="1:3" x14ac:dyDescent="0.35">
      <c r="A1236">
        <v>1235000</v>
      </c>
      <c r="B1236">
        <v>0.33491120000000002</v>
      </c>
    </row>
    <row r="1237" spans="1:3" x14ac:dyDescent="0.35">
      <c r="A1237">
        <v>1236000</v>
      </c>
      <c r="B1237">
        <v>0.35079979999999999</v>
      </c>
    </row>
    <row r="1238" spans="1:3" x14ac:dyDescent="0.35">
      <c r="A1238">
        <v>1237000</v>
      </c>
      <c r="B1238">
        <v>0.33339809999999998</v>
      </c>
      <c r="C1238" t="s">
        <v>88</v>
      </c>
    </row>
    <row r="1239" spans="1:3" x14ac:dyDescent="0.35">
      <c r="A1239">
        <v>1238000</v>
      </c>
      <c r="B1239">
        <v>0.27665624</v>
      </c>
    </row>
    <row r="1240" spans="1:3" x14ac:dyDescent="0.35">
      <c r="A1240">
        <v>1239000</v>
      </c>
      <c r="B1240">
        <v>0.30767566000000002</v>
      </c>
      <c r="C1240" t="s">
        <v>89</v>
      </c>
    </row>
    <row r="1241" spans="1:3" x14ac:dyDescent="0.35">
      <c r="A1241">
        <v>1240000</v>
      </c>
      <c r="B1241">
        <v>0.37879306000000001</v>
      </c>
    </row>
    <row r="1242" spans="1:3" x14ac:dyDescent="0.35">
      <c r="A1242">
        <v>1241000</v>
      </c>
      <c r="B1242">
        <v>0.34172127000000002</v>
      </c>
    </row>
    <row r="1243" spans="1:3" x14ac:dyDescent="0.35">
      <c r="A1243">
        <v>1242000</v>
      </c>
      <c r="B1243">
        <v>0.27060390000000001</v>
      </c>
    </row>
    <row r="1244" spans="1:3" x14ac:dyDescent="0.35">
      <c r="A1244">
        <v>1243000</v>
      </c>
      <c r="B1244">
        <v>0.24336840000000001</v>
      </c>
    </row>
    <row r="1245" spans="1:3" x14ac:dyDescent="0.35">
      <c r="A1245">
        <v>1244000</v>
      </c>
      <c r="B1245">
        <v>0.20251512999999999</v>
      </c>
    </row>
    <row r="1246" spans="1:3" x14ac:dyDescent="0.35">
      <c r="A1246">
        <v>1245000</v>
      </c>
      <c r="B1246">
        <v>0.13972092</v>
      </c>
    </row>
    <row r="1247" spans="1:3" x14ac:dyDescent="0.35">
      <c r="A1247">
        <v>1246000</v>
      </c>
      <c r="B1247">
        <v>0.123834744</v>
      </c>
    </row>
    <row r="1248" spans="1:3" x14ac:dyDescent="0.35">
      <c r="A1248">
        <v>1247000</v>
      </c>
      <c r="B1248">
        <v>9.9625394000000006E-2</v>
      </c>
    </row>
    <row r="1249" spans="1:2" x14ac:dyDescent="0.35">
      <c r="A1249">
        <v>1248000</v>
      </c>
      <c r="B1249">
        <v>7.9197550000000005E-2</v>
      </c>
    </row>
    <row r="1250" spans="1:2" x14ac:dyDescent="0.35">
      <c r="A1250">
        <v>1249000</v>
      </c>
      <c r="B1250">
        <v>3.2289505000000003E-2</v>
      </c>
    </row>
    <row r="1251" spans="1:2" x14ac:dyDescent="0.35">
      <c r="A1251">
        <v>1250000</v>
      </c>
      <c r="B1251">
        <v>-1.6129192000000001E-2</v>
      </c>
    </row>
    <row r="1252" spans="1:2" x14ac:dyDescent="0.35">
      <c r="A1252">
        <v>1251000</v>
      </c>
      <c r="B1252">
        <v>-3.2773122000000002E-2</v>
      </c>
    </row>
    <row r="1253" spans="1:2" x14ac:dyDescent="0.35">
      <c r="A1253">
        <v>1252000</v>
      </c>
      <c r="B1253">
        <v>-5.6227132999999999E-2</v>
      </c>
    </row>
    <row r="1254" spans="1:2" x14ac:dyDescent="0.35">
      <c r="A1254">
        <v>1253000</v>
      </c>
      <c r="B1254">
        <v>-5.4711625E-2</v>
      </c>
    </row>
    <row r="1255" spans="1:2" x14ac:dyDescent="0.35">
      <c r="A1255">
        <v>1254000</v>
      </c>
      <c r="B1255">
        <v>-5.3956299999999999E-2</v>
      </c>
    </row>
    <row r="1256" spans="1:2" x14ac:dyDescent="0.35">
      <c r="A1256">
        <v>1255000</v>
      </c>
      <c r="B1256">
        <v>-4.3364710000000001E-2</v>
      </c>
    </row>
    <row r="1257" spans="1:2" x14ac:dyDescent="0.35">
      <c r="A1257">
        <v>1256000</v>
      </c>
      <c r="B1257">
        <v>-5.9253304999999999E-2</v>
      </c>
    </row>
    <row r="1258" spans="1:2" x14ac:dyDescent="0.35">
      <c r="A1258">
        <v>1257000</v>
      </c>
      <c r="B1258">
        <v>-8.6488819999999994E-2</v>
      </c>
    </row>
    <row r="1259" spans="1:2" x14ac:dyDescent="0.35">
      <c r="A1259">
        <v>1258000</v>
      </c>
      <c r="B1259">
        <v>-0.10994284</v>
      </c>
    </row>
    <row r="1260" spans="1:2" x14ac:dyDescent="0.35">
      <c r="A1260">
        <v>1259000</v>
      </c>
      <c r="B1260">
        <v>-0.12356059</v>
      </c>
    </row>
    <row r="1261" spans="1:2" x14ac:dyDescent="0.35">
      <c r="A1261">
        <v>1260000</v>
      </c>
      <c r="B1261">
        <v>-0.12658676999999999</v>
      </c>
    </row>
    <row r="1262" spans="1:2" x14ac:dyDescent="0.35">
      <c r="A1262">
        <v>1261000</v>
      </c>
      <c r="B1262">
        <v>-0.13415219</v>
      </c>
    </row>
    <row r="1263" spans="1:2" x14ac:dyDescent="0.35">
      <c r="A1263">
        <v>1262000</v>
      </c>
      <c r="B1263">
        <v>-0.14247293999999999</v>
      </c>
    </row>
    <row r="1264" spans="1:2" x14ac:dyDescent="0.35">
      <c r="A1264">
        <v>1263000</v>
      </c>
      <c r="B1264">
        <v>-0.13642061</v>
      </c>
    </row>
    <row r="1265" spans="1:2" x14ac:dyDescent="0.35">
      <c r="A1265">
        <v>1264000</v>
      </c>
      <c r="B1265">
        <v>-0.11296900999999999</v>
      </c>
    </row>
    <row r="1266" spans="1:2" x14ac:dyDescent="0.35">
      <c r="A1266">
        <v>1265000</v>
      </c>
      <c r="B1266">
        <v>-6.3790134999999998E-2</v>
      </c>
    </row>
    <row r="1267" spans="1:2" x14ac:dyDescent="0.35">
      <c r="A1267">
        <v>1266000</v>
      </c>
      <c r="B1267">
        <v>-4.0245159999999997E-3</v>
      </c>
    </row>
    <row r="1268" spans="1:2" x14ac:dyDescent="0.35">
      <c r="A1268">
        <v>1267000</v>
      </c>
      <c r="B1268">
        <v>4.5151933999999998E-2</v>
      </c>
    </row>
    <row r="1269" spans="1:2" x14ac:dyDescent="0.35">
      <c r="A1269">
        <v>1268000</v>
      </c>
      <c r="B1269">
        <v>6.0285195999999999E-2</v>
      </c>
    </row>
    <row r="1270" spans="1:2" x14ac:dyDescent="0.35">
      <c r="A1270">
        <v>1269000</v>
      </c>
      <c r="B1270">
        <v>7.3145210000000002E-2</v>
      </c>
    </row>
    <row r="1271" spans="1:2" x14ac:dyDescent="0.35">
      <c r="A1271">
        <v>1270000</v>
      </c>
      <c r="B1271">
        <v>0.102651566</v>
      </c>
    </row>
    <row r="1272" spans="1:2" x14ac:dyDescent="0.35">
      <c r="A1272">
        <v>1271000</v>
      </c>
      <c r="B1272">
        <v>0.10718839600000001</v>
      </c>
    </row>
    <row r="1273" spans="1:2" x14ac:dyDescent="0.35">
      <c r="A1273">
        <v>1272000</v>
      </c>
      <c r="B1273">
        <v>0.11626690000000001</v>
      </c>
    </row>
    <row r="1274" spans="1:2" x14ac:dyDescent="0.35">
      <c r="A1274">
        <v>1273000</v>
      </c>
      <c r="B1274">
        <v>0.10113606</v>
      </c>
    </row>
    <row r="1275" spans="1:2" x14ac:dyDescent="0.35">
      <c r="A1275">
        <v>1274000</v>
      </c>
      <c r="B1275">
        <v>7.9197550000000005E-2</v>
      </c>
    </row>
    <row r="1276" spans="1:2" x14ac:dyDescent="0.35">
      <c r="A1276">
        <v>1275000</v>
      </c>
      <c r="B1276">
        <v>9.9625394000000006E-2</v>
      </c>
    </row>
    <row r="1277" spans="1:2" x14ac:dyDescent="0.35">
      <c r="A1277">
        <v>1276000</v>
      </c>
      <c r="B1277">
        <v>0.13518167</v>
      </c>
    </row>
    <row r="1278" spans="1:2" x14ac:dyDescent="0.35">
      <c r="A1278">
        <v>1277000</v>
      </c>
      <c r="B1278">
        <v>0.15636484</v>
      </c>
    </row>
    <row r="1279" spans="1:2" x14ac:dyDescent="0.35">
      <c r="A1279">
        <v>1278000</v>
      </c>
      <c r="B1279">
        <v>0.18133194999999999</v>
      </c>
    </row>
    <row r="1280" spans="1:2" x14ac:dyDescent="0.35">
      <c r="A1280">
        <v>1279000</v>
      </c>
      <c r="B1280">
        <v>0.20478353999999999</v>
      </c>
    </row>
    <row r="1281" spans="1:2" x14ac:dyDescent="0.35">
      <c r="A1281">
        <v>1280000</v>
      </c>
      <c r="B1281">
        <v>0.24791008</v>
      </c>
    </row>
    <row r="1282" spans="1:2" x14ac:dyDescent="0.35">
      <c r="A1282">
        <v>1281000</v>
      </c>
      <c r="B1282">
        <v>0.26001469999999999</v>
      </c>
    </row>
    <row r="1283" spans="1:2" x14ac:dyDescent="0.35">
      <c r="A1283">
        <v>1282000</v>
      </c>
      <c r="B1283">
        <v>0.26077004999999998</v>
      </c>
    </row>
    <row r="1284" spans="1:2" x14ac:dyDescent="0.35">
      <c r="A1284">
        <v>1283000</v>
      </c>
      <c r="B1284">
        <v>0.26001469999999999</v>
      </c>
    </row>
    <row r="1285" spans="1:2" x14ac:dyDescent="0.35">
      <c r="A1285">
        <v>1284000</v>
      </c>
      <c r="B1285">
        <v>0.25623083000000002</v>
      </c>
    </row>
    <row r="1286" spans="1:2" x14ac:dyDescent="0.35">
      <c r="A1286">
        <v>1285000</v>
      </c>
      <c r="B1286">
        <v>0.25849923000000002</v>
      </c>
    </row>
    <row r="1287" spans="1:2" x14ac:dyDescent="0.35">
      <c r="A1287">
        <v>1286000</v>
      </c>
      <c r="B1287">
        <v>0.29783939999999998</v>
      </c>
    </row>
    <row r="1288" spans="1:2" x14ac:dyDescent="0.35">
      <c r="A1288">
        <v>1287000</v>
      </c>
      <c r="B1288">
        <v>0.30767566000000002</v>
      </c>
    </row>
    <row r="1289" spans="1:2" x14ac:dyDescent="0.35">
      <c r="A1289">
        <v>1288000</v>
      </c>
      <c r="B1289">
        <v>0.29935489999999998</v>
      </c>
    </row>
    <row r="1290" spans="1:2" x14ac:dyDescent="0.35">
      <c r="A1290">
        <v>1289000</v>
      </c>
      <c r="B1290">
        <v>0.29859715999999997</v>
      </c>
    </row>
    <row r="1291" spans="1:2" x14ac:dyDescent="0.35">
      <c r="A1291">
        <v>1290000</v>
      </c>
      <c r="B1291">
        <v>0.29935489999999998</v>
      </c>
    </row>
    <row r="1292" spans="1:2" x14ac:dyDescent="0.35">
      <c r="A1292">
        <v>1291000</v>
      </c>
      <c r="B1292">
        <v>0.29405789999999998</v>
      </c>
    </row>
    <row r="1293" spans="1:2" x14ac:dyDescent="0.35">
      <c r="A1293">
        <v>1292000</v>
      </c>
      <c r="B1293">
        <v>0.30162334000000002</v>
      </c>
    </row>
    <row r="1294" spans="1:2" x14ac:dyDescent="0.35">
      <c r="A1294">
        <v>1293000</v>
      </c>
      <c r="B1294">
        <v>0.30238110000000001</v>
      </c>
    </row>
    <row r="1295" spans="1:2" x14ac:dyDescent="0.35">
      <c r="A1295">
        <v>1294000</v>
      </c>
      <c r="B1295">
        <v>0.35987829999999998</v>
      </c>
    </row>
    <row r="1296" spans="1:2" x14ac:dyDescent="0.35">
      <c r="A1296">
        <v>1295000</v>
      </c>
      <c r="B1296">
        <v>0.36971456000000003</v>
      </c>
    </row>
    <row r="1297" spans="1:3" x14ac:dyDescent="0.35">
      <c r="A1297">
        <v>1296000</v>
      </c>
      <c r="B1297">
        <v>0.33869510000000003</v>
      </c>
    </row>
    <row r="1298" spans="1:3" x14ac:dyDescent="0.35">
      <c r="A1298">
        <v>1297000</v>
      </c>
      <c r="B1298">
        <v>0.30691790000000002</v>
      </c>
    </row>
    <row r="1299" spans="1:3" x14ac:dyDescent="0.35">
      <c r="A1299">
        <v>1298000</v>
      </c>
      <c r="B1299">
        <v>0.27514556000000001</v>
      </c>
    </row>
    <row r="1300" spans="1:3" x14ac:dyDescent="0.35">
      <c r="A1300">
        <v>1299000</v>
      </c>
      <c r="B1300">
        <v>0.22067455999999999</v>
      </c>
    </row>
    <row r="1301" spans="1:3" x14ac:dyDescent="0.35">
      <c r="A1301">
        <v>1300000</v>
      </c>
      <c r="B1301">
        <v>0.22823757</v>
      </c>
    </row>
    <row r="1302" spans="1:3" x14ac:dyDescent="0.35">
      <c r="A1302">
        <v>1301000</v>
      </c>
      <c r="B1302">
        <v>0.25396239999999998</v>
      </c>
    </row>
    <row r="1303" spans="1:3" x14ac:dyDescent="0.35">
      <c r="A1303">
        <v>1302000</v>
      </c>
      <c r="B1303">
        <v>0.24866540000000001</v>
      </c>
    </row>
    <row r="1304" spans="1:3" x14ac:dyDescent="0.35">
      <c r="A1304">
        <v>1303000</v>
      </c>
      <c r="B1304">
        <v>0.24488391000000001</v>
      </c>
    </row>
    <row r="1305" spans="1:3" x14ac:dyDescent="0.35">
      <c r="A1305">
        <v>1304000</v>
      </c>
      <c r="B1305">
        <v>0.24185773999999999</v>
      </c>
    </row>
    <row r="1306" spans="1:3" x14ac:dyDescent="0.35">
      <c r="A1306">
        <v>1305000</v>
      </c>
      <c r="B1306">
        <v>0.23277923</v>
      </c>
    </row>
    <row r="1307" spans="1:3" x14ac:dyDescent="0.35">
      <c r="A1307">
        <v>1306000</v>
      </c>
      <c r="B1307">
        <v>0.26077004999999998</v>
      </c>
    </row>
    <row r="1308" spans="1:3" x14ac:dyDescent="0.35">
      <c r="A1308">
        <v>1307000</v>
      </c>
      <c r="B1308">
        <v>0.26455155000000002</v>
      </c>
    </row>
    <row r="1309" spans="1:3" x14ac:dyDescent="0.35">
      <c r="A1309">
        <v>1308000</v>
      </c>
      <c r="B1309">
        <v>0.26455155000000002</v>
      </c>
    </row>
    <row r="1310" spans="1:3" x14ac:dyDescent="0.35">
      <c r="A1310">
        <v>1309000</v>
      </c>
      <c r="B1310">
        <v>0.30389175000000002</v>
      </c>
      <c r="C1310" t="s">
        <v>90</v>
      </c>
    </row>
    <row r="1311" spans="1:3" x14ac:dyDescent="0.35">
      <c r="A1311">
        <v>1310000</v>
      </c>
      <c r="B1311">
        <v>0.32961659999999998</v>
      </c>
    </row>
    <row r="1312" spans="1:3" x14ac:dyDescent="0.35">
      <c r="A1312">
        <v>1311000</v>
      </c>
      <c r="B1312">
        <v>0.33566895000000002</v>
      </c>
    </row>
    <row r="1313" spans="1:3" x14ac:dyDescent="0.35">
      <c r="A1313">
        <v>1312000</v>
      </c>
      <c r="B1313">
        <v>0.30540726000000001</v>
      </c>
    </row>
    <row r="1314" spans="1:3" x14ac:dyDescent="0.35">
      <c r="A1314">
        <v>1313000</v>
      </c>
      <c r="B1314">
        <v>0.27514556000000001</v>
      </c>
    </row>
    <row r="1315" spans="1:3" x14ac:dyDescent="0.35">
      <c r="A1315">
        <v>1314000</v>
      </c>
      <c r="B1315">
        <v>0.24639457000000001</v>
      </c>
    </row>
    <row r="1316" spans="1:3" x14ac:dyDescent="0.35">
      <c r="A1316">
        <v>1315000</v>
      </c>
      <c r="B1316">
        <v>0.25471774000000003</v>
      </c>
    </row>
    <row r="1317" spans="1:3" x14ac:dyDescent="0.35">
      <c r="A1317">
        <v>1316000</v>
      </c>
      <c r="B1317">
        <v>0.26757774000000001</v>
      </c>
    </row>
    <row r="1318" spans="1:3" x14ac:dyDescent="0.35">
      <c r="A1318">
        <v>1317000</v>
      </c>
      <c r="B1318">
        <v>0.25547308000000002</v>
      </c>
    </row>
    <row r="1319" spans="1:3" x14ac:dyDescent="0.35">
      <c r="A1319">
        <v>1318000</v>
      </c>
      <c r="B1319">
        <v>0.24639457000000001</v>
      </c>
    </row>
    <row r="1320" spans="1:3" x14ac:dyDescent="0.35">
      <c r="A1320">
        <v>1319000</v>
      </c>
      <c r="B1320">
        <v>0.22370072999999999</v>
      </c>
    </row>
    <row r="1321" spans="1:3" x14ac:dyDescent="0.35">
      <c r="A1321">
        <v>1320000</v>
      </c>
      <c r="B1321">
        <v>0.19873120999999999</v>
      </c>
    </row>
    <row r="1322" spans="1:3" x14ac:dyDescent="0.35">
      <c r="A1322">
        <v>1321000</v>
      </c>
      <c r="B1322">
        <v>0.22218521999999999</v>
      </c>
    </row>
    <row r="1323" spans="1:3" x14ac:dyDescent="0.35">
      <c r="A1323">
        <v>1322000</v>
      </c>
      <c r="B1323">
        <v>0.2342899</v>
      </c>
    </row>
    <row r="1324" spans="1:3" x14ac:dyDescent="0.35">
      <c r="A1324">
        <v>1323000</v>
      </c>
      <c r="B1324">
        <v>0.24185773999999999</v>
      </c>
    </row>
    <row r="1325" spans="1:3" x14ac:dyDescent="0.35">
      <c r="A1325">
        <v>1324000</v>
      </c>
      <c r="B1325">
        <v>0.22823757</v>
      </c>
      <c r="C1325" t="s">
        <v>91</v>
      </c>
    </row>
    <row r="1326" spans="1:3" x14ac:dyDescent="0.35">
      <c r="A1326">
        <v>1325000</v>
      </c>
      <c r="B1326">
        <v>0.23277923</v>
      </c>
    </row>
    <row r="1327" spans="1:3" x14ac:dyDescent="0.35">
      <c r="A1327">
        <v>1326000</v>
      </c>
      <c r="B1327">
        <v>0.20402579000000001</v>
      </c>
    </row>
    <row r="1328" spans="1:3" x14ac:dyDescent="0.35">
      <c r="A1328">
        <v>1327000</v>
      </c>
      <c r="B1328">
        <v>0.20402579000000001</v>
      </c>
    </row>
    <row r="1329" spans="1:2" x14ac:dyDescent="0.35">
      <c r="A1329">
        <v>1328000</v>
      </c>
      <c r="B1329">
        <v>0.16468558999999999</v>
      </c>
    </row>
    <row r="1330" spans="1:2" x14ac:dyDescent="0.35">
      <c r="A1330">
        <v>1329000</v>
      </c>
      <c r="B1330">
        <v>9.0546890000000005E-2</v>
      </c>
    </row>
    <row r="1331" spans="1:2" x14ac:dyDescent="0.35">
      <c r="A1331">
        <v>1330000</v>
      </c>
      <c r="B1331">
        <v>2.6237170000000001E-2</v>
      </c>
    </row>
    <row r="1332" spans="1:2" x14ac:dyDescent="0.35">
      <c r="A1332">
        <v>1331000</v>
      </c>
      <c r="B1332">
        <v>-3.3528447000000003E-2</v>
      </c>
    </row>
    <row r="1333" spans="1:2" x14ac:dyDescent="0.35">
      <c r="A1333">
        <v>1332000</v>
      </c>
      <c r="B1333">
        <v>-8.8757240000000001E-2</v>
      </c>
    </row>
    <row r="1334" spans="1:2" x14ac:dyDescent="0.35">
      <c r="A1334">
        <v>1333000</v>
      </c>
      <c r="B1334">
        <v>-0.13793612</v>
      </c>
    </row>
    <row r="1335" spans="1:2" x14ac:dyDescent="0.35">
      <c r="A1335">
        <v>1334000</v>
      </c>
      <c r="B1335">
        <v>-0.16592696000000001</v>
      </c>
    </row>
    <row r="1336" spans="1:2" x14ac:dyDescent="0.35">
      <c r="A1336">
        <v>1335000</v>
      </c>
      <c r="B1336">
        <v>-0.21510098999999999</v>
      </c>
    </row>
    <row r="1337" spans="1:2" x14ac:dyDescent="0.35">
      <c r="A1337">
        <v>1336000</v>
      </c>
      <c r="B1337">
        <v>-0.23250266999999999</v>
      </c>
    </row>
    <row r="1338" spans="1:2" x14ac:dyDescent="0.35">
      <c r="A1338">
        <v>1337000</v>
      </c>
      <c r="B1338">
        <v>-0.25746735999999998</v>
      </c>
    </row>
    <row r="1339" spans="1:2" x14ac:dyDescent="0.35">
      <c r="A1339">
        <v>1338000</v>
      </c>
      <c r="B1339">
        <v>-0.2491466</v>
      </c>
    </row>
    <row r="1340" spans="1:2" x14ac:dyDescent="0.35">
      <c r="A1340">
        <v>1339000</v>
      </c>
      <c r="B1340">
        <v>-0.19543331999999999</v>
      </c>
    </row>
    <row r="1341" spans="1:2" x14ac:dyDescent="0.35">
      <c r="A1341">
        <v>1340000</v>
      </c>
      <c r="B1341">
        <v>-0.17651854</v>
      </c>
    </row>
    <row r="1342" spans="1:2" x14ac:dyDescent="0.35">
      <c r="A1342">
        <v>1341000</v>
      </c>
      <c r="B1342">
        <v>-0.16744004000000001</v>
      </c>
    </row>
    <row r="1343" spans="1:2" x14ac:dyDescent="0.35">
      <c r="A1343">
        <v>1342000</v>
      </c>
      <c r="B1343">
        <v>-0.18181314000000001</v>
      </c>
    </row>
    <row r="1344" spans="1:2" x14ac:dyDescent="0.35">
      <c r="A1344">
        <v>1343000</v>
      </c>
      <c r="B1344">
        <v>-0.17425014</v>
      </c>
    </row>
    <row r="1345" spans="1:2" x14ac:dyDescent="0.35">
      <c r="A1345">
        <v>1344000</v>
      </c>
      <c r="B1345">
        <v>-0.16138770999999999</v>
      </c>
    </row>
    <row r="1346" spans="1:2" x14ac:dyDescent="0.35">
      <c r="A1346">
        <v>1345000</v>
      </c>
      <c r="B1346">
        <v>-0.12583143999999999</v>
      </c>
    </row>
    <row r="1347" spans="1:2" x14ac:dyDescent="0.35">
      <c r="A1347">
        <v>1346000</v>
      </c>
      <c r="B1347">
        <v>-0.12809986000000001</v>
      </c>
    </row>
    <row r="1348" spans="1:2" x14ac:dyDescent="0.35">
      <c r="A1348">
        <v>1347000</v>
      </c>
      <c r="B1348">
        <v>-0.12809986000000001</v>
      </c>
    </row>
    <row r="1349" spans="1:2" x14ac:dyDescent="0.35">
      <c r="A1349">
        <v>1348000</v>
      </c>
      <c r="B1349">
        <v>-0.11523741999999999</v>
      </c>
    </row>
    <row r="1350" spans="1:2" x14ac:dyDescent="0.35">
      <c r="A1350">
        <v>1349000</v>
      </c>
      <c r="B1350">
        <v>-0.107672006</v>
      </c>
    </row>
    <row r="1351" spans="1:2" x14ac:dyDescent="0.35">
      <c r="A1351">
        <v>1350000</v>
      </c>
      <c r="B1351">
        <v>-7.5894809999999993E-2</v>
      </c>
    </row>
    <row r="1352" spans="1:2" x14ac:dyDescent="0.35">
      <c r="A1352">
        <v>1351000</v>
      </c>
      <c r="B1352">
        <v>7.1632124000000005E-2</v>
      </c>
    </row>
    <row r="1353" spans="1:2" x14ac:dyDescent="0.35">
      <c r="A1353">
        <v>1352000</v>
      </c>
      <c r="B1353">
        <v>0.30086560000000001</v>
      </c>
    </row>
    <row r="1354" spans="1:2" x14ac:dyDescent="0.35">
      <c r="A1354">
        <v>1353000</v>
      </c>
      <c r="B1354">
        <v>0.42872483</v>
      </c>
    </row>
    <row r="1355" spans="1:2" x14ac:dyDescent="0.35">
      <c r="A1355">
        <v>1354000</v>
      </c>
      <c r="B1355">
        <v>0.37122761999999998</v>
      </c>
    </row>
    <row r="1356" spans="1:2" x14ac:dyDescent="0.35">
      <c r="A1356">
        <v>1355000</v>
      </c>
      <c r="B1356">
        <v>0.25849923000000002</v>
      </c>
    </row>
    <row r="1357" spans="1:2" x14ac:dyDescent="0.35">
      <c r="A1357">
        <v>1356000</v>
      </c>
      <c r="B1357">
        <v>0.35685210000000001</v>
      </c>
    </row>
    <row r="1358" spans="1:2" x14ac:dyDescent="0.35">
      <c r="A1358">
        <v>1357000</v>
      </c>
      <c r="B1358">
        <v>0.48697977999999997</v>
      </c>
    </row>
    <row r="1359" spans="1:2" x14ac:dyDescent="0.35">
      <c r="A1359">
        <v>1358000</v>
      </c>
      <c r="B1359">
        <v>0.56641799999999998</v>
      </c>
    </row>
    <row r="1360" spans="1:2" x14ac:dyDescent="0.35">
      <c r="A1360">
        <v>1359000</v>
      </c>
      <c r="B1360">
        <v>0.56868879999999999</v>
      </c>
    </row>
    <row r="1361" spans="1:2" x14ac:dyDescent="0.35">
      <c r="A1361">
        <v>1360000</v>
      </c>
      <c r="B1361">
        <v>0.56414710000000001</v>
      </c>
    </row>
    <row r="1362" spans="1:2" x14ac:dyDescent="0.35">
      <c r="A1362">
        <v>1361000</v>
      </c>
      <c r="B1362">
        <v>0.50513684999999997</v>
      </c>
    </row>
    <row r="1363" spans="1:2" x14ac:dyDescent="0.35">
      <c r="A1363">
        <v>1362000</v>
      </c>
      <c r="B1363">
        <v>0.44915026000000002</v>
      </c>
    </row>
    <row r="1364" spans="1:2" x14ac:dyDescent="0.35">
      <c r="A1364">
        <v>1363000</v>
      </c>
      <c r="B1364">
        <v>0.39165306</v>
      </c>
    </row>
    <row r="1365" spans="1:2" x14ac:dyDescent="0.35">
      <c r="A1365">
        <v>1364000</v>
      </c>
      <c r="B1365">
        <v>0.36138894999999999</v>
      </c>
    </row>
    <row r="1366" spans="1:2" x14ac:dyDescent="0.35">
      <c r="A1366">
        <v>1365000</v>
      </c>
      <c r="B1366">
        <v>0.2796824</v>
      </c>
    </row>
    <row r="1367" spans="1:2" x14ac:dyDescent="0.35">
      <c r="A1367">
        <v>1366000</v>
      </c>
      <c r="B1367">
        <v>0.27438780000000002</v>
      </c>
    </row>
    <row r="1368" spans="1:2" x14ac:dyDescent="0.35">
      <c r="A1368">
        <v>1367000</v>
      </c>
      <c r="B1368">
        <v>0.28951864999999999</v>
      </c>
    </row>
    <row r="1369" spans="1:2" x14ac:dyDescent="0.35">
      <c r="A1369">
        <v>1368000</v>
      </c>
      <c r="B1369">
        <v>0.30238110000000001</v>
      </c>
    </row>
    <row r="1370" spans="1:2" x14ac:dyDescent="0.35">
      <c r="A1370">
        <v>1369000</v>
      </c>
      <c r="B1370">
        <v>0.32885884999999998</v>
      </c>
    </row>
    <row r="1371" spans="1:2" x14ac:dyDescent="0.35">
      <c r="A1371">
        <v>1370000</v>
      </c>
      <c r="B1371">
        <v>0.35079979999999999</v>
      </c>
    </row>
    <row r="1372" spans="1:2" x14ac:dyDescent="0.35">
      <c r="A1372">
        <v>1371000</v>
      </c>
      <c r="B1372">
        <v>0.36517285999999999</v>
      </c>
    </row>
    <row r="1373" spans="1:2" x14ac:dyDescent="0.35">
      <c r="A1373">
        <v>1372000</v>
      </c>
      <c r="B1373">
        <v>0.37576690000000001</v>
      </c>
    </row>
    <row r="1374" spans="1:2" x14ac:dyDescent="0.35">
      <c r="A1374">
        <v>1373000</v>
      </c>
      <c r="B1374">
        <v>0.3606336</v>
      </c>
    </row>
    <row r="1375" spans="1:2" x14ac:dyDescent="0.35">
      <c r="A1375">
        <v>1374000</v>
      </c>
      <c r="B1375">
        <v>0.3606336</v>
      </c>
    </row>
    <row r="1376" spans="1:2" x14ac:dyDescent="0.35">
      <c r="A1376">
        <v>1375000</v>
      </c>
      <c r="B1376">
        <v>0.38711622000000001</v>
      </c>
    </row>
    <row r="1377" spans="1:2" x14ac:dyDescent="0.35">
      <c r="A1377">
        <v>1376000</v>
      </c>
      <c r="B1377">
        <v>0.40073155999999999</v>
      </c>
    </row>
    <row r="1378" spans="1:2" x14ac:dyDescent="0.35">
      <c r="A1378">
        <v>1377000</v>
      </c>
      <c r="B1378">
        <v>0.43856109999999998</v>
      </c>
    </row>
    <row r="1379" spans="1:2" x14ac:dyDescent="0.35">
      <c r="A1379">
        <v>1378000</v>
      </c>
      <c r="B1379">
        <v>0.44839491999999997</v>
      </c>
    </row>
    <row r="1380" spans="1:2" x14ac:dyDescent="0.35">
      <c r="A1380">
        <v>1379000</v>
      </c>
      <c r="B1380">
        <v>0.45747343000000001</v>
      </c>
    </row>
    <row r="1381" spans="1:2" x14ac:dyDescent="0.35">
      <c r="A1381">
        <v>1380000</v>
      </c>
      <c r="B1381">
        <v>0.46503886999999999</v>
      </c>
    </row>
    <row r="1382" spans="1:2" x14ac:dyDescent="0.35">
      <c r="A1382">
        <v>1381000</v>
      </c>
      <c r="B1382">
        <v>0.48470896000000002</v>
      </c>
    </row>
    <row r="1383" spans="1:2" x14ac:dyDescent="0.35">
      <c r="A1383">
        <v>1382000</v>
      </c>
      <c r="B1383">
        <v>0.49151662000000002</v>
      </c>
    </row>
    <row r="1384" spans="1:2" x14ac:dyDescent="0.35">
      <c r="A1384">
        <v>1383000</v>
      </c>
      <c r="B1384">
        <v>0.48395361999999997</v>
      </c>
    </row>
    <row r="1385" spans="1:2" x14ac:dyDescent="0.35">
      <c r="A1385">
        <v>1384000</v>
      </c>
      <c r="B1385">
        <v>0.44839491999999997</v>
      </c>
    </row>
    <row r="1386" spans="1:2" x14ac:dyDescent="0.35">
      <c r="A1386">
        <v>1385000</v>
      </c>
      <c r="B1386">
        <v>0.44839491999999997</v>
      </c>
    </row>
    <row r="1387" spans="1:2" x14ac:dyDescent="0.35">
      <c r="A1387">
        <v>1386000</v>
      </c>
      <c r="B1387">
        <v>0.47411736999999998</v>
      </c>
    </row>
    <row r="1388" spans="1:2" x14ac:dyDescent="0.35">
      <c r="A1388">
        <v>1387000</v>
      </c>
      <c r="B1388">
        <v>0.45142110000000002</v>
      </c>
    </row>
    <row r="1389" spans="1:2" x14ac:dyDescent="0.35">
      <c r="A1389">
        <v>1388000</v>
      </c>
      <c r="B1389">
        <v>0.41208090000000003</v>
      </c>
    </row>
    <row r="1390" spans="1:2" x14ac:dyDescent="0.35">
      <c r="A1390">
        <v>1389000</v>
      </c>
      <c r="B1390">
        <v>0.37803772000000002</v>
      </c>
    </row>
    <row r="1391" spans="1:2" x14ac:dyDescent="0.35">
      <c r="A1391">
        <v>1390000</v>
      </c>
      <c r="B1391">
        <v>0.34096349999999997</v>
      </c>
    </row>
    <row r="1392" spans="1:2" x14ac:dyDescent="0.35">
      <c r="A1392">
        <v>1391000</v>
      </c>
      <c r="B1392">
        <v>0.32885884999999998</v>
      </c>
    </row>
    <row r="1393" spans="1:3" x14ac:dyDescent="0.35">
      <c r="A1393">
        <v>1392000</v>
      </c>
      <c r="B1393">
        <v>0.32734575999999999</v>
      </c>
    </row>
    <row r="1394" spans="1:3" x14ac:dyDescent="0.35">
      <c r="A1394">
        <v>1393000</v>
      </c>
      <c r="B1394">
        <v>0.32507493999999998</v>
      </c>
    </row>
    <row r="1395" spans="1:3" x14ac:dyDescent="0.35">
      <c r="A1395">
        <v>1394000</v>
      </c>
      <c r="B1395">
        <v>0.31902259999999999</v>
      </c>
    </row>
    <row r="1396" spans="1:3" x14ac:dyDescent="0.35">
      <c r="A1396">
        <v>1395000</v>
      </c>
      <c r="B1396">
        <v>0.29632874999999997</v>
      </c>
      <c r="C1396" t="s">
        <v>92</v>
      </c>
    </row>
    <row r="1397" spans="1:3" x14ac:dyDescent="0.35">
      <c r="A1397">
        <v>1396000</v>
      </c>
      <c r="B1397">
        <v>0.24866540000000001</v>
      </c>
    </row>
    <row r="1398" spans="1:3" x14ac:dyDescent="0.35">
      <c r="A1398">
        <v>1397000</v>
      </c>
      <c r="B1398">
        <v>0.32053809999999999</v>
      </c>
    </row>
    <row r="1399" spans="1:3" x14ac:dyDescent="0.35">
      <c r="A1399">
        <v>1398000</v>
      </c>
      <c r="B1399">
        <v>0.35458129999999999</v>
      </c>
    </row>
    <row r="1400" spans="1:3" x14ac:dyDescent="0.35">
      <c r="A1400">
        <v>1399000</v>
      </c>
      <c r="B1400">
        <v>0.18965270000000001</v>
      </c>
    </row>
    <row r="1401" spans="1:3" x14ac:dyDescent="0.35">
      <c r="A1401">
        <v>1400000</v>
      </c>
      <c r="B1401">
        <v>0.15863326</v>
      </c>
    </row>
    <row r="1402" spans="1:3" x14ac:dyDescent="0.35">
      <c r="A1402">
        <v>1401000</v>
      </c>
      <c r="B1402">
        <v>0.19721812</v>
      </c>
    </row>
    <row r="1403" spans="1:3" x14ac:dyDescent="0.35">
      <c r="A1403">
        <v>1402000</v>
      </c>
      <c r="B1403">
        <v>0.20251512999999999</v>
      </c>
    </row>
    <row r="1404" spans="1:3" x14ac:dyDescent="0.35">
      <c r="A1404">
        <v>1403000</v>
      </c>
      <c r="B1404">
        <v>0.16620109999999999</v>
      </c>
    </row>
    <row r="1405" spans="1:3" x14ac:dyDescent="0.35">
      <c r="A1405">
        <v>1404000</v>
      </c>
      <c r="B1405">
        <v>3.1531755000000002E-2</v>
      </c>
    </row>
    <row r="1406" spans="1:3" x14ac:dyDescent="0.35">
      <c r="A1406">
        <v>1405000</v>
      </c>
      <c r="B1406">
        <v>-6.3790134999999998E-2</v>
      </c>
    </row>
    <row r="1407" spans="1:3" x14ac:dyDescent="0.35">
      <c r="A1407">
        <v>1406000</v>
      </c>
      <c r="B1407">
        <v>-6.2279470000000003E-2</v>
      </c>
    </row>
    <row r="1408" spans="1:3" x14ac:dyDescent="0.35">
      <c r="A1408">
        <v>1407000</v>
      </c>
      <c r="B1408">
        <v>-1.0076854E-2</v>
      </c>
    </row>
    <row r="1409" spans="1:2" x14ac:dyDescent="0.35">
      <c r="A1409">
        <v>1408000</v>
      </c>
      <c r="B1409">
        <v>6.567074E-3</v>
      </c>
    </row>
    <row r="1410" spans="1:2" x14ac:dyDescent="0.35">
      <c r="A1410">
        <v>1409000</v>
      </c>
      <c r="B1410">
        <v>5.8769694999999997E-2</v>
      </c>
    </row>
    <row r="1411" spans="1:2" x14ac:dyDescent="0.35">
      <c r="A1411">
        <v>1410000</v>
      </c>
      <c r="B1411">
        <v>0.15485176</v>
      </c>
    </row>
    <row r="1412" spans="1:2" x14ac:dyDescent="0.35">
      <c r="A1412">
        <v>1411000</v>
      </c>
      <c r="B1412">
        <v>8.9789140000000003E-2</v>
      </c>
    </row>
    <row r="1413" spans="1:2" x14ac:dyDescent="0.35">
      <c r="A1413">
        <v>1412000</v>
      </c>
      <c r="B1413">
        <v>4.2881094000000002E-2</v>
      </c>
    </row>
    <row r="1414" spans="1:2" x14ac:dyDescent="0.35">
      <c r="A1414">
        <v>1413000</v>
      </c>
      <c r="B1414">
        <v>4.5151933999999998E-2</v>
      </c>
    </row>
    <row r="1415" spans="1:2" x14ac:dyDescent="0.35">
      <c r="A1415">
        <v>1414000</v>
      </c>
      <c r="B1415">
        <v>4.2962369999999996E-3</v>
      </c>
    </row>
    <row r="1416" spans="1:2" x14ac:dyDescent="0.35">
      <c r="A1416">
        <v>1415000</v>
      </c>
      <c r="B1416">
        <v>3.1531755000000002E-2</v>
      </c>
    </row>
    <row r="1417" spans="1:2" x14ac:dyDescent="0.35">
      <c r="A1417">
        <v>1416000</v>
      </c>
      <c r="B1417">
        <v>7.0119039999999994E-2</v>
      </c>
    </row>
    <row r="1418" spans="1:2" x14ac:dyDescent="0.35">
      <c r="A1418">
        <v>1417000</v>
      </c>
      <c r="B1418">
        <v>3.9854929999999997E-2</v>
      </c>
    </row>
    <row r="1419" spans="1:2" x14ac:dyDescent="0.35">
      <c r="A1419">
        <v>1418000</v>
      </c>
      <c r="B1419">
        <v>2.4724085E-2</v>
      </c>
    </row>
    <row r="1420" spans="1:2" x14ac:dyDescent="0.35">
      <c r="A1420">
        <v>1419000</v>
      </c>
      <c r="B1420">
        <v>6.3311370000000006E-2</v>
      </c>
    </row>
    <row r="1421" spans="1:2" x14ac:dyDescent="0.35">
      <c r="A1421">
        <v>1420000</v>
      </c>
      <c r="B1421">
        <v>0.11551156999999999</v>
      </c>
    </row>
    <row r="1422" spans="1:2" x14ac:dyDescent="0.35">
      <c r="A1422">
        <v>1421000</v>
      </c>
      <c r="B1422">
        <v>0.1571226</v>
      </c>
    </row>
    <row r="1423" spans="1:2" x14ac:dyDescent="0.35">
      <c r="A1423">
        <v>1422000</v>
      </c>
      <c r="B1423">
        <v>0.15939101999999999</v>
      </c>
    </row>
    <row r="1424" spans="1:2" x14ac:dyDescent="0.35">
      <c r="A1424">
        <v>1423000</v>
      </c>
      <c r="B1424">
        <v>0.13593942000000001</v>
      </c>
    </row>
    <row r="1425" spans="1:2" x14ac:dyDescent="0.35">
      <c r="A1425">
        <v>1424000</v>
      </c>
      <c r="B1425">
        <v>0.108703904</v>
      </c>
    </row>
    <row r="1426" spans="1:2" x14ac:dyDescent="0.35">
      <c r="A1426">
        <v>1425000</v>
      </c>
      <c r="B1426">
        <v>6.1040535999999999E-2</v>
      </c>
    </row>
    <row r="1427" spans="1:2" x14ac:dyDescent="0.35">
      <c r="A1427">
        <v>1426000</v>
      </c>
      <c r="B1427">
        <v>4.9691184999999999E-2</v>
      </c>
    </row>
    <row r="1428" spans="1:2" x14ac:dyDescent="0.35">
      <c r="A1428">
        <v>1427000</v>
      </c>
      <c r="B1428">
        <v>7.4658290000000002E-2</v>
      </c>
    </row>
    <row r="1429" spans="1:2" x14ac:dyDescent="0.35">
      <c r="A1429">
        <v>1428000</v>
      </c>
      <c r="B1429">
        <v>7.0874370000000006E-2</v>
      </c>
    </row>
    <row r="1430" spans="1:2" x14ac:dyDescent="0.35">
      <c r="A1430">
        <v>1429000</v>
      </c>
      <c r="B1430">
        <v>9.3573056000000002E-2</v>
      </c>
    </row>
    <row r="1431" spans="1:2" x14ac:dyDescent="0.35">
      <c r="A1431">
        <v>1430000</v>
      </c>
      <c r="B1431">
        <v>0.10794615</v>
      </c>
    </row>
    <row r="1432" spans="1:2" x14ac:dyDescent="0.35">
      <c r="A1432">
        <v>1431000</v>
      </c>
      <c r="B1432">
        <v>0.10794615</v>
      </c>
    </row>
    <row r="1433" spans="1:2" x14ac:dyDescent="0.35">
      <c r="A1433">
        <v>1432000</v>
      </c>
      <c r="B1433">
        <v>8.8276049999999995E-2</v>
      </c>
    </row>
    <row r="1434" spans="1:2" x14ac:dyDescent="0.35">
      <c r="A1434">
        <v>1433000</v>
      </c>
      <c r="B1434">
        <v>6.1040535999999999E-2</v>
      </c>
    </row>
    <row r="1435" spans="1:2" x14ac:dyDescent="0.35">
      <c r="A1435">
        <v>1434000</v>
      </c>
      <c r="B1435">
        <v>8.7520719999999996E-2</v>
      </c>
    </row>
    <row r="1436" spans="1:2" x14ac:dyDescent="0.35">
      <c r="A1436">
        <v>1435000</v>
      </c>
      <c r="B1436">
        <v>0.123834744</v>
      </c>
    </row>
    <row r="1437" spans="1:2" x14ac:dyDescent="0.35">
      <c r="A1437">
        <v>1436000</v>
      </c>
      <c r="B1437">
        <v>0.14879941999999999</v>
      </c>
    </row>
    <row r="1438" spans="1:2" x14ac:dyDescent="0.35">
      <c r="A1438">
        <v>1437000</v>
      </c>
      <c r="B1438">
        <v>0.14350241</v>
      </c>
    </row>
    <row r="1439" spans="1:2" x14ac:dyDescent="0.35">
      <c r="A1439">
        <v>1438000</v>
      </c>
      <c r="B1439">
        <v>0.11399848999999999</v>
      </c>
    </row>
    <row r="1440" spans="1:2" x14ac:dyDescent="0.35">
      <c r="A1440">
        <v>1439000</v>
      </c>
      <c r="B1440">
        <v>6.9363705999999997E-2</v>
      </c>
    </row>
    <row r="1441" spans="1:2" x14ac:dyDescent="0.35">
      <c r="A1441">
        <v>1440000</v>
      </c>
      <c r="B1441">
        <v>7.1632124000000005E-2</v>
      </c>
    </row>
    <row r="1442" spans="1:2" x14ac:dyDescent="0.35">
      <c r="A1442">
        <v>1441000</v>
      </c>
      <c r="B1442">
        <v>0.102651566</v>
      </c>
    </row>
    <row r="1443" spans="1:2" x14ac:dyDescent="0.35">
      <c r="A1443">
        <v>1442000</v>
      </c>
      <c r="B1443">
        <v>6.1040535999999999E-2</v>
      </c>
    </row>
    <row r="1444" spans="1:2" x14ac:dyDescent="0.35">
      <c r="A1444">
        <v>1443000</v>
      </c>
      <c r="B1444">
        <v>2.1697916000000001E-2</v>
      </c>
    </row>
    <row r="1445" spans="1:2" x14ac:dyDescent="0.35">
      <c r="A1445">
        <v>1444000</v>
      </c>
      <c r="B1445">
        <v>1.0348573999999999E-2</v>
      </c>
    </row>
    <row r="1446" spans="1:2" x14ac:dyDescent="0.35">
      <c r="A1446">
        <v>1445000</v>
      </c>
      <c r="B1446">
        <v>-6.2929316999999997E-3</v>
      </c>
    </row>
    <row r="1447" spans="1:2" x14ac:dyDescent="0.35">
      <c r="A1447">
        <v>1446000</v>
      </c>
      <c r="B1447">
        <v>1.6400910000000001E-2</v>
      </c>
    </row>
    <row r="1448" spans="1:2" x14ac:dyDescent="0.35">
      <c r="A1448">
        <v>1447000</v>
      </c>
      <c r="B1448">
        <v>0.17452186</v>
      </c>
    </row>
    <row r="1449" spans="1:2" x14ac:dyDescent="0.35">
      <c r="A1449">
        <v>1448000</v>
      </c>
      <c r="B1449">
        <v>0.121563904</v>
      </c>
    </row>
    <row r="1450" spans="1:2" x14ac:dyDescent="0.35">
      <c r="A1450">
        <v>1449000</v>
      </c>
      <c r="B1450">
        <v>6.2553613999999994E-2</v>
      </c>
    </row>
    <row r="1451" spans="1:2" x14ac:dyDescent="0.35">
      <c r="A1451">
        <v>1450000</v>
      </c>
      <c r="B1451">
        <v>2.7750253999999999E-2</v>
      </c>
    </row>
    <row r="1452" spans="1:2" x14ac:dyDescent="0.35">
      <c r="A1452">
        <v>1451000</v>
      </c>
      <c r="B1452">
        <v>-1.7561E-3</v>
      </c>
    </row>
    <row r="1453" spans="1:2" x14ac:dyDescent="0.35">
      <c r="A1453">
        <v>1452000</v>
      </c>
      <c r="B1453">
        <v>5.4232858000000002E-2</v>
      </c>
    </row>
    <row r="1454" spans="1:2" x14ac:dyDescent="0.35">
      <c r="A1454">
        <v>1453000</v>
      </c>
      <c r="B1454">
        <v>8.2979046000000001E-2</v>
      </c>
    </row>
    <row r="1455" spans="1:2" x14ac:dyDescent="0.35">
      <c r="A1455">
        <v>1454000</v>
      </c>
      <c r="B1455">
        <v>6.7848199999999997E-2</v>
      </c>
    </row>
    <row r="1456" spans="1:2" x14ac:dyDescent="0.35">
      <c r="A1456">
        <v>1455000</v>
      </c>
      <c r="B1456">
        <v>3.8341843E-2</v>
      </c>
    </row>
    <row r="1457" spans="1:2" x14ac:dyDescent="0.35">
      <c r="A1457">
        <v>1456000</v>
      </c>
      <c r="B1457">
        <v>-2.5114314999999999E-3</v>
      </c>
    </row>
    <row r="1458" spans="1:2" x14ac:dyDescent="0.35">
      <c r="A1458">
        <v>1457000</v>
      </c>
      <c r="B1458">
        <v>-8.1191815000000001E-2</v>
      </c>
    </row>
    <row r="1459" spans="1:2" x14ac:dyDescent="0.35">
      <c r="A1459">
        <v>1458000</v>
      </c>
      <c r="B1459">
        <v>-0.12583143999999999</v>
      </c>
    </row>
    <row r="1460" spans="1:2" x14ac:dyDescent="0.35">
      <c r="A1460">
        <v>1459000</v>
      </c>
      <c r="B1460">
        <v>-0.10237499</v>
      </c>
    </row>
    <row r="1461" spans="1:2" x14ac:dyDescent="0.35">
      <c r="A1461">
        <v>1460000</v>
      </c>
      <c r="B1461">
        <v>-0.12280526999999999</v>
      </c>
    </row>
    <row r="1462" spans="1:2" x14ac:dyDescent="0.35">
      <c r="A1462">
        <v>1461000</v>
      </c>
      <c r="B1462">
        <v>-8.9514990000000003E-2</v>
      </c>
    </row>
    <row r="1463" spans="1:2" x14ac:dyDescent="0.35">
      <c r="A1463">
        <v>1462000</v>
      </c>
      <c r="B1463">
        <v>-8.8757240000000001E-2</v>
      </c>
    </row>
    <row r="1464" spans="1:2" x14ac:dyDescent="0.35">
      <c r="A1464">
        <v>1463000</v>
      </c>
      <c r="B1464">
        <v>-7.8165650000000003E-2</v>
      </c>
    </row>
    <row r="1465" spans="1:2" x14ac:dyDescent="0.35">
      <c r="A1465">
        <v>1464000</v>
      </c>
      <c r="B1465">
        <v>-6.3034800000000002E-2</v>
      </c>
    </row>
    <row r="1466" spans="1:2" x14ac:dyDescent="0.35">
      <c r="A1466">
        <v>1465000</v>
      </c>
      <c r="B1466">
        <v>-8.1191815000000001E-2</v>
      </c>
    </row>
    <row r="1467" spans="1:2" x14ac:dyDescent="0.35">
      <c r="A1467">
        <v>1466000</v>
      </c>
      <c r="B1467">
        <v>-6.1521715999999997E-2</v>
      </c>
    </row>
    <row r="1468" spans="1:2" x14ac:dyDescent="0.35">
      <c r="A1468">
        <v>1467000</v>
      </c>
      <c r="B1468">
        <v>-1.3860775000000001E-2</v>
      </c>
    </row>
    <row r="1469" spans="1:2" x14ac:dyDescent="0.35">
      <c r="A1469">
        <v>1468000</v>
      </c>
      <c r="B1469">
        <v>-1.3860775000000001E-2</v>
      </c>
    </row>
    <row r="1470" spans="1:2" x14ac:dyDescent="0.35">
      <c r="A1470">
        <v>1469000</v>
      </c>
      <c r="B1470">
        <v>1.0348573999999999E-2</v>
      </c>
    </row>
    <row r="1471" spans="1:2" x14ac:dyDescent="0.35">
      <c r="A1471">
        <v>1470000</v>
      </c>
      <c r="B1471">
        <v>7.2389880000000004E-2</v>
      </c>
    </row>
    <row r="1472" spans="1:2" x14ac:dyDescent="0.35">
      <c r="A1472">
        <v>1471000</v>
      </c>
      <c r="B1472">
        <v>6.1040535999999999E-2</v>
      </c>
    </row>
    <row r="1473" spans="1:2" x14ac:dyDescent="0.35">
      <c r="A1473">
        <v>1472000</v>
      </c>
      <c r="B1473">
        <v>-2.4059508E-4</v>
      </c>
    </row>
    <row r="1474" spans="1:2" x14ac:dyDescent="0.35">
      <c r="A1474">
        <v>1473000</v>
      </c>
      <c r="B1474">
        <v>1.1106326999999999E-2</v>
      </c>
    </row>
    <row r="1475" spans="1:2" x14ac:dyDescent="0.35">
      <c r="A1475">
        <v>1474000</v>
      </c>
      <c r="B1475">
        <v>2.2453249000000002E-2</v>
      </c>
    </row>
    <row r="1476" spans="1:2" x14ac:dyDescent="0.35">
      <c r="A1476">
        <v>1475000</v>
      </c>
      <c r="B1476">
        <v>2.2453249000000002E-2</v>
      </c>
    </row>
    <row r="1477" spans="1:2" x14ac:dyDescent="0.35">
      <c r="A1477">
        <v>1476000</v>
      </c>
      <c r="B1477">
        <v>-8.3462655999999996E-2</v>
      </c>
    </row>
    <row r="1478" spans="1:2" x14ac:dyDescent="0.35">
      <c r="A1478">
        <v>1477000</v>
      </c>
      <c r="B1478">
        <v>-8.7244150000000006E-2</v>
      </c>
    </row>
    <row r="1479" spans="1:2" x14ac:dyDescent="0.35">
      <c r="A1479">
        <v>1478000</v>
      </c>
      <c r="B1479">
        <v>-0.12583143999999999</v>
      </c>
    </row>
    <row r="1480" spans="1:2" x14ac:dyDescent="0.35">
      <c r="A1480">
        <v>1479000</v>
      </c>
      <c r="B1480">
        <v>-0.13793612</v>
      </c>
    </row>
    <row r="1481" spans="1:2" x14ac:dyDescent="0.35">
      <c r="A1481">
        <v>1480000</v>
      </c>
      <c r="B1481">
        <v>-7.6652564000000006E-2</v>
      </c>
    </row>
    <row r="1482" spans="1:2" x14ac:dyDescent="0.35">
      <c r="A1482">
        <v>1481000</v>
      </c>
      <c r="B1482">
        <v>-3.2017789999999997E-2</v>
      </c>
    </row>
    <row r="1483" spans="1:2" x14ac:dyDescent="0.35">
      <c r="A1483">
        <v>1482000</v>
      </c>
      <c r="B1483">
        <v>2.6237170000000001E-2</v>
      </c>
    </row>
    <row r="1484" spans="1:2" x14ac:dyDescent="0.35">
      <c r="A1484">
        <v>1483000</v>
      </c>
      <c r="B1484">
        <v>-3.2667639000000001E-3</v>
      </c>
    </row>
    <row r="1485" spans="1:2" x14ac:dyDescent="0.35">
      <c r="A1485">
        <v>1484000</v>
      </c>
      <c r="B1485">
        <v>-1.915536E-2</v>
      </c>
    </row>
    <row r="1486" spans="1:2" x14ac:dyDescent="0.35">
      <c r="A1486">
        <v>1485000</v>
      </c>
      <c r="B1486">
        <v>-4.9417049999999997E-2</v>
      </c>
    </row>
    <row r="1487" spans="1:2" x14ac:dyDescent="0.35">
      <c r="A1487">
        <v>1486000</v>
      </c>
      <c r="B1487">
        <v>-5.2443214000000002E-2</v>
      </c>
    </row>
    <row r="1488" spans="1:2" x14ac:dyDescent="0.35">
      <c r="A1488">
        <v>1487000</v>
      </c>
      <c r="B1488">
        <v>-5.0174802999999997E-2</v>
      </c>
    </row>
    <row r="1489" spans="1:2" x14ac:dyDescent="0.35">
      <c r="A1489">
        <v>1488000</v>
      </c>
      <c r="B1489">
        <v>-9.5567330000000006E-2</v>
      </c>
    </row>
    <row r="1490" spans="1:2" x14ac:dyDescent="0.35">
      <c r="A1490">
        <v>1489000</v>
      </c>
      <c r="B1490">
        <v>-0.17500547</v>
      </c>
    </row>
    <row r="1491" spans="1:2" x14ac:dyDescent="0.35">
      <c r="A1491">
        <v>1490000</v>
      </c>
      <c r="B1491">
        <v>-0.24233650000000001</v>
      </c>
    </row>
    <row r="1492" spans="1:2" x14ac:dyDescent="0.35">
      <c r="A1492">
        <v>1491000</v>
      </c>
      <c r="B1492">
        <v>-0.28924697999999999</v>
      </c>
    </row>
    <row r="1493" spans="1:2" x14ac:dyDescent="0.35">
      <c r="A1493">
        <v>1492000</v>
      </c>
      <c r="B1493">
        <v>-0.34901258000000002</v>
      </c>
    </row>
    <row r="1494" spans="1:2" x14ac:dyDescent="0.35">
      <c r="A1494">
        <v>1493000</v>
      </c>
      <c r="B1494">
        <v>-0.3906212</v>
      </c>
    </row>
    <row r="1495" spans="1:2" x14ac:dyDescent="0.35">
      <c r="A1495">
        <v>1494000</v>
      </c>
      <c r="B1495">
        <v>-0.40499669999999999</v>
      </c>
    </row>
    <row r="1496" spans="1:2" x14ac:dyDescent="0.35">
      <c r="A1496">
        <v>1495000</v>
      </c>
      <c r="B1496">
        <v>-0.42693523</v>
      </c>
    </row>
    <row r="1497" spans="1:2" x14ac:dyDescent="0.35">
      <c r="A1497">
        <v>1496000</v>
      </c>
      <c r="B1497">
        <v>-0.4670356</v>
      </c>
    </row>
    <row r="1498" spans="1:2" x14ac:dyDescent="0.35">
      <c r="A1498">
        <v>1497000</v>
      </c>
      <c r="B1498">
        <v>-0.48821874999999998</v>
      </c>
    </row>
    <row r="1499" spans="1:2" x14ac:dyDescent="0.35">
      <c r="A1499">
        <v>1498000</v>
      </c>
      <c r="B1499">
        <v>-0.50032339999999997</v>
      </c>
    </row>
    <row r="1500" spans="1:2" x14ac:dyDescent="0.35">
      <c r="A1500">
        <v>1499000</v>
      </c>
      <c r="B1500">
        <v>-0.54495822999999999</v>
      </c>
    </row>
    <row r="1501" spans="1:2" x14ac:dyDescent="0.35">
      <c r="A1501">
        <v>1500000</v>
      </c>
      <c r="B1501">
        <v>-0.55706286000000005</v>
      </c>
    </row>
    <row r="1502" spans="1:2" x14ac:dyDescent="0.35">
      <c r="A1502">
        <v>1501000</v>
      </c>
      <c r="B1502">
        <v>-0.55101054999999999</v>
      </c>
    </row>
    <row r="1503" spans="1:2" x14ac:dyDescent="0.35">
      <c r="A1503">
        <v>1502000</v>
      </c>
      <c r="B1503">
        <v>-0.54344755</v>
      </c>
    </row>
    <row r="1504" spans="1:2" x14ac:dyDescent="0.35">
      <c r="A1504">
        <v>1503000</v>
      </c>
      <c r="B1504">
        <v>-0.54647374000000004</v>
      </c>
    </row>
    <row r="1505" spans="1:3" x14ac:dyDescent="0.35">
      <c r="A1505">
        <v>1504000</v>
      </c>
      <c r="B1505">
        <v>-0.53436905000000001</v>
      </c>
    </row>
    <row r="1506" spans="1:3" x14ac:dyDescent="0.35">
      <c r="A1506">
        <v>1505000</v>
      </c>
      <c r="B1506">
        <v>-0.51621205000000003</v>
      </c>
    </row>
    <row r="1507" spans="1:3" x14ac:dyDescent="0.35">
      <c r="A1507">
        <v>1506000</v>
      </c>
      <c r="B1507">
        <v>-0.50940189999999996</v>
      </c>
    </row>
    <row r="1508" spans="1:3" x14ac:dyDescent="0.35">
      <c r="A1508">
        <v>1507000</v>
      </c>
      <c r="B1508">
        <v>-0.47762719999999997</v>
      </c>
    </row>
    <row r="1509" spans="1:3" x14ac:dyDescent="0.35">
      <c r="A1509">
        <v>1508000</v>
      </c>
      <c r="B1509">
        <v>-0.43374773999999999</v>
      </c>
    </row>
    <row r="1510" spans="1:3" x14ac:dyDescent="0.35">
      <c r="A1510">
        <v>1509000</v>
      </c>
      <c r="B1510">
        <v>-0.40726753999999998</v>
      </c>
    </row>
    <row r="1511" spans="1:3" x14ac:dyDescent="0.35">
      <c r="A1511">
        <v>1510000</v>
      </c>
      <c r="B1511">
        <v>-0.42542455000000001</v>
      </c>
    </row>
    <row r="1512" spans="1:3" x14ac:dyDescent="0.35">
      <c r="A1512">
        <v>1511000</v>
      </c>
      <c r="B1512">
        <v>-0.40424137999999998</v>
      </c>
    </row>
    <row r="1513" spans="1:3" x14ac:dyDescent="0.35">
      <c r="A1513">
        <v>1512000</v>
      </c>
      <c r="B1513">
        <v>-0.36490118999999999</v>
      </c>
    </row>
    <row r="1514" spans="1:3" x14ac:dyDescent="0.35">
      <c r="A1514">
        <v>1513000</v>
      </c>
      <c r="B1514">
        <v>-0.25444116999999999</v>
      </c>
    </row>
    <row r="1515" spans="1:3" x14ac:dyDescent="0.35">
      <c r="A1515">
        <v>1514000</v>
      </c>
      <c r="B1515">
        <v>-0.20375407000000001</v>
      </c>
    </row>
    <row r="1516" spans="1:3" x14ac:dyDescent="0.35">
      <c r="A1516">
        <v>1515000</v>
      </c>
      <c r="B1516">
        <v>-0.21510098999999999</v>
      </c>
    </row>
    <row r="1517" spans="1:3" x14ac:dyDescent="0.35">
      <c r="A1517">
        <v>1516000</v>
      </c>
      <c r="B1517">
        <v>-0.23023183999999999</v>
      </c>
    </row>
    <row r="1518" spans="1:3" x14ac:dyDescent="0.35">
      <c r="A1518">
        <v>1517000</v>
      </c>
      <c r="B1518">
        <v>-0.19467556</v>
      </c>
    </row>
    <row r="1519" spans="1:3" x14ac:dyDescent="0.35">
      <c r="A1519">
        <v>1518000</v>
      </c>
      <c r="B1519">
        <v>-0.18332863999999999</v>
      </c>
    </row>
    <row r="1520" spans="1:3" x14ac:dyDescent="0.35">
      <c r="A1520">
        <v>1519000</v>
      </c>
      <c r="B1520">
        <v>-0.1719793</v>
      </c>
      <c r="C1520" t="s">
        <v>93</v>
      </c>
    </row>
    <row r="1521" spans="1:2" x14ac:dyDescent="0.35">
      <c r="A1521">
        <v>1520000</v>
      </c>
      <c r="B1521">
        <v>-0.17878695999999999</v>
      </c>
    </row>
    <row r="1522" spans="1:2" x14ac:dyDescent="0.35">
      <c r="A1522">
        <v>1521000</v>
      </c>
      <c r="B1522">
        <v>-0.16819780000000001</v>
      </c>
    </row>
    <row r="1523" spans="1:2" x14ac:dyDescent="0.35">
      <c r="A1523">
        <v>1522000</v>
      </c>
      <c r="B1523">
        <v>-0.16517161999999999</v>
      </c>
    </row>
    <row r="1524" spans="1:2" x14ac:dyDescent="0.35">
      <c r="A1524">
        <v>1523000</v>
      </c>
      <c r="B1524">
        <v>-6.9842470000000004E-2</v>
      </c>
    </row>
    <row r="1525" spans="1:2" x14ac:dyDescent="0.35">
      <c r="A1525">
        <v>1524000</v>
      </c>
      <c r="B1525">
        <v>-9.3191005E-3</v>
      </c>
    </row>
    <row r="1526" spans="1:2" x14ac:dyDescent="0.35">
      <c r="A1526">
        <v>1525000</v>
      </c>
      <c r="B1526">
        <v>2.0942584E-2</v>
      </c>
    </row>
    <row r="1527" spans="1:2" x14ac:dyDescent="0.35">
      <c r="A1527">
        <v>1526000</v>
      </c>
      <c r="B1527">
        <v>0.10491998</v>
      </c>
    </row>
    <row r="1528" spans="1:2" x14ac:dyDescent="0.35">
      <c r="A1528">
        <v>1527000</v>
      </c>
      <c r="B1528">
        <v>0.14274708999999999</v>
      </c>
    </row>
    <row r="1529" spans="1:2" x14ac:dyDescent="0.35">
      <c r="A1529">
        <v>1528000</v>
      </c>
      <c r="B1529">
        <v>5.0448939999999998E-2</v>
      </c>
    </row>
    <row r="1530" spans="1:2" x14ac:dyDescent="0.35">
      <c r="A1530">
        <v>1529000</v>
      </c>
      <c r="B1530">
        <v>3.5315678000000003E-2</v>
      </c>
    </row>
    <row r="1531" spans="1:2" x14ac:dyDescent="0.35">
      <c r="A1531">
        <v>1530000</v>
      </c>
      <c r="B1531">
        <v>1.9427079999999999E-2</v>
      </c>
    </row>
    <row r="1532" spans="1:2" x14ac:dyDescent="0.35">
      <c r="A1532">
        <v>1531000</v>
      </c>
      <c r="B1532">
        <v>4.0610260000000002E-2</v>
      </c>
    </row>
    <row r="1533" spans="1:2" x14ac:dyDescent="0.35">
      <c r="A1533">
        <v>1532000</v>
      </c>
      <c r="B1533">
        <v>5.1206692999999998E-2</v>
      </c>
    </row>
    <row r="1534" spans="1:2" x14ac:dyDescent="0.35">
      <c r="A1534">
        <v>1533000</v>
      </c>
      <c r="B1534">
        <v>4.5907266000000002E-2</v>
      </c>
    </row>
    <row r="1535" spans="1:2" x14ac:dyDescent="0.35">
      <c r="A1535">
        <v>1534000</v>
      </c>
      <c r="B1535">
        <v>4.1368015000000001E-2</v>
      </c>
    </row>
    <row r="1536" spans="1:2" x14ac:dyDescent="0.35">
      <c r="A1536">
        <v>1535000</v>
      </c>
      <c r="B1536">
        <v>5.4988198000000002E-2</v>
      </c>
    </row>
    <row r="1537" spans="1:3" x14ac:dyDescent="0.35">
      <c r="A1537">
        <v>1536000</v>
      </c>
      <c r="B1537">
        <v>5.2717357999999999E-2</v>
      </c>
    </row>
    <row r="1538" spans="1:3" x14ac:dyDescent="0.35">
      <c r="A1538">
        <v>1537000</v>
      </c>
      <c r="B1538">
        <v>7.8442215999999995E-2</v>
      </c>
    </row>
    <row r="1539" spans="1:3" x14ac:dyDescent="0.35">
      <c r="A1539">
        <v>1538000</v>
      </c>
      <c r="B1539">
        <v>9.5841474999999995E-2</v>
      </c>
    </row>
    <row r="1540" spans="1:3" x14ac:dyDescent="0.35">
      <c r="A1540">
        <v>1539000</v>
      </c>
      <c r="B1540">
        <v>6.8605949999999999E-2</v>
      </c>
    </row>
    <row r="1541" spans="1:3" x14ac:dyDescent="0.35">
      <c r="A1541">
        <v>1540000</v>
      </c>
      <c r="B1541">
        <v>4.5907266000000002E-2</v>
      </c>
    </row>
    <row r="1542" spans="1:3" x14ac:dyDescent="0.35">
      <c r="A1542">
        <v>1541000</v>
      </c>
      <c r="B1542">
        <v>3.380259E-2</v>
      </c>
    </row>
    <row r="1543" spans="1:3" x14ac:dyDescent="0.35">
      <c r="A1543">
        <v>1542000</v>
      </c>
      <c r="B1543">
        <v>3.4557923999999997E-2</v>
      </c>
    </row>
    <row r="1544" spans="1:3" x14ac:dyDescent="0.35">
      <c r="A1544">
        <v>1543000</v>
      </c>
      <c r="B1544">
        <v>4.5907266000000002E-2</v>
      </c>
    </row>
    <row r="1545" spans="1:3" x14ac:dyDescent="0.35">
      <c r="A1545">
        <v>1544000</v>
      </c>
      <c r="B1545">
        <v>2.6237170000000001E-2</v>
      </c>
      <c r="C1545" t="s">
        <v>94</v>
      </c>
    </row>
    <row r="1546" spans="1:3" x14ac:dyDescent="0.35">
      <c r="A1546">
        <v>1545000</v>
      </c>
      <c r="B1546">
        <v>4.1368015000000001E-2</v>
      </c>
    </row>
    <row r="1547" spans="1:3" x14ac:dyDescent="0.35">
      <c r="A1547">
        <v>1546000</v>
      </c>
      <c r="B1547">
        <v>4.3636425999999999E-2</v>
      </c>
    </row>
    <row r="1548" spans="1:3" x14ac:dyDescent="0.35">
      <c r="A1548">
        <v>1547000</v>
      </c>
      <c r="B1548">
        <v>2.1697916000000001E-2</v>
      </c>
    </row>
    <row r="1549" spans="1:3" x14ac:dyDescent="0.35">
      <c r="A1549">
        <v>1548000</v>
      </c>
      <c r="B1549">
        <v>1.4132495E-2</v>
      </c>
    </row>
    <row r="1550" spans="1:3" x14ac:dyDescent="0.35">
      <c r="A1550">
        <v>1549000</v>
      </c>
      <c r="B1550">
        <v>1.0348573999999999E-2</v>
      </c>
    </row>
    <row r="1551" spans="1:3" x14ac:dyDescent="0.35">
      <c r="A1551">
        <v>1550000</v>
      </c>
      <c r="B1551">
        <v>-2.2939281999999998E-2</v>
      </c>
    </row>
    <row r="1552" spans="1:3" x14ac:dyDescent="0.35">
      <c r="A1552">
        <v>1551000</v>
      </c>
      <c r="B1552">
        <v>-5.7737797E-2</v>
      </c>
    </row>
    <row r="1553" spans="1:2" x14ac:dyDescent="0.35">
      <c r="A1553">
        <v>1552000</v>
      </c>
      <c r="B1553">
        <v>-8.2704899999999998E-2</v>
      </c>
    </row>
    <row r="1554" spans="1:2" x14ac:dyDescent="0.35">
      <c r="A1554">
        <v>1553000</v>
      </c>
      <c r="B1554">
        <v>-0.10842733</v>
      </c>
    </row>
    <row r="1555" spans="1:2" x14ac:dyDescent="0.35">
      <c r="A1555">
        <v>1554000</v>
      </c>
      <c r="B1555">
        <v>-0.12583143999999999</v>
      </c>
    </row>
    <row r="1556" spans="1:2" x14ac:dyDescent="0.35">
      <c r="A1556">
        <v>1555000</v>
      </c>
      <c r="B1556">
        <v>-0.16062995999999999</v>
      </c>
    </row>
    <row r="1557" spans="1:2" x14ac:dyDescent="0.35">
      <c r="A1557">
        <v>1556000</v>
      </c>
      <c r="B1557">
        <v>-0.19845948999999999</v>
      </c>
    </row>
    <row r="1558" spans="1:2" x14ac:dyDescent="0.35">
      <c r="A1558">
        <v>1557000</v>
      </c>
      <c r="B1558">
        <v>-0.24082582</v>
      </c>
    </row>
    <row r="1559" spans="1:2" x14ac:dyDescent="0.35">
      <c r="A1559">
        <v>1558000</v>
      </c>
      <c r="B1559">
        <v>-0.23023183999999999</v>
      </c>
    </row>
    <row r="1560" spans="1:2" x14ac:dyDescent="0.35">
      <c r="A1560">
        <v>1559000</v>
      </c>
      <c r="B1560">
        <v>-0.25746735999999998</v>
      </c>
    </row>
    <row r="1561" spans="1:2" x14ac:dyDescent="0.35">
      <c r="A1561">
        <v>1560000</v>
      </c>
      <c r="B1561">
        <v>-0.28167912000000001</v>
      </c>
    </row>
    <row r="1562" spans="1:2" x14ac:dyDescent="0.35">
      <c r="A1562">
        <v>1561000</v>
      </c>
      <c r="B1562">
        <v>-0.33690792000000003</v>
      </c>
    </row>
    <row r="1563" spans="1:2" x14ac:dyDescent="0.35">
      <c r="A1563">
        <v>1562000</v>
      </c>
      <c r="B1563">
        <v>-0.34749950000000002</v>
      </c>
    </row>
    <row r="1564" spans="1:2" x14ac:dyDescent="0.35">
      <c r="A1564">
        <v>1563000</v>
      </c>
      <c r="B1564">
        <v>-0.36716959999999998</v>
      </c>
    </row>
    <row r="1565" spans="1:2" x14ac:dyDescent="0.35">
      <c r="A1565">
        <v>1564000</v>
      </c>
      <c r="B1565">
        <v>-0.36716959999999998</v>
      </c>
    </row>
    <row r="1566" spans="1:2" x14ac:dyDescent="0.35">
      <c r="A1566">
        <v>1565000</v>
      </c>
      <c r="B1566">
        <v>-0.37851653000000002</v>
      </c>
    </row>
    <row r="1567" spans="1:2" x14ac:dyDescent="0.35">
      <c r="A1567">
        <v>1566000</v>
      </c>
      <c r="B1567">
        <v>-0.3906212</v>
      </c>
    </row>
    <row r="1568" spans="1:2" x14ac:dyDescent="0.35">
      <c r="A1568">
        <v>1567000</v>
      </c>
      <c r="B1568">
        <v>-0.37700584999999998</v>
      </c>
    </row>
    <row r="1569" spans="1:3" x14ac:dyDescent="0.35">
      <c r="A1569">
        <v>1568000</v>
      </c>
      <c r="B1569">
        <v>-0.36641182999999999</v>
      </c>
    </row>
    <row r="1570" spans="1:3" x14ac:dyDescent="0.35">
      <c r="A1570">
        <v>1569000</v>
      </c>
      <c r="B1570">
        <v>-0.36414342999999999</v>
      </c>
    </row>
    <row r="1571" spans="1:3" x14ac:dyDescent="0.35">
      <c r="A1571">
        <v>1570000</v>
      </c>
      <c r="B1571">
        <v>-0.35733333</v>
      </c>
    </row>
    <row r="1572" spans="1:3" x14ac:dyDescent="0.35">
      <c r="A1572">
        <v>1571000</v>
      </c>
      <c r="B1572">
        <v>-0.34296024000000003</v>
      </c>
    </row>
    <row r="1573" spans="1:3" x14ac:dyDescent="0.35">
      <c r="A1573">
        <v>1572000</v>
      </c>
      <c r="B1573">
        <v>-0.29983612999999998</v>
      </c>
    </row>
    <row r="1574" spans="1:3" x14ac:dyDescent="0.35">
      <c r="A1574">
        <v>1573000</v>
      </c>
      <c r="B1574">
        <v>-0.27335837000000002</v>
      </c>
    </row>
    <row r="1575" spans="1:3" x14ac:dyDescent="0.35">
      <c r="A1575">
        <v>1574000</v>
      </c>
      <c r="B1575">
        <v>-0.25293051999999999</v>
      </c>
    </row>
    <row r="1576" spans="1:3" x14ac:dyDescent="0.35">
      <c r="A1576">
        <v>1575000</v>
      </c>
      <c r="B1576">
        <v>-0.22720566</v>
      </c>
    </row>
    <row r="1577" spans="1:3" x14ac:dyDescent="0.35">
      <c r="A1577">
        <v>1576000</v>
      </c>
      <c r="B1577">
        <v>-0.19089164</v>
      </c>
    </row>
    <row r="1578" spans="1:3" x14ac:dyDescent="0.35">
      <c r="A1578">
        <v>1577000</v>
      </c>
      <c r="B1578">
        <v>-0.14928304000000001</v>
      </c>
    </row>
    <row r="1579" spans="1:3" x14ac:dyDescent="0.35">
      <c r="A1579">
        <v>1578000</v>
      </c>
      <c r="B1579">
        <v>-0.14701462000000001</v>
      </c>
    </row>
    <row r="1580" spans="1:3" x14ac:dyDescent="0.35">
      <c r="A1580">
        <v>1579000</v>
      </c>
      <c r="B1580">
        <v>-0.12809986000000001</v>
      </c>
    </row>
    <row r="1581" spans="1:3" x14ac:dyDescent="0.35">
      <c r="A1581">
        <v>1580000</v>
      </c>
      <c r="B1581">
        <v>-0.11826359</v>
      </c>
    </row>
    <row r="1582" spans="1:3" x14ac:dyDescent="0.35">
      <c r="A1582">
        <v>1581000</v>
      </c>
      <c r="B1582">
        <v>-0.11826359</v>
      </c>
    </row>
    <row r="1583" spans="1:3" x14ac:dyDescent="0.35">
      <c r="A1583">
        <v>1582000</v>
      </c>
      <c r="B1583">
        <v>-0.11448208999999999</v>
      </c>
    </row>
    <row r="1584" spans="1:3" x14ac:dyDescent="0.35">
      <c r="A1584">
        <v>1583000</v>
      </c>
      <c r="B1584">
        <v>-0.10994284</v>
      </c>
      <c r="C1584" t="s">
        <v>95</v>
      </c>
    </row>
    <row r="1585" spans="1:2" x14ac:dyDescent="0.35">
      <c r="A1585">
        <v>1584000</v>
      </c>
      <c r="B1585">
        <v>-0.11599518</v>
      </c>
    </row>
    <row r="1586" spans="1:2" x14ac:dyDescent="0.35">
      <c r="A1586">
        <v>1585000</v>
      </c>
      <c r="B1586">
        <v>-0.14323068999999999</v>
      </c>
    </row>
    <row r="1587" spans="1:2" x14ac:dyDescent="0.35">
      <c r="A1587">
        <v>1586000</v>
      </c>
      <c r="B1587">
        <v>-0.18030246999999999</v>
      </c>
    </row>
    <row r="1588" spans="1:2" x14ac:dyDescent="0.35">
      <c r="A1588">
        <v>1587000</v>
      </c>
      <c r="B1588">
        <v>-0.18711014000000001</v>
      </c>
    </row>
    <row r="1589" spans="1:2" x14ac:dyDescent="0.35">
      <c r="A1589">
        <v>1588000</v>
      </c>
      <c r="B1589">
        <v>-0.21359032</v>
      </c>
    </row>
    <row r="1590" spans="1:2" x14ac:dyDescent="0.35">
      <c r="A1590">
        <v>1589000</v>
      </c>
      <c r="B1590">
        <v>-0.22569500000000001</v>
      </c>
    </row>
    <row r="1591" spans="1:2" x14ac:dyDescent="0.35">
      <c r="A1591">
        <v>1590000</v>
      </c>
      <c r="B1591">
        <v>-0.24763350000000001</v>
      </c>
    </row>
    <row r="1592" spans="1:2" x14ac:dyDescent="0.35">
      <c r="A1592">
        <v>1591000</v>
      </c>
      <c r="B1592">
        <v>-0.29454153999999999</v>
      </c>
    </row>
    <row r="1593" spans="1:2" x14ac:dyDescent="0.35">
      <c r="A1593">
        <v>1592000</v>
      </c>
      <c r="B1593">
        <v>-0.32404548</v>
      </c>
    </row>
    <row r="1594" spans="1:2" x14ac:dyDescent="0.35">
      <c r="A1594">
        <v>1593000</v>
      </c>
      <c r="B1594">
        <v>-0.34447333000000002</v>
      </c>
    </row>
    <row r="1595" spans="1:2" x14ac:dyDescent="0.35">
      <c r="A1595">
        <v>1594000</v>
      </c>
      <c r="B1595">
        <v>-0.36490118999999999</v>
      </c>
    </row>
    <row r="1596" spans="1:2" x14ac:dyDescent="0.35">
      <c r="A1596">
        <v>1595000</v>
      </c>
      <c r="B1596">
        <v>-0.36943801999999998</v>
      </c>
    </row>
    <row r="1597" spans="1:2" x14ac:dyDescent="0.35">
      <c r="A1597">
        <v>1596000</v>
      </c>
      <c r="B1597">
        <v>-0.39516287999999999</v>
      </c>
    </row>
    <row r="1598" spans="1:2" x14ac:dyDescent="0.35">
      <c r="A1598">
        <v>1597000</v>
      </c>
      <c r="B1598">
        <v>-0.42315373000000001</v>
      </c>
    </row>
    <row r="1599" spans="1:2" x14ac:dyDescent="0.35">
      <c r="A1599">
        <v>1598000</v>
      </c>
      <c r="B1599">
        <v>-0.45039164999999998</v>
      </c>
    </row>
    <row r="1600" spans="1:2" x14ac:dyDescent="0.35">
      <c r="A1600">
        <v>1599000</v>
      </c>
      <c r="B1600">
        <v>-0.46249634000000001</v>
      </c>
    </row>
    <row r="1601" spans="1:3" x14ac:dyDescent="0.35">
      <c r="A1601">
        <v>1600000</v>
      </c>
      <c r="B1601">
        <v>-0.46779335</v>
      </c>
    </row>
    <row r="1602" spans="1:3" x14ac:dyDescent="0.35">
      <c r="A1602">
        <v>1601000</v>
      </c>
      <c r="B1602">
        <v>-0.44358399999999998</v>
      </c>
      <c r="C1602" t="s">
        <v>96</v>
      </c>
    </row>
    <row r="1603" spans="1:3" x14ac:dyDescent="0.35">
      <c r="A1603">
        <v>1602000</v>
      </c>
      <c r="B1603">
        <v>-0.39364737</v>
      </c>
    </row>
    <row r="1604" spans="1:3" x14ac:dyDescent="0.35">
      <c r="A1604">
        <v>1603000</v>
      </c>
      <c r="B1604">
        <v>-0.35430717</v>
      </c>
    </row>
    <row r="1605" spans="1:3" x14ac:dyDescent="0.35">
      <c r="A1605">
        <v>1604000</v>
      </c>
      <c r="B1605">
        <v>-0.36338567999999999</v>
      </c>
    </row>
    <row r="1606" spans="1:3" x14ac:dyDescent="0.35">
      <c r="A1606">
        <v>1605000</v>
      </c>
      <c r="B1606">
        <v>-0.31345633000000001</v>
      </c>
    </row>
    <row r="1607" spans="1:3" x14ac:dyDescent="0.35">
      <c r="A1607">
        <v>1606000</v>
      </c>
      <c r="B1607">
        <v>-0.28924697999999999</v>
      </c>
    </row>
    <row r="1608" spans="1:3" x14ac:dyDescent="0.35">
      <c r="A1608">
        <v>1607000</v>
      </c>
      <c r="B1608">
        <v>-0.27638453000000002</v>
      </c>
    </row>
    <row r="1609" spans="1:3" x14ac:dyDescent="0.35">
      <c r="A1609">
        <v>1608000</v>
      </c>
      <c r="B1609">
        <v>-0.24082582</v>
      </c>
    </row>
    <row r="1610" spans="1:3" x14ac:dyDescent="0.35">
      <c r="A1610">
        <v>1609000</v>
      </c>
      <c r="B1610">
        <v>-0.21131949</v>
      </c>
    </row>
    <row r="1611" spans="1:3" x14ac:dyDescent="0.35">
      <c r="A1611">
        <v>1610000</v>
      </c>
      <c r="B1611">
        <v>-0.18483931000000001</v>
      </c>
    </row>
    <row r="1612" spans="1:3" x14ac:dyDescent="0.35">
      <c r="A1612">
        <v>1611000</v>
      </c>
      <c r="B1612">
        <v>-0.16365611999999999</v>
      </c>
    </row>
    <row r="1613" spans="1:3" x14ac:dyDescent="0.35">
      <c r="A1613">
        <v>1612000</v>
      </c>
      <c r="B1613">
        <v>-0.15609312</v>
      </c>
    </row>
    <row r="1614" spans="1:3" x14ac:dyDescent="0.35">
      <c r="A1614">
        <v>1613000</v>
      </c>
      <c r="B1614">
        <v>-0.14398844999999999</v>
      </c>
    </row>
    <row r="1615" spans="1:3" x14ac:dyDescent="0.35">
      <c r="A1615">
        <v>1614000</v>
      </c>
      <c r="B1615">
        <v>-0.12809986000000001</v>
      </c>
      <c r="C1615" t="s">
        <v>97</v>
      </c>
    </row>
    <row r="1616" spans="1:3" x14ac:dyDescent="0.35">
      <c r="A1616">
        <v>1615000</v>
      </c>
      <c r="B1616">
        <v>-0.13112602000000001</v>
      </c>
    </row>
    <row r="1617" spans="1:2" x14ac:dyDescent="0.35">
      <c r="A1617">
        <v>1616000</v>
      </c>
      <c r="B1617">
        <v>-0.14398844999999999</v>
      </c>
    </row>
    <row r="1618" spans="1:2" x14ac:dyDescent="0.35">
      <c r="A1618">
        <v>1617000</v>
      </c>
      <c r="B1618">
        <v>-0.13415219</v>
      </c>
    </row>
    <row r="1619" spans="1:2" x14ac:dyDescent="0.35">
      <c r="A1619">
        <v>1618000</v>
      </c>
      <c r="B1619">
        <v>-0.12809986000000001</v>
      </c>
    </row>
    <row r="1620" spans="1:2" x14ac:dyDescent="0.35">
      <c r="A1620">
        <v>1619000</v>
      </c>
      <c r="B1620">
        <v>-0.13036826000000001</v>
      </c>
    </row>
    <row r="1621" spans="1:2" x14ac:dyDescent="0.35">
      <c r="A1621">
        <v>1620000</v>
      </c>
      <c r="B1621">
        <v>-0.13490994000000001</v>
      </c>
    </row>
    <row r="1622" spans="1:2" x14ac:dyDescent="0.35">
      <c r="A1622">
        <v>1621000</v>
      </c>
      <c r="B1622">
        <v>-0.13490994000000001</v>
      </c>
    </row>
    <row r="1623" spans="1:2" x14ac:dyDescent="0.35">
      <c r="A1623">
        <v>1622000</v>
      </c>
      <c r="B1623">
        <v>-0.13944677999999999</v>
      </c>
    </row>
    <row r="1624" spans="1:2" x14ac:dyDescent="0.35">
      <c r="A1624">
        <v>1623000</v>
      </c>
      <c r="B1624">
        <v>-0.14474379000000001</v>
      </c>
    </row>
    <row r="1625" spans="1:2" x14ac:dyDescent="0.35">
      <c r="A1625">
        <v>1624000</v>
      </c>
      <c r="B1625">
        <v>-0.13869144</v>
      </c>
    </row>
    <row r="1626" spans="1:2" x14ac:dyDescent="0.35">
      <c r="A1626">
        <v>1625000</v>
      </c>
      <c r="B1626">
        <v>-0.14096228999999999</v>
      </c>
    </row>
    <row r="1627" spans="1:2" x14ac:dyDescent="0.35">
      <c r="A1627">
        <v>1626000</v>
      </c>
      <c r="B1627">
        <v>-0.12734210000000001</v>
      </c>
    </row>
    <row r="1628" spans="1:2" x14ac:dyDescent="0.35">
      <c r="A1628">
        <v>1627000</v>
      </c>
      <c r="B1628">
        <v>-0.13717836</v>
      </c>
    </row>
    <row r="1629" spans="1:2" x14ac:dyDescent="0.35">
      <c r="A1629">
        <v>1628000</v>
      </c>
      <c r="B1629">
        <v>-0.15004079000000001</v>
      </c>
    </row>
    <row r="1630" spans="1:2" x14ac:dyDescent="0.35">
      <c r="A1630">
        <v>1629000</v>
      </c>
      <c r="B1630">
        <v>-0.17803163999999999</v>
      </c>
    </row>
    <row r="1631" spans="1:2" x14ac:dyDescent="0.35">
      <c r="A1631">
        <v>1630000</v>
      </c>
      <c r="B1631">
        <v>-0.20980641</v>
      </c>
    </row>
    <row r="1632" spans="1:2" x14ac:dyDescent="0.35">
      <c r="A1632">
        <v>1631000</v>
      </c>
      <c r="B1632">
        <v>-0.21585873999999999</v>
      </c>
    </row>
    <row r="1633" spans="1:3" x14ac:dyDescent="0.35">
      <c r="A1633">
        <v>1632000</v>
      </c>
      <c r="B1633">
        <v>-0.22191106999999999</v>
      </c>
    </row>
    <row r="1634" spans="1:3" x14ac:dyDescent="0.35">
      <c r="A1634">
        <v>1633000</v>
      </c>
      <c r="B1634">
        <v>-0.21964267000000001</v>
      </c>
    </row>
    <row r="1635" spans="1:3" x14ac:dyDescent="0.35">
      <c r="A1635">
        <v>1634000</v>
      </c>
      <c r="B1635">
        <v>-0.20526715000000001</v>
      </c>
    </row>
    <row r="1636" spans="1:3" x14ac:dyDescent="0.35">
      <c r="A1636">
        <v>1635000</v>
      </c>
      <c r="B1636">
        <v>-0.22039800000000001</v>
      </c>
      <c r="C1636" t="s">
        <v>98</v>
      </c>
    </row>
    <row r="1637" spans="1:3" x14ac:dyDescent="0.35">
      <c r="A1637">
        <v>1636000</v>
      </c>
      <c r="B1637">
        <v>-0.21812715999999999</v>
      </c>
    </row>
    <row r="1638" spans="1:3" x14ac:dyDescent="0.35">
      <c r="A1638">
        <v>1637000</v>
      </c>
      <c r="B1638">
        <v>-0.19770173999999999</v>
      </c>
    </row>
    <row r="1639" spans="1:3" x14ac:dyDescent="0.35">
      <c r="A1639">
        <v>1638000</v>
      </c>
      <c r="B1639">
        <v>-0.18786547000000001</v>
      </c>
    </row>
    <row r="1640" spans="1:3" x14ac:dyDescent="0.35">
      <c r="A1640">
        <v>1639000</v>
      </c>
      <c r="B1640">
        <v>-0.17576079</v>
      </c>
    </row>
    <row r="1641" spans="1:3" x14ac:dyDescent="0.35">
      <c r="A1641">
        <v>1640000</v>
      </c>
      <c r="B1641">
        <v>-0.18862322000000001</v>
      </c>
    </row>
    <row r="1642" spans="1:3" x14ac:dyDescent="0.35">
      <c r="A1642">
        <v>1641000</v>
      </c>
      <c r="B1642">
        <v>-0.18105781000000001</v>
      </c>
    </row>
    <row r="1643" spans="1:3" x14ac:dyDescent="0.35">
      <c r="A1643">
        <v>1642000</v>
      </c>
      <c r="B1643">
        <v>-0.14247293999999999</v>
      </c>
    </row>
    <row r="1644" spans="1:3" x14ac:dyDescent="0.35">
      <c r="A1644">
        <v>1643000</v>
      </c>
      <c r="B1644">
        <v>-0.10842733</v>
      </c>
    </row>
    <row r="1645" spans="1:3" x14ac:dyDescent="0.35">
      <c r="A1645">
        <v>1644000</v>
      </c>
      <c r="B1645">
        <v>-0.10237499</v>
      </c>
    </row>
    <row r="1646" spans="1:3" x14ac:dyDescent="0.35">
      <c r="A1646">
        <v>1645000</v>
      </c>
      <c r="B1646">
        <v>-9.9348829999999999E-2</v>
      </c>
    </row>
    <row r="1647" spans="1:3" x14ac:dyDescent="0.35">
      <c r="A1647">
        <v>1646000</v>
      </c>
      <c r="B1647">
        <v>-0.10994284</v>
      </c>
    </row>
    <row r="1648" spans="1:3" x14ac:dyDescent="0.35">
      <c r="A1648">
        <v>1647000</v>
      </c>
      <c r="B1648">
        <v>-0.119779095</v>
      </c>
    </row>
    <row r="1649" spans="1:3" x14ac:dyDescent="0.35">
      <c r="A1649">
        <v>1648000</v>
      </c>
      <c r="B1649">
        <v>-0.12280526999999999</v>
      </c>
    </row>
    <row r="1650" spans="1:3" x14ac:dyDescent="0.35">
      <c r="A1650">
        <v>1649000</v>
      </c>
      <c r="B1650">
        <v>-0.13566527</v>
      </c>
    </row>
    <row r="1651" spans="1:3" x14ac:dyDescent="0.35">
      <c r="A1651">
        <v>1650000</v>
      </c>
      <c r="B1651">
        <v>-0.14928304000000001</v>
      </c>
    </row>
    <row r="1652" spans="1:3" x14ac:dyDescent="0.35">
      <c r="A1652">
        <v>1651000</v>
      </c>
      <c r="B1652">
        <v>-0.15457761</v>
      </c>
    </row>
    <row r="1653" spans="1:3" x14ac:dyDescent="0.35">
      <c r="A1653">
        <v>1652000</v>
      </c>
      <c r="B1653">
        <v>-0.14928304000000001</v>
      </c>
    </row>
    <row r="1654" spans="1:3" x14ac:dyDescent="0.35">
      <c r="A1654">
        <v>1653000</v>
      </c>
      <c r="B1654">
        <v>-0.16441386999999999</v>
      </c>
    </row>
    <row r="1655" spans="1:3" x14ac:dyDescent="0.35">
      <c r="A1655">
        <v>1654000</v>
      </c>
      <c r="B1655">
        <v>-0.16819780000000001</v>
      </c>
    </row>
    <row r="1656" spans="1:3" x14ac:dyDescent="0.35">
      <c r="A1656">
        <v>1655000</v>
      </c>
      <c r="B1656">
        <v>-0.17046621000000001</v>
      </c>
    </row>
    <row r="1657" spans="1:3" x14ac:dyDescent="0.35">
      <c r="A1657">
        <v>1656000</v>
      </c>
      <c r="B1657">
        <v>-0.14549910999999999</v>
      </c>
    </row>
    <row r="1658" spans="1:3" x14ac:dyDescent="0.35">
      <c r="A1658">
        <v>1657000</v>
      </c>
      <c r="B1658">
        <v>-0.16290078999999999</v>
      </c>
    </row>
    <row r="1659" spans="1:3" x14ac:dyDescent="0.35">
      <c r="A1659">
        <v>1658000</v>
      </c>
      <c r="B1659">
        <v>-0.15533537</v>
      </c>
      <c r="C1659" t="s">
        <v>99</v>
      </c>
    </row>
    <row r="1660" spans="1:3" x14ac:dyDescent="0.35">
      <c r="A1660">
        <v>1659000</v>
      </c>
      <c r="B1660">
        <v>-0.13112602000000001</v>
      </c>
    </row>
    <row r="1661" spans="1:3" x14ac:dyDescent="0.35">
      <c r="A1661">
        <v>1660000</v>
      </c>
      <c r="B1661">
        <v>-0.14398844999999999</v>
      </c>
    </row>
    <row r="1662" spans="1:3" x14ac:dyDescent="0.35">
      <c r="A1662">
        <v>1661000</v>
      </c>
      <c r="B1662">
        <v>-0.12583143999999999</v>
      </c>
    </row>
    <row r="1663" spans="1:3" x14ac:dyDescent="0.35">
      <c r="A1663">
        <v>1662000</v>
      </c>
      <c r="B1663">
        <v>-0.13415219</v>
      </c>
    </row>
    <row r="1664" spans="1:3" x14ac:dyDescent="0.35">
      <c r="A1664">
        <v>1663000</v>
      </c>
      <c r="B1664">
        <v>-0.13263911</v>
      </c>
    </row>
    <row r="1665" spans="1:2" x14ac:dyDescent="0.35">
      <c r="A1665">
        <v>1664000</v>
      </c>
      <c r="B1665">
        <v>-0.17046621000000001</v>
      </c>
    </row>
    <row r="1666" spans="1:2" x14ac:dyDescent="0.35">
      <c r="A1666">
        <v>1665000</v>
      </c>
      <c r="B1666">
        <v>-0.1772763</v>
      </c>
    </row>
    <row r="1667" spans="1:2" x14ac:dyDescent="0.35">
      <c r="A1667">
        <v>1666000</v>
      </c>
      <c r="B1667">
        <v>-0.15760378999999999</v>
      </c>
    </row>
    <row r="1668" spans="1:2" x14ac:dyDescent="0.35">
      <c r="A1668">
        <v>1667000</v>
      </c>
      <c r="B1668">
        <v>-0.15609312</v>
      </c>
    </row>
    <row r="1669" spans="1:2" x14ac:dyDescent="0.35">
      <c r="A1669">
        <v>1668000</v>
      </c>
      <c r="B1669">
        <v>-0.16365611999999999</v>
      </c>
    </row>
    <row r="1670" spans="1:2" x14ac:dyDescent="0.35">
      <c r="A1670">
        <v>1669000</v>
      </c>
      <c r="B1670">
        <v>-0.17954471999999999</v>
      </c>
    </row>
    <row r="1671" spans="1:2" x14ac:dyDescent="0.35">
      <c r="A1671">
        <v>1670000</v>
      </c>
      <c r="B1671">
        <v>-0.18257089000000001</v>
      </c>
    </row>
    <row r="1672" spans="1:2" x14ac:dyDescent="0.35">
      <c r="A1672">
        <v>1671000</v>
      </c>
      <c r="B1672">
        <v>-0.19316247</v>
      </c>
    </row>
    <row r="1673" spans="1:2" x14ac:dyDescent="0.35">
      <c r="A1673">
        <v>1672000</v>
      </c>
      <c r="B1673">
        <v>-0.19770173999999999</v>
      </c>
    </row>
    <row r="1674" spans="1:2" x14ac:dyDescent="0.35">
      <c r="A1674">
        <v>1673000</v>
      </c>
      <c r="B1674">
        <v>-0.18483931000000001</v>
      </c>
    </row>
    <row r="1675" spans="1:2" x14ac:dyDescent="0.35">
      <c r="A1675">
        <v>1674000</v>
      </c>
      <c r="B1675">
        <v>-0.19240715</v>
      </c>
    </row>
    <row r="1676" spans="1:2" x14ac:dyDescent="0.35">
      <c r="A1676">
        <v>1675000</v>
      </c>
      <c r="B1676">
        <v>-0.18030246999999999</v>
      </c>
    </row>
    <row r="1677" spans="1:2" x14ac:dyDescent="0.35">
      <c r="A1677">
        <v>1676000</v>
      </c>
      <c r="B1677">
        <v>-0.18862322000000001</v>
      </c>
    </row>
    <row r="1678" spans="1:2" x14ac:dyDescent="0.35">
      <c r="A1678">
        <v>1677000</v>
      </c>
      <c r="B1678">
        <v>-0.18332863999999999</v>
      </c>
    </row>
    <row r="1679" spans="1:2" x14ac:dyDescent="0.35">
      <c r="A1679">
        <v>1678000</v>
      </c>
      <c r="B1679">
        <v>-0.17954471999999999</v>
      </c>
    </row>
    <row r="1680" spans="1:2" x14ac:dyDescent="0.35">
      <c r="A1680">
        <v>1679000</v>
      </c>
      <c r="B1680">
        <v>-0.18559706000000001</v>
      </c>
    </row>
    <row r="1681" spans="1:3" x14ac:dyDescent="0.35">
      <c r="A1681">
        <v>1680000</v>
      </c>
      <c r="B1681">
        <v>-0.16592696000000001</v>
      </c>
      <c r="C1681" t="s">
        <v>100</v>
      </c>
    </row>
    <row r="1682" spans="1:3" x14ac:dyDescent="0.35">
      <c r="A1682">
        <v>1681000</v>
      </c>
      <c r="B1682">
        <v>-0.16819780000000001</v>
      </c>
    </row>
    <row r="1683" spans="1:3" x14ac:dyDescent="0.35">
      <c r="A1683">
        <v>1682000</v>
      </c>
      <c r="B1683">
        <v>-0.17122397</v>
      </c>
    </row>
    <row r="1684" spans="1:3" x14ac:dyDescent="0.35">
      <c r="A1684">
        <v>1683000</v>
      </c>
      <c r="B1684">
        <v>-0.18408397000000001</v>
      </c>
    </row>
    <row r="1685" spans="1:3" x14ac:dyDescent="0.35">
      <c r="A1685">
        <v>1684000</v>
      </c>
      <c r="B1685">
        <v>-0.21585873999999999</v>
      </c>
    </row>
    <row r="1686" spans="1:3" x14ac:dyDescent="0.35">
      <c r="A1686">
        <v>1685000</v>
      </c>
      <c r="B1686">
        <v>-0.20526715000000001</v>
      </c>
    </row>
    <row r="1687" spans="1:3" x14ac:dyDescent="0.35">
      <c r="A1687">
        <v>1686000</v>
      </c>
      <c r="B1687">
        <v>-0.19089164</v>
      </c>
    </row>
    <row r="1688" spans="1:3" x14ac:dyDescent="0.35">
      <c r="A1688">
        <v>1687000</v>
      </c>
      <c r="B1688">
        <v>-0.18483931000000001</v>
      </c>
    </row>
    <row r="1689" spans="1:3" x14ac:dyDescent="0.35">
      <c r="A1689">
        <v>1688000</v>
      </c>
      <c r="B1689">
        <v>-0.17425014</v>
      </c>
    </row>
    <row r="1690" spans="1:3" x14ac:dyDescent="0.35">
      <c r="A1690">
        <v>1689000</v>
      </c>
      <c r="B1690">
        <v>-0.1719793</v>
      </c>
    </row>
    <row r="1691" spans="1:3" x14ac:dyDescent="0.35">
      <c r="A1691">
        <v>1690000</v>
      </c>
      <c r="B1691">
        <v>-0.16895314</v>
      </c>
    </row>
    <row r="1692" spans="1:3" x14ac:dyDescent="0.35">
      <c r="A1692">
        <v>1691000</v>
      </c>
      <c r="B1692">
        <v>-0.17954471999999999</v>
      </c>
    </row>
    <row r="1693" spans="1:3" x14ac:dyDescent="0.35">
      <c r="A1693">
        <v>1692000</v>
      </c>
      <c r="B1693">
        <v>-0.17954471999999999</v>
      </c>
    </row>
    <row r="1694" spans="1:3" x14ac:dyDescent="0.35">
      <c r="A1694">
        <v>1693000</v>
      </c>
      <c r="B1694">
        <v>-0.1719793</v>
      </c>
    </row>
    <row r="1695" spans="1:3" x14ac:dyDescent="0.35">
      <c r="A1695">
        <v>1694000</v>
      </c>
      <c r="B1695">
        <v>-0.14701462000000001</v>
      </c>
    </row>
    <row r="1696" spans="1:3" x14ac:dyDescent="0.35">
      <c r="A1696">
        <v>1695000</v>
      </c>
      <c r="B1696">
        <v>-9.1783403999999999E-2</v>
      </c>
    </row>
    <row r="1697" spans="1:3" x14ac:dyDescent="0.35">
      <c r="A1697">
        <v>1696000</v>
      </c>
      <c r="B1697">
        <v>-0.10388807999999999</v>
      </c>
    </row>
    <row r="1698" spans="1:3" x14ac:dyDescent="0.35">
      <c r="A1698">
        <v>1697000</v>
      </c>
      <c r="B1698">
        <v>-0.12658676999999999</v>
      </c>
    </row>
    <row r="1699" spans="1:3" x14ac:dyDescent="0.35">
      <c r="A1699">
        <v>1698000</v>
      </c>
      <c r="B1699">
        <v>-0.13339444</v>
      </c>
    </row>
    <row r="1700" spans="1:3" x14ac:dyDescent="0.35">
      <c r="A1700">
        <v>1699000</v>
      </c>
      <c r="B1700">
        <v>-0.14928304000000001</v>
      </c>
    </row>
    <row r="1701" spans="1:3" x14ac:dyDescent="0.35">
      <c r="A1701">
        <v>1700000</v>
      </c>
      <c r="B1701">
        <v>-0.15457761</v>
      </c>
    </row>
    <row r="1702" spans="1:3" x14ac:dyDescent="0.35">
      <c r="A1702">
        <v>1701000</v>
      </c>
      <c r="B1702">
        <v>-0.16062995999999999</v>
      </c>
    </row>
    <row r="1703" spans="1:3" x14ac:dyDescent="0.35">
      <c r="A1703">
        <v>1702000</v>
      </c>
      <c r="B1703">
        <v>-0.15684846</v>
      </c>
    </row>
    <row r="1704" spans="1:3" x14ac:dyDescent="0.35">
      <c r="A1704">
        <v>1703000</v>
      </c>
      <c r="B1704">
        <v>-0.13566527</v>
      </c>
      <c r="C1704" t="s">
        <v>189</v>
      </c>
    </row>
    <row r="1705" spans="1:3" x14ac:dyDescent="0.35">
      <c r="A1705">
        <v>1704000</v>
      </c>
      <c r="B1705">
        <v>-0.15079612000000001</v>
      </c>
    </row>
    <row r="1706" spans="1:3" x14ac:dyDescent="0.35">
      <c r="A1706">
        <v>1705000</v>
      </c>
      <c r="B1706">
        <v>-0.21585873999999999</v>
      </c>
    </row>
    <row r="1707" spans="1:3" x14ac:dyDescent="0.35">
      <c r="A1707">
        <v>1706000</v>
      </c>
      <c r="B1707">
        <v>-0.28470528000000001</v>
      </c>
    </row>
    <row r="1708" spans="1:3" x14ac:dyDescent="0.35">
      <c r="A1708">
        <v>1707000</v>
      </c>
      <c r="B1708">
        <v>-0.32480323</v>
      </c>
      <c r="C1708" t="s">
        <v>101</v>
      </c>
    </row>
    <row r="1709" spans="1:3" x14ac:dyDescent="0.35">
      <c r="A1709">
        <v>1708000</v>
      </c>
      <c r="B1709">
        <v>-0.34069182999999997</v>
      </c>
    </row>
    <row r="1710" spans="1:3" x14ac:dyDescent="0.35">
      <c r="A1710">
        <v>1709000</v>
      </c>
      <c r="B1710">
        <v>-0.29378377999999999</v>
      </c>
    </row>
    <row r="1711" spans="1:3" x14ac:dyDescent="0.35">
      <c r="A1711">
        <v>1710000</v>
      </c>
      <c r="B1711">
        <v>-0.20526715000000001</v>
      </c>
    </row>
    <row r="1712" spans="1:3" x14ac:dyDescent="0.35">
      <c r="A1712">
        <v>1711000</v>
      </c>
      <c r="B1712">
        <v>-0.14323068999999999</v>
      </c>
    </row>
    <row r="1713" spans="1:2" x14ac:dyDescent="0.35">
      <c r="A1713">
        <v>1712000</v>
      </c>
      <c r="B1713">
        <v>-9.8593496000000003E-2</v>
      </c>
    </row>
    <row r="1714" spans="1:2" x14ac:dyDescent="0.35">
      <c r="A1714">
        <v>1713000</v>
      </c>
      <c r="B1714">
        <v>-8.0436480000000005E-2</v>
      </c>
    </row>
    <row r="1715" spans="1:2" x14ac:dyDescent="0.35">
      <c r="A1715">
        <v>1714000</v>
      </c>
      <c r="B1715">
        <v>-0.29454153999999999</v>
      </c>
    </row>
    <row r="1716" spans="1:2" x14ac:dyDescent="0.35">
      <c r="A1716">
        <v>1715000</v>
      </c>
      <c r="B1716">
        <v>-0.51318585999999999</v>
      </c>
    </row>
    <row r="1717" spans="1:2" x14ac:dyDescent="0.35">
      <c r="A1717">
        <v>1716000</v>
      </c>
      <c r="B1717">
        <v>-0.60321559999999996</v>
      </c>
    </row>
    <row r="1718" spans="1:2" x14ac:dyDescent="0.35">
      <c r="A1718">
        <v>1717000</v>
      </c>
      <c r="B1718">
        <v>-0.61305182999999996</v>
      </c>
    </row>
    <row r="1719" spans="1:2" x14ac:dyDescent="0.35">
      <c r="A1719">
        <v>1718000</v>
      </c>
      <c r="B1719">
        <v>-0.61380714000000003</v>
      </c>
    </row>
    <row r="1720" spans="1:2" x14ac:dyDescent="0.35">
      <c r="A1720">
        <v>1719000</v>
      </c>
      <c r="B1720">
        <v>-0.61985950000000001</v>
      </c>
    </row>
    <row r="1721" spans="1:2" x14ac:dyDescent="0.35">
      <c r="A1721">
        <v>1720000</v>
      </c>
      <c r="B1721">
        <v>-0.59489479999999995</v>
      </c>
    </row>
    <row r="1722" spans="1:2" x14ac:dyDescent="0.35">
      <c r="A1722">
        <v>1721000</v>
      </c>
      <c r="B1722">
        <v>-0.49048722</v>
      </c>
    </row>
    <row r="1723" spans="1:2" x14ac:dyDescent="0.35">
      <c r="A1723">
        <v>1722000</v>
      </c>
      <c r="B1723">
        <v>-0.42012754000000002</v>
      </c>
    </row>
    <row r="1724" spans="1:2" x14ac:dyDescent="0.35">
      <c r="A1724">
        <v>1723000</v>
      </c>
      <c r="B1724">
        <v>-0.42164063000000002</v>
      </c>
    </row>
    <row r="1725" spans="1:2" x14ac:dyDescent="0.35">
      <c r="A1725">
        <v>1724000</v>
      </c>
      <c r="B1725">
        <v>-0.46174100000000001</v>
      </c>
    </row>
    <row r="1726" spans="1:2" x14ac:dyDescent="0.35">
      <c r="A1726">
        <v>1725000</v>
      </c>
      <c r="B1726">
        <v>-0.45644400000000002</v>
      </c>
    </row>
    <row r="1727" spans="1:2" x14ac:dyDescent="0.35">
      <c r="A1727">
        <v>1726000</v>
      </c>
      <c r="B1727">
        <v>-0.43450549999999999</v>
      </c>
    </row>
    <row r="1728" spans="1:2" x14ac:dyDescent="0.35">
      <c r="A1728">
        <v>1727000</v>
      </c>
      <c r="B1728">
        <v>-0.42920849999999999</v>
      </c>
    </row>
    <row r="1729" spans="1:3" x14ac:dyDescent="0.35">
      <c r="A1729">
        <v>1728000</v>
      </c>
      <c r="B1729">
        <v>-0.38835278000000001</v>
      </c>
    </row>
    <row r="1730" spans="1:3" x14ac:dyDescent="0.35">
      <c r="A1730">
        <v>1729000</v>
      </c>
      <c r="B1730">
        <v>-0.37019577999999997</v>
      </c>
    </row>
    <row r="1731" spans="1:3" x14ac:dyDescent="0.35">
      <c r="A1731">
        <v>1730000</v>
      </c>
      <c r="B1731">
        <v>-0.36338567999999999</v>
      </c>
    </row>
    <row r="1732" spans="1:3" x14ac:dyDescent="0.35">
      <c r="A1732">
        <v>1731000</v>
      </c>
      <c r="B1732">
        <v>-0.32934247999999999</v>
      </c>
    </row>
    <row r="1733" spans="1:3" x14ac:dyDescent="0.35">
      <c r="A1733">
        <v>1732000</v>
      </c>
      <c r="B1733">
        <v>-0.28697613</v>
      </c>
    </row>
    <row r="1734" spans="1:3" x14ac:dyDescent="0.35">
      <c r="A1734">
        <v>1733000</v>
      </c>
      <c r="B1734">
        <v>-0.22266883000000001</v>
      </c>
    </row>
    <row r="1735" spans="1:3" x14ac:dyDescent="0.35">
      <c r="A1735">
        <v>1734000</v>
      </c>
      <c r="B1735">
        <v>-0.16290078999999999</v>
      </c>
      <c r="C1735" t="s">
        <v>102</v>
      </c>
    </row>
    <row r="1736" spans="1:3" x14ac:dyDescent="0.35">
      <c r="A1736">
        <v>1735000</v>
      </c>
      <c r="B1736">
        <v>-0.11523741999999999</v>
      </c>
    </row>
    <row r="1737" spans="1:3" x14ac:dyDescent="0.35">
      <c r="A1737">
        <v>1736000</v>
      </c>
      <c r="B1737">
        <v>-0.13944677999999999</v>
      </c>
    </row>
    <row r="1738" spans="1:3" x14ac:dyDescent="0.35">
      <c r="A1738">
        <v>1737000</v>
      </c>
      <c r="B1738">
        <v>-0.15836154</v>
      </c>
    </row>
    <row r="1739" spans="1:3" x14ac:dyDescent="0.35">
      <c r="A1739">
        <v>1738000</v>
      </c>
      <c r="B1739">
        <v>-0.16214547000000001</v>
      </c>
    </row>
    <row r="1740" spans="1:3" x14ac:dyDescent="0.35">
      <c r="A1740">
        <v>1739000</v>
      </c>
      <c r="B1740">
        <v>-0.17803163999999999</v>
      </c>
    </row>
    <row r="1741" spans="1:3" x14ac:dyDescent="0.35">
      <c r="A1741">
        <v>1740000</v>
      </c>
      <c r="B1741">
        <v>-0.16744004000000001</v>
      </c>
    </row>
    <row r="1742" spans="1:3" x14ac:dyDescent="0.35">
      <c r="A1742">
        <v>1741000</v>
      </c>
      <c r="B1742">
        <v>-0.15684846</v>
      </c>
    </row>
    <row r="1743" spans="1:3" x14ac:dyDescent="0.35">
      <c r="A1743">
        <v>1742000</v>
      </c>
      <c r="B1743">
        <v>-0.16517161999999999</v>
      </c>
      <c r="C1743" t="s">
        <v>103</v>
      </c>
    </row>
    <row r="1744" spans="1:3" x14ac:dyDescent="0.35">
      <c r="A1744">
        <v>1743000</v>
      </c>
      <c r="B1744">
        <v>-0.14323068999999999</v>
      </c>
    </row>
    <row r="1745" spans="1:2" x14ac:dyDescent="0.35">
      <c r="A1745">
        <v>1744000</v>
      </c>
      <c r="B1745">
        <v>-0.13263911</v>
      </c>
    </row>
    <row r="1746" spans="1:2" x14ac:dyDescent="0.35">
      <c r="A1746">
        <v>1745000</v>
      </c>
      <c r="B1746">
        <v>-0.14928304000000001</v>
      </c>
    </row>
    <row r="1747" spans="1:2" x14ac:dyDescent="0.35">
      <c r="A1747">
        <v>1746000</v>
      </c>
      <c r="B1747">
        <v>-0.14171760999999999</v>
      </c>
    </row>
    <row r="1748" spans="1:2" x14ac:dyDescent="0.35">
      <c r="A1748">
        <v>1747000</v>
      </c>
      <c r="B1748">
        <v>-0.13036826000000001</v>
      </c>
    </row>
    <row r="1749" spans="1:2" x14ac:dyDescent="0.35">
      <c r="A1749">
        <v>1748000</v>
      </c>
      <c r="B1749">
        <v>-0.14928304000000001</v>
      </c>
    </row>
    <row r="1750" spans="1:2" x14ac:dyDescent="0.35">
      <c r="A1750">
        <v>1749000</v>
      </c>
      <c r="B1750">
        <v>-0.15760378999999999</v>
      </c>
    </row>
    <row r="1751" spans="1:2" x14ac:dyDescent="0.35">
      <c r="A1751">
        <v>1750000</v>
      </c>
      <c r="B1751">
        <v>-0.15004079000000001</v>
      </c>
    </row>
    <row r="1752" spans="1:2" x14ac:dyDescent="0.35">
      <c r="A1752">
        <v>1751000</v>
      </c>
      <c r="B1752">
        <v>-0.14096228999999999</v>
      </c>
    </row>
    <row r="1753" spans="1:2" x14ac:dyDescent="0.35">
      <c r="A1753">
        <v>1752000</v>
      </c>
      <c r="B1753">
        <v>-0.13188377000000001</v>
      </c>
    </row>
    <row r="1754" spans="1:2" x14ac:dyDescent="0.35">
      <c r="A1754">
        <v>1753000</v>
      </c>
      <c r="B1754">
        <v>-0.13339444</v>
      </c>
    </row>
    <row r="1755" spans="1:2" x14ac:dyDescent="0.35">
      <c r="A1755">
        <v>1754000</v>
      </c>
      <c r="B1755">
        <v>-0.107672006</v>
      </c>
    </row>
    <row r="1756" spans="1:2" x14ac:dyDescent="0.35">
      <c r="A1756">
        <v>1755000</v>
      </c>
      <c r="B1756">
        <v>-8.9514990000000003E-2</v>
      </c>
    </row>
    <row r="1757" spans="1:2" x14ac:dyDescent="0.35">
      <c r="A1757">
        <v>1756000</v>
      </c>
      <c r="B1757">
        <v>-8.0436480000000005E-2</v>
      </c>
    </row>
    <row r="1758" spans="1:2" x14ac:dyDescent="0.35">
      <c r="A1758">
        <v>1757000</v>
      </c>
      <c r="B1758">
        <v>-7.2868639999999998E-2</v>
      </c>
    </row>
    <row r="1759" spans="1:2" x14ac:dyDescent="0.35">
      <c r="A1759">
        <v>1758000</v>
      </c>
      <c r="B1759">
        <v>-7.6652564000000006E-2</v>
      </c>
    </row>
    <row r="1760" spans="1:2" x14ac:dyDescent="0.35">
      <c r="A1760">
        <v>1759000</v>
      </c>
      <c r="B1760">
        <v>-8.0436480000000005E-2</v>
      </c>
    </row>
    <row r="1761" spans="1:3" x14ac:dyDescent="0.35">
      <c r="A1761">
        <v>1760000</v>
      </c>
      <c r="B1761">
        <v>-6.4547889999999997E-2</v>
      </c>
    </row>
    <row r="1762" spans="1:3" x14ac:dyDescent="0.35">
      <c r="A1762">
        <v>1761000</v>
      </c>
      <c r="B1762">
        <v>-6.3034800000000002E-2</v>
      </c>
    </row>
    <row r="1763" spans="1:3" x14ac:dyDescent="0.35">
      <c r="A1763">
        <v>1762000</v>
      </c>
      <c r="B1763">
        <v>-6.5305639999999998E-2</v>
      </c>
    </row>
    <row r="1764" spans="1:3" x14ac:dyDescent="0.35">
      <c r="A1764">
        <v>1763000</v>
      </c>
      <c r="B1764">
        <v>-6.5305639999999998E-2</v>
      </c>
    </row>
    <row r="1765" spans="1:3" x14ac:dyDescent="0.35">
      <c r="A1765">
        <v>1764000</v>
      </c>
      <c r="B1765">
        <v>-7.211331E-2</v>
      </c>
    </row>
    <row r="1766" spans="1:3" x14ac:dyDescent="0.35">
      <c r="A1766">
        <v>1765000</v>
      </c>
      <c r="B1766">
        <v>-6.9087140000000005E-2</v>
      </c>
    </row>
    <row r="1767" spans="1:3" x14ac:dyDescent="0.35">
      <c r="A1767">
        <v>1766000</v>
      </c>
      <c r="B1767">
        <v>-6.6816299999999995E-2</v>
      </c>
    </row>
    <row r="1768" spans="1:3" x14ac:dyDescent="0.35">
      <c r="A1768">
        <v>1767000</v>
      </c>
      <c r="B1768">
        <v>-8.5731070000000006E-2</v>
      </c>
    </row>
    <row r="1769" spans="1:3" x14ac:dyDescent="0.35">
      <c r="A1769">
        <v>1768000</v>
      </c>
      <c r="B1769">
        <v>-4.1851625000000003E-2</v>
      </c>
      <c r="C1769" t="s">
        <v>104</v>
      </c>
    </row>
    <row r="1770" spans="1:3" x14ac:dyDescent="0.35">
      <c r="A1770">
        <v>1769000</v>
      </c>
      <c r="B1770">
        <v>-9.102565E-2</v>
      </c>
    </row>
    <row r="1771" spans="1:3" x14ac:dyDescent="0.35">
      <c r="A1771">
        <v>1770000</v>
      </c>
      <c r="B1771">
        <v>-0.16290078999999999</v>
      </c>
    </row>
    <row r="1772" spans="1:3" x14ac:dyDescent="0.35">
      <c r="A1772">
        <v>1771000</v>
      </c>
      <c r="B1772">
        <v>-0.22417949000000001</v>
      </c>
    </row>
    <row r="1773" spans="1:3" x14ac:dyDescent="0.35">
      <c r="A1773">
        <v>1772000</v>
      </c>
      <c r="B1773">
        <v>-0.29000229999999999</v>
      </c>
    </row>
    <row r="1774" spans="1:3" x14ac:dyDescent="0.35">
      <c r="A1774">
        <v>1773000</v>
      </c>
      <c r="B1774">
        <v>-0.35582268</v>
      </c>
    </row>
    <row r="1775" spans="1:3" x14ac:dyDescent="0.35">
      <c r="A1775">
        <v>1774000</v>
      </c>
      <c r="B1775">
        <v>-0.40953593999999999</v>
      </c>
    </row>
    <row r="1776" spans="1:3" x14ac:dyDescent="0.35">
      <c r="A1776">
        <v>1775000</v>
      </c>
      <c r="B1776">
        <v>-0.43677389999999999</v>
      </c>
    </row>
    <row r="1777" spans="1:2" x14ac:dyDescent="0.35">
      <c r="A1777">
        <v>1776000</v>
      </c>
      <c r="B1777">
        <v>-0.46627784</v>
      </c>
    </row>
    <row r="1778" spans="1:2" x14ac:dyDescent="0.35">
      <c r="A1778">
        <v>1777000</v>
      </c>
      <c r="B1778">
        <v>-0.48443483999999998</v>
      </c>
    </row>
    <row r="1779" spans="1:2" x14ac:dyDescent="0.35">
      <c r="A1779">
        <v>1778000</v>
      </c>
      <c r="B1779">
        <v>-0.48973185000000002</v>
      </c>
    </row>
    <row r="1780" spans="1:2" x14ac:dyDescent="0.35">
      <c r="A1780">
        <v>1779000</v>
      </c>
      <c r="B1780">
        <v>-0.49805506999999999</v>
      </c>
    </row>
    <row r="1781" spans="1:2" x14ac:dyDescent="0.35">
      <c r="A1781">
        <v>1780000</v>
      </c>
      <c r="B1781">
        <v>-0.52831673999999995</v>
      </c>
    </row>
    <row r="1782" spans="1:2" x14ac:dyDescent="0.35">
      <c r="A1782">
        <v>1781000</v>
      </c>
      <c r="B1782">
        <v>-0.53815055000000001</v>
      </c>
    </row>
    <row r="1783" spans="1:2" x14ac:dyDescent="0.35">
      <c r="A1783">
        <v>1782000</v>
      </c>
      <c r="B1783">
        <v>-0.55403674000000003</v>
      </c>
    </row>
    <row r="1784" spans="1:2" x14ac:dyDescent="0.35">
      <c r="A1784">
        <v>1783000</v>
      </c>
      <c r="B1784">
        <v>-0.56235986999999998</v>
      </c>
    </row>
    <row r="1785" spans="1:2" x14ac:dyDescent="0.35">
      <c r="A1785">
        <v>1784000</v>
      </c>
      <c r="B1785">
        <v>-0.52982735999999997</v>
      </c>
    </row>
    <row r="1786" spans="1:2" x14ac:dyDescent="0.35">
      <c r="A1786">
        <v>1785000</v>
      </c>
      <c r="B1786">
        <v>-0.52074885000000004</v>
      </c>
    </row>
    <row r="1787" spans="1:2" x14ac:dyDescent="0.35">
      <c r="A1787">
        <v>1786000</v>
      </c>
      <c r="B1787">
        <v>-0.52604585999999998</v>
      </c>
    </row>
    <row r="1788" spans="1:2" x14ac:dyDescent="0.35">
      <c r="A1788">
        <v>1787000</v>
      </c>
      <c r="B1788">
        <v>-0.52831673999999995</v>
      </c>
    </row>
    <row r="1789" spans="1:2" x14ac:dyDescent="0.35">
      <c r="A1789">
        <v>1788000</v>
      </c>
      <c r="B1789">
        <v>-0.50561803999999999</v>
      </c>
    </row>
    <row r="1790" spans="1:2" x14ac:dyDescent="0.35">
      <c r="A1790">
        <v>1789000</v>
      </c>
      <c r="B1790">
        <v>-0.50032339999999997</v>
      </c>
    </row>
    <row r="1791" spans="1:2" x14ac:dyDescent="0.35">
      <c r="A1791">
        <v>1790000</v>
      </c>
      <c r="B1791">
        <v>-0.49124494000000002</v>
      </c>
    </row>
    <row r="1792" spans="1:2" x14ac:dyDescent="0.35">
      <c r="A1792">
        <v>1791000</v>
      </c>
      <c r="B1792">
        <v>-0.46098325000000001</v>
      </c>
    </row>
    <row r="1793" spans="1:3" x14ac:dyDescent="0.35">
      <c r="A1793">
        <v>1792000</v>
      </c>
      <c r="B1793">
        <v>-0.44812083000000003</v>
      </c>
    </row>
    <row r="1794" spans="1:3" x14ac:dyDescent="0.35">
      <c r="A1794">
        <v>1793000</v>
      </c>
      <c r="B1794">
        <v>-0.42239840000000001</v>
      </c>
    </row>
    <row r="1795" spans="1:3" x14ac:dyDescent="0.35">
      <c r="A1795">
        <v>1794000</v>
      </c>
      <c r="B1795">
        <v>-0.39894437999999999</v>
      </c>
    </row>
    <row r="1796" spans="1:3" x14ac:dyDescent="0.35">
      <c r="A1796">
        <v>1795000</v>
      </c>
      <c r="B1796">
        <v>-0.36641182999999999</v>
      </c>
    </row>
    <row r="1797" spans="1:3" x14ac:dyDescent="0.35">
      <c r="A1797">
        <v>1796000</v>
      </c>
      <c r="B1797">
        <v>-0.34674418000000001</v>
      </c>
      <c r="C1797" t="s">
        <v>105</v>
      </c>
    </row>
    <row r="1798" spans="1:3" x14ac:dyDescent="0.35">
      <c r="A1798">
        <v>1797000</v>
      </c>
      <c r="B1798">
        <v>-0.32858714</v>
      </c>
    </row>
    <row r="1799" spans="1:3" x14ac:dyDescent="0.35">
      <c r="A1799">
        <v>1798000</v>
      </c>
      <c r="B1799">
        <v>-0.32782939999999999</v>
      </c>
    </row>
    <row r="1800" spans="1:3" x14ac:dyDescent="0.35">
      <c r="A1800">
        <v>1799000</v>
      </c>
      <c r="B1800">
        <v>-0.33463949999999998</v>
      </c>
    </row>
    <row r="1801" spans="1:3" x14ac:dyDescent="0.35">
      <c r="A1801">
        <v>1800000</v>
      </c>
      <c r="B1801">
        <v>-0.33539482999999998</v>
      </c>
    </row>
    <row r="1802" spans="1:3" x14ac:dyDescent="0.35">
      <c r="A1802">
        <v>1801000</v>
      </c>
      <c r="B1802">
        <v>-0.33690792000000003</v>
      </c>
    </row>
    <row r="1803" spans="1:3" x14ac:dyDescent="0.35">
      <c r="A1803">
        <v>1802000</v>
      </c>
      <c r="B1803">
        <v>-0.31043014000000002</v>
      </c>
    </row>
    <row r="1804" spans="1:3" x14ac:dyDescent="0.35">
      <c r="A1804">
        <v>1803000</v>
      </c>
      <c r="B1804">
        <v>-0.32101932</v>
      </c>
    </row>
    <row r="1805" spans="1:3" x14ac:dyDescent="0.35">
      <c r="A1805">
        <v>1804000</v>
      </c>
      <c r="B1805">
        <v>-0.28924697999999999</v>
      </c>
    </row>
    <row r="1806" spans="1:3" x14ac:dyDescent="0.35">
      <c r="A1806">
        <v>1805000</v>
      </c>
      <c r="B1806">
        <v>-6.6060974999999994E-2</v>
      </c>
    </row>
    <row r="1807" spans="1:3" x14ac:dyDescent="0.35">
      <c r="A1807">
        <v>1806000</v>
      </c>
      <c r="B1807">
        <v>0.1124854</v>
      </c>
    </row>
    <row r="1808" spans="1:3" x14ac:dyDescent="0.35">
      <c r="A1808">
        <v>1807000</v>
      </c>
      <c r="B1808">
        <v>0.21915904999999999</v>
      </c>
    </row>
    <row r="1809" spans="1:2" x14ac:dyDescent="0.35">
      <c r="A1809">
        <v>1808000</v>
      </c>
      <c r="B1809">
        <v>0.25774390000000003</v>
      </c>
    </row>
    <row r="1810" spans="1:2" x14ac:dyDescent="0.35">
      <c r="A1810">
        <v>1809000</v>
      </c>
      <c r="B1810">
        <v>0.24942075</v>
      </c>
    </row>
    <row r="1811" spans="1:2" x14ac:dyDescent="0.35">
      <c r="A1811">
        <v>1810000</v>
      </c>
      <c r="B1811">
        <v>0.22823757</v>
      </c>
    </row>
    <row r="1812" spans="1:2" x14ac:dyDescent="0.35">
      <c r="A1812">
        <v>1811000</v>
      </c>
      <c r="B1812">
        <v>0.19797345999999999</v>
      </c>
    </row>
    <row r="1813" spans="1:2" x14ac:dyDescent="0.35">
      <c r="A1813">
        <v>1812000</v>
      </c>
      <c r="B1813">
        <v>0.18662654000000001</v>
      </c>
    </row>
    <row r="1814" spans="1:2" x14ac:dyDescent="0.35">
      <c r="A1814">
        <v>1813000</v>
      </c>
      <c r="B1814">
        <v>0.17452186</v>
      </c>
    </row>
    <row r="1815" spans="1:2" x14ac:dyDescent="0.35">
      <c r="A1815">
        <v>1814000</v>
      </c>
      <c r="B1815">
        <v>0.18208727</v>
      </c>
    </row>
    <row r="1816" spans="1:2" x14ac:dyDescent="0.35">
      <c r="A1816">
        <v>1815000</v>
      </c>
      <c r="B1816">
        <v>0.20705196000000001</v>
      </c>
    </row>
    <row r="1817" spans="1:2" x14ac:dyDescent="0.35">
      <c r="A1817">
        <v>1816000</v>
      </c>
      <c r="B1817">
        <v>0.20856988000000001</v>
      </c>
    </row>
    <row r="1818" spans="1:2" x14ac:dyDescent="0.35">
      <c r="A1818">
        <v>1817000</v>
      </c>
      <c r="B1818">
        <v>0.18284260999999999</v>
      </c>
    </row>
    <row r="1819" spans="1:2" x14ac:dyDescent="0.35">
      <c r="A1819">
        <v>1818000</v>
      </c>
      <c r="B1819">
        <v>0.18208727</v>
      </c>
    </row>
    <row r="1820" spans="1:2" x14ac:dyDescent="0.35">
      <c r="A1820">
        <v>1819000</v>
      </c>
      <c r="B1820">
        <v>0.19419195</v>
      </c>
    </row>
    <row r="1821" spans="1:2" x14ac:dyDescent="0.35">
      <c r="A1821">
        <v>1820000</v>
      </c>
      <c r="B1821">
        <v>0.21689064999999999</v>
      </c>
    </row>
    <row r="1822" spans="1:2" x14ac:dyDescent="0.35">
      <c r="A1822">
        <v>1821000</v>
      </c>
      <c r="B1822">
        <v>0.23656073</v>
      </c>
    </row>
    <row r="1823" spans="1:2" x14ac:dyDescent="0.35">
      <c r="A1823">
        <v>1822000</v>
      </c>
      <c r="B1823">
        <v>0.2796824</v>
      </c>
    </row>
    <row r="1824" spans="1:2" x14ac:dyDescent="0.35">
      <c r="A1824">
        <v>1823000</v>
      </c>
      <c r="B1824">
        <v>0.110972315</v>
      </c>
    </row>
    <row r="1825" spans="1:2" x14ac:dyDescent="0.35">
      <c r="A1825">
        <v>1824000</v>
      </c>
      <c r="B1825">
        <v>3.5315678000000003E-2</v>
      </c>
    </row>
    <row r="1826" spans="1:2" x14ac:dyDescent="0.35">
      <c r="A1826">
        <v>1825000</v>
      </c>
      <c r="B1826">
        <v>2.0278207999999999E-3</v>
      </c>
    </row>
    <row r="1827" spans="1:2" x14ac:dyDescent="0.35">
      <c r="A1827">
        <v>1826000</v>
      </c>
      <c r="B1827">
        <v>4.1368015000000001E-2</v>
      </c>
    </row>
    <row r="1828" spans="1:2" x14ac:dyDescent="0.35">
      <c r="A1828">
        <v>1827000</v>
      </c>
      <c r="B1828">
        <v>2.3968751999999999E-2</v>
      </c>
    </row>
    <row r="1829" spans="1:2" x14ac:dyDescent="0.35">
      <c r="A1829">
        <v>1828000</v>
      </c>
      <c r="B1829">
        <v>2.3968751999999999E-2</v>
      </c>
    </row>
    <row r="1830" spans="1:2" x14ac:dyDescent="0.35">
      <c r="A1830">
        <v>1829000</v>
      </c>
      <c r="B1830">
        <v>4.3636425999999999E-2</v>
      </c>
    </row>
    <row r="1831" spans="1:2" x14ac:dyDescent="0.35">
      <c r="A1831">
        <v>1830000</v>
      </c>
      <c r="B1831">
        <v>7.0119039999999994E-2</v>
      </c>
    </row>
    <row r="1832" spans="1:2" x14ac:dyDescent="0.35">
      <c r="A1832">
        <v>1831000</v>
      </c>
      <c r="B1832">
        <v>2.7750253999999999E-2</v>
      </c>
    </row>
    <row r="1833" spans="1:2" x14ac:dyDescent="0.35">
      <c r="A1833">
        <v>1832000</v>
      </c>
      <c r="B1833">
        <v>1.5645579E-2</v>
      </c>
    </row>
    <row r="1834" spans="1:2" x14ac:dyDescent="0.35">
      <c r="A1834">
        <v>1833000</v>
      </c>
      <c r="B1834">
        <v>3.6828760000000002E-2</v>
      </c>
    </row>
    <row r="1835" spans="1:2" x14ac:dyDescent="0.35">
      <c r="A1835">
        <v>1834000</v>
      </c>
      <c r="B1835">
        <v>9.0546890000000005E-2</v>
      </c>
    </row>
    <row r="1836" spans="1:2" x14ac:dyDescent="0.35">
      <c r="A1836">
        <v>1835000</v>
      </c>
      <c r="B1836">
        <v>6.7848199999999997E-2</v>
      </c>
    </row>
    <row r="1837" spans="1:2" x14ac:dyDescent="0.35">
      <c r="A1837">
        <v>1836000</v>
      </c>
      <c r="B1837">
        <v>5.7259030000000002E-2</v>
      </c>
    </row>
    <row r="1838" spans="1:2" x14ac:dyDescent="0.35">
      <c r="A1838">
        <v>1837000</v>
      </c>
      <c r="B1838">
        <v>6.3311370000000006E-2</v>
      </c>
    </row>
    <row r="1839" spans="1:2" x14ac:dyDescent="0.35">
      <c r="A1839">
        <v>1838000</v>
      </c>
      <c r="B1839">
        <v>8.1468380000000007E-2</v>
      </c>
    </row>
    <row r="1840" spans="1:2" x14ac:dyDescent="0.35">
      <c r="A1840">
        <v>1839000</v>
      </c>
      <c r="B1840">
        <v>0.13669474000000001</v>
      </c>
    </row>
    <row r="1841" spans="1:2" x14ac:dyDescent="0.35">
      <c r="A1841">
        <v>1840000</v>
      </c>
      <c r="B1841">
        <v>0.13972092</v>
      </c>
    </row>
    <row r="1842" spans="1:2" x14ac:dyDescent="0.35">
      <c r="A1842">
        <v>1841000</v>
      </c>
      <c r="B1842">
        <v>0.17376411</v>
      </c>
    </row>
    <row r="1843" spans="1:2" x14ac:dyDescent="0.35">
      <c r="A1843">
        <v>1842000</v>
      </c>
      <c r="B1843">
        <v>0.20099961999999999</v>
      </c>
    </row>
    <row r="1844" spans="1:2" x14ac:dyDescent="0.35">
      <c r="A1844">
        <v>1843000</v>
      </c>
      <c r="B1844">
        <v>0.21764839999999999</v>
      </c>
    </row>
    <row r="1845" spans="1:2" x14ac:dyDescent="0.35">
      <c r="A1845">
        <v>1844000</v>
      </c>
      <c r="B1845">
        <v>0.18511343999999999</v>
      </c>
    </row>
  </sheetData>
  <dataConsolidate/>
  <phoneticPr fontId="18" type="noConversion"/>
  <conditionalFormatting sqref="B49:B74">
    <cfRule type="dataBar" priority="5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{CD611731-FFBA-496A-8CC1-F5F509C7B37F}</x14:id>
        </ext>
      </extLst>
    </cfRule>
    <cfRule type="cellIs" dxfId="3" priority="52" operator="equal">
      <formula>"Max"</formula>
    </cfRule>
  </conditionalFormatting>
  <conditionalFormatting sqref="B50:B74">
    <cfRule type="expression" dxfId="2" priority="53">
      <formula>Max</formula>
    </cfRule>
  </conditionalFormatting>
  <conditionalFormatting sqref="B75:B92">
    <cfRule type="dataBar" priority="4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{BA1F3E49-5D04-4317-A3B0-DA3D15435263}</x14:id>
        </ext>
      </extLst>
    </cfRule>
  </conditionalFormatting>
  <conditionalFormatting sqref="B93:B113">
    <cfRule type="dataBar" priority="5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{DB95621E-007E-40A4-B186-75590D2B60F2}</x14:id>
        </ext>
      </extLst>
    </cfRule>
  </conditionalFormatting>
  <conditionalFormatting sqref="B114:B132">
    <cfRule type="dataBar" priority="4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{C2F78E5F-E17D-4F02-96CF-EF45D0466BF0}</x14:id>
        </ext>
      </extLst>
    </cfRule>
  </conditionalFormatting>
  <conditionalFormatting sqref="B133:B187">
    <cfRule type="dataBar" priority="4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{4774F10B-E3D1-4D2E-98EA-610F0BAA00EE}</x14:id>
        </ext>
      </extLst>
    </cfRule>
  </conditionalFormatting>
  <conditionalFormatting sqref="B188:B263">
    <cfRule type="dataBar" priority="4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{45FBDA38-0F0C-4972-AD3E-16D182B2FE51}</x14:id>
        </ext>
      </extLst>
    </cfRule>
  </conditionalFormatting>
  <conditionalFormatting sqref="B264:B280">
    <cfRule type="dataBar" priority="4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{51523FEC-EC26-464B-93AD-36A69D577B3D}</x14:id>
        </ext>
      </extLst>
    </cfRule>
  </conditionalFormatting>
  <conditionalFormatting sqref="B281:B386">
    <cfRule type="dataBar" priority="4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{70C28387-71DF-4C5C-9DAB-3CACD2BE6AE7}</x14:id>
        </ext>
      </extLst>
    </cfRule>
  </conditionalFormatting>
  <conditionalFormatting sqref="B387:B400">
    <cfRule type="dataBar" priority="4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{5901777F-0C83-4517-9DA4-E88E7B8B6B39}</x14:id>
        </ext>
      </extLst>
    </cfRule>
  </conditionalFormatting>
  <conditionalFormatting sqref="B401:B425">
    <cfRule type="dataBar" priority="4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{2AFDBEEB-1DF5-4694-97B9-79C7CE08E7FC}</x14:id>
        </ext>
      </extLst>
    </cfRule>
  </conditionalFormatting>
  <conditionalFormatting sqref="B426:B463">
    <cfRule type="dataBar" priority="4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{8C5389D6-5AE9-4955-BB5A-41E6751AC62C}</x14:id>
        </ext>
      </extLst>
    </cfRule>
  </conditionalFormatting>
  <conditionalFormatting sqref="B464:B520">
    <cfRule type="dataBar" priority="4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{A97EBE63-EBE4-454E-A967-10914269F33E}</x14:id>
        </ext>
      </extLst>
    </cfRule>
  </conditionalFormatting>
  <conditionalFormatting sqref="B521:B566">
    <cfRule type="dataBar" priority="3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{5E5D9513-9D56-4DE5-9307-421121DF2EDF}</x14:id>
        </ext>
      </extLst>
    </cfRule>
  </conditionalFormatting>
  <conditionalFormatting sqref="B567:B613">
    <cfRule type="dataBar" priority="3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{8914143E-9EB6-4298-B5EA-53DD09395A1D}</x14:id>
        </ext>
      </extLst>
    </cfRule>
  </conditionalFormatting>
  <conditionalFormatting sqref="B614:B669">
    <cfRule type="dataBar" priority="3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{3095CA89-CBE6-466C-814C-521A09C3DA78}</x14:id>
        </ext>
      </extLst>
    </cfRule>
  </conditionalFormatting>
  <conditionalFormatting sqref="B670:B776">
    <cfRule type="dataBar" priority="3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{37C5A306-5878-4CC7-B981-2471D035595D}</x14:id>
        </ext>
      </extLst>
    </cfRule>
  </conditionalFormatting>
  <conditionalFormatting sqref="B777:B806">
    <cfRule type="dataBar" priority="3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{3422FC33-C503-472E-AEF4-316217FFD917}</x14:id>
        </ext>
      </extLst>
    </cfRule>
  </conditionalFormatting>
  <conditionalFormatting sqref="B807:B818">
    <cfRule type="dataBar" priority="3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{0779830A-C99E-4DB1-8E8C-8706E847D4F5}</x14:id>
        </ext>
      </extLst>
    </cfRule>
  </conditionalFormatting>
  <conditionalFormatting sqref="B819:B825">
    <cfRule type="dataBar" priority="3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{2D4D50ED-6E59-417C-9F1D-3401E60359CD}</x14:id>
        </ext>
      </extLst>
    </cfRule>
  </conditionalFormatting>
  <conditionalFormatting sqref="B826:B903">
    <cfRule type="dataBar" priority="3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{96C9D219-660D-454A-B325-08746FB97CBE}</x14:id>
        </ext>
      </extLst>
    </cfRule>
  </conditionalFormatting>
  <conditionalFormatting sqref="B904:B962">
    <cfRule type="dataBar" priority="3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{92BCBD8E-1F5B-42A0-A7EC-8AEB1340DE8D}</x14:id>
        </ext>
      </extLst>
    </cfRule>
  </conditionalFormatting>
  <conditionalFormatting sqref="B963:B987">
    <cfRule type="dataBar" priority="3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{5F281903-42DC-424F-8B21-93ADB3F28E3D}</x14:id>
        </ext>
      </extLst>
    </cfRule>
  </conditionalFormatting>
  <conditionalFormatting sqref="B963:B988"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{549A20F4-A522-4E1B-B374-3337001B3F13}</x14:id>
        </ext>
      </extLst>
    </cfRule>
  </conditionalFormatting>
  <conditionalFormatting sqref="B989:B998">
    <cfRule type="dataBar" priority="2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{A0BF41A2-E1FD-4DC7-BD00-14524FCA9805}</x14:id>
        </ext>
      </extLst>
    </cfRule>
  </conditionalFormatting>
  <conditionalFormatting sqref="B999:B1051">
    <cfRule type="dataBar" priority="2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{21534161-A7B8-453E-9632-3EA99D91B8FF}</x14:id>
        </ext>
      </extLst>
    </cfRule>
  </conditionalFormatting>
  <conditionalFormatting sqref="B1052:B1086">
    <cfRule type="dataBar" priority="2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{A8298BFC-92C0-4419-84DB-8F1D56273718}</x14:id>
        </ext>
      </extLst>
    </cfRule>
  </conditionalFormatting>
  <conditionalFormatting sqref="B1087:B1103">
    <cfRule type="dataBar" priority="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{DBDE8DFE-7F0F-4CAA-838E-704BFCDA29DD}</x14:id>
        </ext>
      </extLst>
    </cfRule>
  </conditionalFormatting>
  <conditionalFormatting sqref="B1104:B1121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{5340D438-4DF7-4D80-A02A-842FD80CF4F4}</x14:id>
        </ext>
      </extLst>
    </cfRule>
  </conditionalFormatting>
  <conditionalFormatting sqref="B1122:B1145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{B84B92D0-B6DB-438D-975B-8B2F74943126}</x14:id>
        </ext>
      </extLst>
    </cfRule>
  </conditionalFormatting>
  <conditionalFormatting sqref="B1146:B1176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{E0497810-9D4A-4632-959F-8A4E5479D41C}</x14:id>
        </ext>
      </extLst>
    </cfRule>
  </conditionalFormatting>
  <conditionalFormatting sqref="B1177:B1190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{87413EC4-E4E6-49C3-87A0-F0346F4395C5}</x14:id>
        </ext>
      </extLst>
    </cfRule>
  </conditionalFormatting>
  <conditionalFormatting sqref="B1191:B1237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{D147D2BA-EF55-4638-B5F4-10B29D358A70}</x14:id>
        </ext>
      </extLst>
    </cfRule>
  </conditionalFormatting>
  <conditionalFormatting sqref="B1238:B123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{6B62521A-F8C0-4917-B789-F14C024856F7}</x14:id>
        </ext>
      </extLst>
    </cfRule>
  </conditionalFormatting>
  <conditionalFormatting sqref="B1240:B130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{60666650-8C64-4FC4-B4AA-E467FCEF56C0}</x14:id>
        </ext>
      </extLst>
    </cfRule>
  </conditionalFormatting>
  <conditionalFormatting sqref="B1310:B1324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{7F636B39-4462-4975-AB82-DED30E19F6EF}</x14:id>
        </ext>
      </extLst>
    </cfRule>
  </conditionalFormatting>
  <conditionalFormatting sqref="B1325:B1395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{F1A33A44-35F2-4012-B218-B17F9D5E7B0A}</x14:id>
        </ext>
      </extLst>
    </cfRule>
  </conditionalFormatting>
  <conditionalFormatting sqref="B1396:B1519"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{FAFC1DDB-8050-4252-8B1E-282E4A5C49E8}</x14:id>
        </ext>
      </extLst>
    </cfRule>
  </conditionalFormatting>
  <conditionalFormatting sqref="B1520:B1544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{7D6DF538-68EA-421C-89E6-93E3A909DCAD}</x14:id>
        </ext>
      </extLst>
    </cfRule>
  </conditionalFormatting>
  <conditionalFormatting sqref="B1545:B1583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{F2393662-893D-4CE5-98A4-C9DB857EA17F}</x14:id>
        </ext>
      </extLst>
    </cfRule>
  </conditionalFormatting>
  <conditionalFormatting sqref="B1584:B160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{9431AC2B-EFA3-4899-AB74-9B414EF5C5E9}</x14:id>
        </ext>
      </extLst>
    </cfRule>
  </conditionalFormatting>
  <conditionalFormatting sqref="B1602:B1614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{199904B0-897A-41A8-A35C-5848E3991ABD}</x14:id>
        </ext>
      </extLst>
    </cfRule>
  </conditionalFormatting>
  <conditionalFormatting sqref="B1615:B163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{A1D6D475-7BD1-4A3E-A6BE-ECF2F50277E0}</x14:id>
        </ext>
      </extLst>
    </cfRule>
  </conditionalFormatting>
  <conditionalFormatting sqref="B1636:B1658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{616DEEC5-5E2E-4E8F-B462-81E2131059CA}</x14:id>
        </ext>
      </extLst>
    </cfRule>
  </conditionalFormatting>
  <conditionalFormatting sqref="B1659:B1680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{6BE3D8BE-C0AA-4507-A8C4-436428259B0F}</x14:id>
        </ext>
      </extLst>
    </cfRule>
  </conditionalFormatting>
  <conditionalFormatting sqref="B1681:B1703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{0840BD1F-EFD7-4F40-8699-E2F7A51B00C8}</x14:id>
        </ext>
      </extLst>
    </cfRule>
  </conditionalFormatting>
  <conditionalFormatting sqref="B1704:B1707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{9C0253AC-FCB9-414C-9AA9-C36BE073D555}</x14:id>
        </ext>
      </extLst>
    </cfRule>
  </conditionalFormatting>
  <conditionalFormatting sqref="B1708:B1734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{CA8E5451-A093-4821-A5B3-06A8797283BE}</x14:id>
        </ext>
      </extLst>
    </cfRule>
  </conditionalFormatting>
  <conditionalFormatting sqref="B1735:B174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{42B7DF94-4798-45E3-8275-7265163C04D7}</x14:id>
        </ext>
      </extLst>
    </cfRule>
  </conditionalFormatting>
  <conditionalFormatting sqref="B1743:B176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{8963DE69-EEEA-440E-8FE6-29E98F25663F}</x14:id>
        </ext>
      </extLst>
    </cfRule>
  </conditionalFormatting>
  <conditionalFormatting sqref="B1769:B1796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{1A4A5981-3A0C-4CE1-99DE-DA0345ABCFEE}</x14:id>
        </ext>
      </extLst>
    </cfRule>
  </conditionalFormatting>
  <conditionalFormatting sqref="B1797:B1845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{F21FB2EC-14CC-453E-9F24-607D078BB467}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D611731-FFBA-496A-8CC1-F5F509C7B37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B49:B74</xm:sqref>
        </x14:conditionalFormatting>
        <x14:conditionalFormatting xmlns:xm="http://schemas.microsoft.com/office/excel/2006/main">
          <x14:cfRule type="dataBar" id="{BA1F3E49-5D04-4317-A3B0-DA3D1543526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B75:B92</xm:sqref>
        </x14:conditionalFormatting>
        <x14:conditionalFormatting xmlns:xm="http://schemas.microsoft.com/office/excel/2006/main">
          <x14:cfRule type="dataBar" id="{DB95621E-007E-40A4-B186-75590D2B60F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B93:B113</xm:sqref>
        </x14:conditionalFormatting>
        <x14:conditionalFormatting xmlns:xm="http://schemas.microsoft.com/office/excel/2006/main">
          <x14:cfRule type="dataBar" id="{C2F78E5F-E17D-4F02-96CF-EF45D0466BF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B114:B132</xm:sqref>
        </x14:conditionalFormatting>
        <x14:conditionalFormatting xmlns:xm="http://schemas.microsoft.com/office/excel/2006/main">
          <x14:cfRule type="dataBar" id="{4774F10B-E3D1-4D2E-98EA-610F0BAA0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B133:B187</xm:sqref>
        </x14:conditionalFormatting>
        <x14:conditionalFormatting xmlns:xm="http://schemas.microsoft.com/office/excel/2006/main">
          <x14:cfRule type="dataBar" id="{45FBDA38-0F0C-4972-AD3E-16D182B2FE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B188:B263</xm:sqref>
        </x14:conditionalFormatting>
        <x14:conditionalFormatting xmlns:xm="http://schemas.microsoft.com/office/excel/2006/main">
          <x14:cfRule type="dataBar" id="{51523FEC-EC26-464B-93AD-36A69D577B3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B264:B280</xm:sqref>
        </x14:conditionalFormatting>
        <x14:conditionalFormatting xmlns:xm="http://schemas.microsoft.com/office/excel/2006/main">
          <x14:cfRule type="dataBar" id="{70C28387-71DF-4C5C-9DAB-3CACD2BE6AE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B281:B386</xm:sqref>
        </x14:conditionalFormatting>
        <x14:conditionalFormatting xmlns:xm="http://schemas.microsoft.com/office/excel/2006/main">
          <x14:cfRule type="dataBar" id="{5901777F-0C83-4517-9DA4-E88E7B8B6B3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B387:B400</xm:sqref>
        </x14:conditionalFormatting>
        <x14:conditionalFormatting xmlns:xm="http://schemas.microsoft.com/office/excel/2006/main">
          <x14:cfRule type="dataBar" id="{2AFDBEEB-1DF5-4694-97B9-79C7CE08E7F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B401:B425</xm:sqref>
        </x14:conditionalFormatting>
        <x14:conditionalFormatting xmlns:xm="http://schemas.microsoft.com/office/excel/2006/main">
          <x14:cfRule type="dataBar" id="{8C5389D6-5AE9-4955-BB5A-41E6751AC6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B426:B463</xm:sqref>
        </x14:conditionalFormatting>
        <x14:conditionalFormatting xmlns:xm="http://schemas.microsoft.com/office/excel/2006/main">
          <x14:cfRule type="dataBar" id="{A97EBE63-EBE4-454E-A967-10914269F33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B464:B520</xm:sqref>
        </x14:conditionalFormatting>
        <x14:conditionalFormatting xmlns:xm="http://schemas.microsoft.com/office/excel/2006/main">
          <x14:cfRule type="dataBar" id="{5E5D9513-9D56-4DE5-9307-421121DF2ED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B521:B566</xm:sqref>
        </x14:conditionalFormatting>
        <x14:conditionalFormatting xmlns:xm="http://schemas.microsoft.com/office/excel/2006/main">
          <x14:cfRule type="dataBar" id="{8914143E-9EB6-4298-B5EA-53DD09395A1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B567:B613</xm:sqref>
        </x14:conditionalFormatting>
        <x14:conditionalFormatting xmlns:xm="http://schemas.microsoft.com/office/excel/2006/main">
          <x14:cfRule type="dataBar" id="{3095CA89-CBE6-466C-814C-521A09C3DA7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B614:B669</xm:sqref>
        </x14:conditionalFormatting>
        <x14:conditionalFormatting xmlns:xm="http://schemas.microsoft.com/office/excel/2006/main">
          <x14:cfRule type="dataBar" id="{37C5A306-5878-4CC7-B981-2471D035595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B670:B776</xm:sqref>
        </x14:conditionalFormatting>
        <x14:conditionalFormatting xmlns:xm="http://schemas.microsoft.com/office/excel/2006/main">
          <x14:cfRule type="dataBar" id="{3422FC33-C503-472E-AEF4-316217FFD9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B777:B806</xm:sqref>
        </x14:conditionalFormatting>
        <x14:conditionalFormatting xmlns:xm="http://schemas.microsoft.com/office/excel/2006/main">
          <x14:cfRule type="dataBar" id="{0779830A-C99E-4DB1-8E8C-8706E847D4F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B807:B818</xm:sqref>
        </x14:conditionalFormatting>
        <x14:conditionalFormatting xmlns:xm="http://schemas.microsoft.com/office/excel/2006/main">
          <x14:cfRule type="dataBar" id="{2D4D50ED-6E59-417C-9F1D-3401E60359C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B819:B825</xm:sqref>
        </x14:conditionalFormatting>
        <x14:conditionalFormatting xmlns:xm="http://schemas.microsoft.com/office/excel/2006/main">
          <x14:cfRule type="dataBar" id="{96C9D219-660D-454A-B325-08746FB97CB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B826:B903</xm:sqref>
        </x14:conditionalFormatting>
        <x14:conditionalFormatting xmlns:xm="http://schemas.microsoft.com/office/excel/2006/main">
          <x14:cfRule type="dataBar" id="{92BCBD8E-1F5B-42A0-A7EC-8AEB1340DE8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B904:B962</xm:sqref>
        </x14:conditionalFormatting>
        <x14:conditionalFormatting xmlns:xm="http://schemas.microsoft.com/office/excel/2006/main">
          <x14:cfRule type="dataBar" id="{5F281903-42DC-424F-8B21-93ADB3F28E3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B963:B987</xm:sqref>
        </x14:conditionalFormatting>
        <x14:conditionalFormatting xmlns:xm="http://schemas.microsoft.com/office/excel/2006/main">
          <x14:cfRule type="dataBar" id="{549A20F4-A522-4E1B-B374-3337001B3F1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B963:B988</xm:sqref>
        </x14:conditionalFormatting>
        <x14:conditionalFormatting xmlns:xm="http://schemas.microsoft.com/office/excel/2006/main">
          <x14:cfRule type="dataBar" id="{A0BF41A2-E1FD-4DC7-BD00-14524FCA980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B989:B998</xm:sqref>
        </x14:conditionalFormatting>
        <x14:conditionalFormatting xmlns:xm="http://schemas.microsoft.com/office/excel/2006/main">
          <x14:cfRule type="dataBar" id="{21534161-A7B8-453E-9632-3EA99D91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B999:B1051</xm:sqref>
        </x14:conditionalFormatting>
        <x14:conditionalFormatting xmlns:xm="http://schemas.microsoft.com/office/excel/2006/main">
          <x14:cfRule type="dataBar" id="{A8298BFC-92C0-4419-84DB-8F1D562737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B1052:B1086</xm:sqref>
        </x14:conditionalFormatting>
        <x14:conditionalFormatting xmlns:xm="http://schemas.microsoft.com/office/excel/2006/main">
          <x14:cfRule type="dataBar" id="{DBDE8DFE-7F0F-4CAA-838E-704BFCDA29D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B1087:B1103</xm:sqref>
        </x14:conditionalFormatting>
        <x14:conditionalFormatting xmlns:xm="http://schemas.microsoft.com/office/excel/2006/main">
          <x14:cfRule type="dataBar" id="{5340D438-4DF7-4D80-A02A-842FD80CF4F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B1104:B1121</xm:sqref>
        </x14:conditionalFormatting>
        <x14:conditionalFormatting xmlns:xm="http://schemas.microsoft.com/office/excel/2006/main">
          <x14:cfRule type="dataBar" id="{B84B92D0-B6DB-438D-975B-8B2F7494312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B1122:B1145</xm:sqref>
        </x14:conditionalFormatting>
        <x14:conditionalFormatting xmlns:xm="http://schemas.microsoft.com/office/excel/2006/main">
          <x14:cfRule type="dataBar" id="{E0497810-9D4A-4632-959F-8A4E5479D41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B1146:B1176</xm:sqref>
        </x14:conditionalFormatting>
        <x14:conditionalFormatting xmlns:xm="http://schemas.microsoft.com/office/excel/2006/main">
          <x14:cfRule type="dataBar" id="{87413EC4-E4E6-49C3-87A0-F0346F4395C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B1177:B1190</xm:sqref>
        </x14:conditionalFormatting>
        <x14:conditionalFormatting xmlns:xm="http://schemas.microsoft.com/office/excel/2006/main">
          <x14:cfRule type="dataBar" id="{D147D2BA-EF55-4638-B5F4-10B29D358A7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B1191:B1237</xm:sqref>
        </x14:conditionalFormatting>
        <x14:conditionalFormatting xmlns:xm="http://schemas.microsoft.com/office/excel/2006/main">
          <x14:cfRule type="dataBar" id="{6B62521A-F8C0-4917-B789-F14C024856F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B1238:B1239</xm:sqref>
        </x14:conditionalFormatting>
        <x14:conditionalFormatting xmlns:xm="http://schemas.microsoft.com/office/excel/2006/main">
          <x14:cfRule type="dataBar" id="{60666650-8C64-4FC4-B4AA-E467FCEF56C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B1240:B1309</xm:sqref>
        </x14:conditionalFormatting>
        <x14:conditionalFormatting xmlns:xm="http://schemas.microsoft.com/office/excel/2006/main">
          <x14:cfRule type="dataBar" id="{7F636B39-4462-4975-AB82-DED30E19F6E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B1310:B1324</xm:sqref>
        </x14:conditionalFormatting>
        <x14:conditionalFormatting xmlns:xm="http://schemas.microsoft.com/office/excel/2006/main">
          <x14:cfRule type="dataBar" id="{F1A33A44-35F2-4012-B218-B17F9D5E7B0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B1325:B1395</xm:sqref>
        </x14:conditionalFormatting>
        <x14:conditionalFormatting xmlns:xm="http://schemas.microsoft.com/office/excel/2006/main">
          <x14:cfRule type="dataBar" id="{FAFC1DDB-8050-4252-8B1E-282E4A5C49E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B1396:B1519</xm:sqref>
        </x14:conditionalFormatting>
        <x14:conditionalFormatting xmlns:xm="http://schemas.microsoft.com/office/excel/2006/main">
          <x14:cfRule type="dataBar" id="{7D6DF538-68EA-421C-89E6-93E3A909DCA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B1520:B1544</xm:sqref>
        </x14:conditionalFormatting>
        <x14:conditionalFormatting xmlns:xm="http://schemas.microsoft.com/office/excel/2006/main">
          <x14:cfRule type="dataBar" id="{F2393662-893D-4CE5-98A4-C9DB857EA17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B1545:B1583</xm:sqref>
        </x14:conditionalFormatting>
        <x14:conditionalFormatting xmlns:xm="http://schemas.microsoft.com/office/excel/2006/main">
          <x14:cfRule type="dataBar" id="{9431AC2B-EFA3-4899-AB74-9B414EF5C5E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B1584:B1601</xm:sqref>
        </x14:conditionalFormatting>
        <x14:conditionalFormatting xmlns:xm="http://schemas.microsoft.com/office/excel/2006/main">
          <x14:cfRule type="dataBar" id="{199904B0-897A-41A8-A35C-5848E3991AB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B1602:B1614</xm:sqref>
        </x14:conditionalFormatting>
        <x14:conditionalFormatting xmlns:xm="http://schemas.microsoft.com/office/excel/2006/main">
          <x14:cfRule type="dataBar" id="{A1D6D475-7BD1-4A3E-A6BE-ECF2F50277E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B1615:B1635</xm:sqref>
        </x14:conditionalFormatting>
        <x14:conditionalFormatting xmlns:xm="http://schemas.microsoft.com/office/excel/2006/main">
          <x14:cfRule type="dataBar" id="{616DEEC5-5E2E-4E8F-B462-81E2131059C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B1636:B1658</xm:sqref>
        </x14:conditionalFormatting>
        <x14:conditionalFormatting xmlns:xm="http://schemas.microsoft.com/office/excel/2006/main">
          <x14:cfRule type="dataBar" id="{6BE3D8BE-C0AA-4507-A8C4-436428259B0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B1659:B1680</xm:sqref>
        </x14:conditionalFormatting>
        <x14:conditionalFormatting xmlns:xm="http://schemas.microsoft.com/office/excel/2006/main">
          <x14:cfRule type="dataBar" id="{0840BD1F-EFD7-4F40-8699-E2F7A51B00C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B1681:B1703</xm:sqref>
        </x14:conditionalFormatting>
        <x14:conditionalFormatting xmlns:xm="http://schemas.microsoft.com/office/excel/2006/main">
          <x14:cfRule type="dataBar" id="{9C0253AC-FCB9-414C-9AA9-C36BE073D55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B1704:B1707</xm:sqref>
        </x14:conditionalFormatting>
        <x14:conditionalFormatting xmlns:xm="http://schemas.microsoft.com/office/excel/2006/main">
          <x14:cfRule type="dataBar" id="{CA8E5451-A093-4821-A5B3-06A8797283B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B1708:B1734</xm:sqref>
        </x14:conditionalFormatting>
        <x14:conditionalFormatting xmlns:xm="http://schemas.microsoft.com/office/excel/2006/main">
          <x14:cfRule type="dataBar" id="{42B7DF94-4798-45E3-8275-7265163C04D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B1735:B1742</xm:sqref>
        </x14:conditionalFormatting>
        <x14:conditionalFormatting xmlns:xm="http://schemas.microsoft.com/office/excel/2006/main">
          <x14:cfRule type="dataBar" id="{8963DE69-EEEA-440E-8FE6-29E98F25663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B1743:B1768</xm:sqref>
        </x14:conditionalFormatting>
        <x14:conditionalFormatting xmlns:xm="http://schemas.microsoft.com/office/excel/2006/main">
          <x14:cfRule type="dataBar" id="{1A4A5981-3A0C-4CE1-99DE-DA0345ABCF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B1769:B1796</xm:sqref>
        </x14:conditionalFormatting>
        <x14:conditionalFormatting xmlns:xm="http://schemas.microsoft.com/office/excel/2006/main">
          <x14:cfRule type="dataBar" id="{F21FB2EC-14CC-453E-9F24-607D078BB46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B1797:B1845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74F62-2701-4458-84A1-1DC8D24D873B}">
  <dimension ref="A2:B67"/>
  <sheetViews>
    <sheetView tabSelected="1" workbookViewId="0">
      <selection activeCell="D13" sqref="D13"/>
    </sheetView>
  </sheetViews>
  <sheetFormatPr defaultRowHeight="14.5" x14ac:dyDescent="0.35"/>
  <cols>
    <col min="2" max="2" width="37.36328125" customWidth="1"/>
  </cols>
  <sheetData>
    <row r="2" spans="1:2" x14ac:dyDescent="0.35">
      <c r="A2" s="95" t="s">
        <v>337</v>
      </c>
      <c r="B2" s="95" t="s">
        <v>205</v>
      </c>
    </row>
    <row r="3" spans="1:2" x14ac:dyDescent="0.35">
      <c r="B3" s="94" t="s">
        <v>57</v>
      </c>
    </row>
    <row r="4" spans="1:2" x14ac:dyDescent="0.35">
      <c r="B4" s="94" t="s">
        <v>58</v>
      </c>
    </row>
    <row r="5" spans="1:2" x14ac:dyDescent="0.35">
      <c r="A5" s="94" t="s">
        <v>341</v>
      </c>
      <c r="B5" s="94" t="s">
        <v>59</v>
      </c>
    </row>
    <row r="6" spans="1:2" x14ac:dyDescent="0.35">
      <c r="B6" s="94" t="s">
        <v>60</v>
      </c>
    </row>
    <row r="7" spans="1:2" x14ac:dyDescent="0.35">
      <c r="B7" s="94" t="s">
        <v>61</v>
      </c>
    </row>
    <row r="8" spans="1:2" x14ac:dyDescent="0.35">
      <c r="B8" s="94" t="s">
        <v>62</v>
      </c>
    </row>
    <row r="9" spans="1:2" x14ac:dyDescent="0.35">
      <c r="B9" s="96" t="s">
        <v>63</v>
      </c>
    </row>
    <row r="10" spans="1:2" x14ac:dyDescent="0.35">
      <c r="A10" s="96" t="s">
        <v>342</v>
      </c>
      <c r="B10" s="96" t="s">
        <v>64</v>
      </c>
    </row>
    <row r="11" spans="1:2" x14ac:dyDescent="0.35">
      <c r="B11" s="96" t="s">
        <v>65</v>
      </c>
    </row>
    <row r="12" spans="1:2" x14ac:dyDescent="0.35">
      <c r="B12" s="96" t="s">
        <v>66</v>
      </c>
    </row>
    <row r="13" spans="1:2" x14ac:dyDescent="0.35">
      <c r="A13" s="97" t="s">
        <v>343</v>
      </c>
      <c r="B13" s="97" t="s">
        <v>67</v>
      </c>
    </row>
    <row r="14" spans="1:2" x14ac:dyDescent="0.35">
      <c r="B14" s="97" t="s">
        <v>68</v>
      </c>
    </row>
    <row r="15" spans="1:2" x14ac:dyDescent="0.35">
      <c r="A15" s="95" t="s">
        <v>338</v>
      </c>
      <c r="B15" s="95" t="s">
        <v>339</v>
      </c>
    </row>
    <row r="16" spans="1:2" x14ac:dyDescent="0.35">
      <c r="B16" t="s">
        <v>69</v>
      </c>
    </row>
    <row r="17" spans="2:2" x14ac:dyDescent="0.35">
      <c r="B17" t="s">
        <v>70</v>
      </c>
    </row>
    <row r="18" spans="2:2" x14ac:dyDescent="0.35">
      <c r="B18" t="s">
        <v>71</v>
      </c>
    </row>
    <row r="19" spans="2:2" x14ac:dyDescent="0.35">
      <c r="B19" t="s">
        <v>72</v>
      </c>
    </row>
    <row r="20" spans="2:2" x14ac:dyDescent="0.35">
      <c r="B20" t="s">
        <v>73</v>
      </c>
    </row>
    <row r="21" spans="2:2" x14ac:dyDescent="0.35">
      <c r="B21" t="s">
        <v>74</v>
      </c>
    </row>
    <row r="22" spans="2:2" x14ac:dyDescent="0.35">
      <c r="B22" t="s">
        <v>75</v>
      </c>
    </row>
    <row r="23" spans="2:2" x14ac:dyDescent="0.35">
      <c r="B23" t="s">
        <v>76</v>
      </c>
    </row>
    <row r="24" spans="2:2" x14ac:dyDescent="0.35">
      <c r="B24" t="s">
        <v>77</v>
      </c>
    </row>
    <row r="25" spans="2:2" x14ac:dyDescent="0.35">
      <c r="B25" t="s">
        <v>78</v>
      </c>
    </row>
    <row r="26" spans="2:2" x14ac:dyDescent="0.35">
      <c r="B26" t="s">
        <v>79</v>
      </c>
    </row>
    <row r="27" spans="2:2" x14ac:dyDescent="0.35">
      <c r="B27" t="s">
        <v>80</v>
      </c>
    </row>
    <row r="28" spans="2:2" x14ac:dyDescent="0.35">
      <c r="B28" t="s">
        <v>81</v>
      </c>
    </row>
    <row r="29" spans="2:2" x14ac:dyDescent="0.35">
      <c r="B29" t="s">
        <v>82</v>
      </c>
    </row>
    <row r="30" spans="2:2" x14ac:dyDescent="0.35">
      <c r="B30" t="s">
        <v>83</v>
      </c>
    </row>
    <row r="31" spans="2:2" x14ac:dyDescent="0.35">
      <c r="B31" t="s">
        <v>84</v>
      </c>
    </row>
    <row r="32" spans="2:2" x14ac:dyDescent="0.35">
      <c r="B32" t="s">
        <v>85</v>
      </c>
    </row>
    <row r="33" spans="1:2" x14ac:dyDescent="0.35">
      <c r="B33" t="s">
        <v>86</v>
      </c>
    </row>
    <row r="34" spans="1:2" x14ac:dyDescent="0.35">
      <c r="B34" t="s">
        <v>87</v>
      </c>
    </row>
    <row r="35" spans="1:2" x14ac:dyDescent="0.35">
      <c r="B35" t="s">
        <v>88</v>
      </c>
    </row>
    <row r="36" spans="1:2" x14ac:dyDescent="0.35">
      <c r="B36" t="s">
        <v>89</v>
      </c>
    </row>
    <row r="37" spans="1:2" x14ac:dyDescent="0.35">
      <c r="A37" s="95" t="s">
        <v>340</v>
      </c>
      <c r="B37" s="95" t="s">
        <v>218</v>
      </c>
    </row>
    <row r="38" spans="1:2" x14ac:dyDescent="0.35">
      <c r="B38" t="s">
        <v>90</v>
      </c>
    </row>
    <row r="39" spans="1:2" x14ac:dyDescent="0.35">
      <c r="B39" t="s">
        <v>91</v>
      </c>
    </row>
    <row r="40" spans="1:2" x14ac:dyDescent="0.35">
      <c r="B40" t="s">
        <v>92</v>
      </c>
    </row>
    <row r="41" spans="1:2" x14ac:dyDescent="0.35">
      <c r="B41" t="s">
        <v>93</v>
      </c>
    </row>
    <row r="42" spans="1:2" x14ac:dyDescent="0.35">
      <c r="B42" s="94" t="s">
        <v>94</v>
      </c>
    </row>
    <row r="43" spans="1:2" x14ac:dyDescent="0.35">
      <c r="B43" s="94" t="s">
        <v>95</v>
      </c>
    </row>
    <row r="44" spans="1:2" x14ac:dyDescent="0.35">
      <c r="B44" s="94" t="s">
        <v>96</v>
      </c>
    </row>
    <row r="45" spans="1:2" x14ac:dyDescent="0.35">
      <c r="A45" s="94" t="s">
        <v>341</v>
      </c>
      <c r="B45" s="94" t="s">
        <v>97</v>
      </c>
    </row>
    <row r="46" spans="1:2" x14ac:dyDescent="0.35">
      <c r="B46" s="94" t="s">
        <v>98</v>
      </c>
    </row>
    <row r="47" spans="1:2" x14ac:dyDescent="0.35">
      <c r="B47" s="94" t="s">
        <v>99</v>
      </c>
    </row>
    <row r="48" spans="1:2" x14ac:dyDescent="0.35">
      <c r="B48" s="94" t="s">
        <v>100</v>
      </c>
    </row>
    <row r="49" spans="1:2" x14ac:dyDescent="0.35">
      <c r="B49" s="98" t="s">
        <v>189</v>
      </c>
    </row>
    <row r="50" spans="1:2" x14ac:dyDescent="0.35">
      <c r="A50" s="96" t="s">
        <v>342</v>
      </c>
      <c r="B50" s="98" t="s">
        <v>101</v>
      </c>
    </row>
    <row r="51" spans="1:2" x14ac:dyDescent="0.35">
      <c r="B51" s="98" t="s">
        <v>102</v>
      </c>
    </row>
    <row r="52" spans="1:2" x14ac:dyDescent="0.35">
      <c r="B52" s="98" t="s">
        <v>103</v>
      </c>
    </row>
    <row r="53" spans="1:2" x14ac:dyDescent="0.35">
      <c r="A53" s="97" t="s">
        <v>343</v>
      </c>
      <c r="B53" s="97" t="s">
        <v>104</v>
      </c>
    </row>
    <row r="54" spans="1:2" x14ac:dyDescent="0.35">
      <c r="B54" s="97" t="s">
        <v>105</v>
      </c>
    </row>
    <row r="55" spans="1:2" x14ac:dyDescent="0.35">
      <c r="A55" s="95" t="s">
        <v>344</v>
      </c>
      <c r="B55" s="95" t="s">
        <v>345</v>
      </c>
    </row>
    <row r="56" spans="1:2" x14ac:dyDescent="0.35">
      <c r="B56" s="2" t="s">
        <v>210</v>
      </c>
    </row>
    <row r="57" spans="1:2" x14ac:dyDescent="0.35">
      <c r="B57" s="2" t="s">
        <v>322</v>
      </c>
    </row>
    <row r="58" spans="1:2" x14ac:dyDescent="0.35">
      <c r="A58" s="94" t="s">
        <v>341</v>
      </c>
      <c r="B58" s="2" t="s">
        <v>323</v>
      </c>
    </row>
    <row r="59" spans="1:2" x14ac:dyDescent="0.35">
      <c r="B59" s="2" t="s">
        <v>324</v>
      </c>
    </row>
    <row r="60" spans="1:2" x14ac:dyDescent="0.35">
      <c r="B60" s="2" t="s">
        <v>325</v>
      </c>
    </row>
    <row r="61" spans="1:2" x14ac:dyDescent="0.35">
      <c r="B61" s="2" t="s">
        <v>326</v>
      </c>
    </row>
    <row r="62" spans="1:2" x14ac:dyDescent="0.35">
      <c r="B62" s="98" t="s">
        <v>327</v>
      </c>
    </row>
    <row r="63" spans="1:2" x14ac:dyDescent="0.35">
      <c r="A63" s="96" t="s">
        <v>342</v>
      </c>
      <c r="B63" s="98" t="s">
        <v>328</v>
      </c>
    </row>
    <row r="64" spans="1:2" x14ac:dyDescent="0.35">
      <c r="B64" s="98" t="s">
        <v>329</v>
      </c>
    </row>
    <row r="65" spans="1:2" x14ac:dyDescent="0.35">
      <c r="B65" s="98" t="s">
        <v>330</v>
      </c>
    </row>
    <row r="66" spans="1:2" x14ac:dyDescent="0.35">
      <c r="A66" s="97" t="s">
        <v>343</v>
      </c>
      <c r="B66" s="97" t="s">
        <v>331</v>
      </c>
    </row>
    <row r="67" spans="1:2" x14ac:dyDescent="0.35">
      <c r="B67" s="97" t="s">
        <v>332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845"/>
  <sheetViews>
    <sheetView topLeftCell="A40" workbookViewId="0">
      <selection activeCell="F49" sqref="F49"/>
    </sheetView>
  </sheetViews>
  <sheetFormatPr defaultRowHeight="14.5" x14ac:dyDescent="0.35"/>
  <cols>
    <col min="6" max="6" width="7.7265625" bestFit="1" customWidth="1"/>
    <col min="8" max="8" width="5.7265625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1000</v>
      </c>
      <c r="B2">
        <v>2.2453249000000002E-2</v>
      </c>
    </row>
    <row r="3" spans="1:3" x14ac:dyDescent="0.35">
      <c r="A3">
        <v>2000</v>
      </c>
      <c r="B3">
        <v>3.6073429999999997E-2</v>
      </c>
    </row>
    <row r="4" spans="1:3" x14ac:dyDescent="0.35">
      <c r="A4">
        <v>3000</v>
      </c>
      <c r="B4">
        <v>4.9691184999999999E-2</v>
      </c>
    </row>
    <row r="5" spans="1:3" x14ac:dyDescent="0.35">
      <c r="A5">
        <v>4000</v>
      </c>
      <c r="B5">
        <v>4.6662599999999999E-2</v>
      </c>
    </row>
    <row r="6" spans="1:3" x14ac:dyDescent="0.35">
      <c r="A6">
        <v>5000</v>
      </c>
      <c r="B6">
        <v>2.3968751999999999E-2</v>
      </c>
    </row>
    <row r="7" spans="1:3" x14ac:dyDescent="0.35">
      <c r="A7">
        <v>6000</v>
      </c>
      <c r="B7">
        <v>2.5479417000000001E-2</v>
      </c>
    </row>
    <row r="8" spans="1:3" x14ac:dyDescent="0.35">
      <c r="A8">
        <v>7000</v>
      </c>
      <c r="B8">
        <v>3.7584092E-2</v>
      </c>
      <c r="C8" t="s">
        <v>3</v>
      </c>
    </row>
    <row r="9" spans="1:3" x14ac:dyDescent="0.35">
      <c r="A9">
        <v>8000</v>
      </c>
      <c r="B9">
        <v>0.20327047000000001</v>
      </c>
    </row>
    <row r="10" spans="1:3" x14ac:dyDescent="0.35">
      <c r="A10">
        <v>9000</v>
      </c>
      <c r="B10">
        <v>0.63753294999999999</v>
      </c>
    </row>
    <row r="11" spans="1:3" x14ac:dyDescent="0.35">
      <c r="A11">
        <v>10000</v>
      </c>
      <c r="B11">
        <v>0.55885255</v>
      </c>
    </row>
    <row r="12" spans="1:3" x14ac:dyDescent="0.35">
      <c r="A12">
        <v>11000</v>
      </c>
      <c r="B12">
        <v>0.4620127</v>
      </c>
    </row>
    <row r="13" spans="1:3" x14ac:dyDescent="0.35">
      <c r="A13">
        <v>12000</v>
      </c>
      <c r="B13">
        <v>0.39922089999999999</v>
      </c>
    </row>
    <row r="14" spans="1:3" x14ac:dyDescent="0.35">
      <c r="A14">
        <v>13000</v>
      </c>
      <c r="B14">
        <v>0.36441509999999999</v>
      </c>
    </row>
    <row r="15" spans="1:3" x14ac:dyDescent="0.35">
      <c r="A15">
        <v>14000</v>
      </c>
      <c r="B15">
        <v>0.34323195000000001</v>
      </c>
    </row>
    <row r="16" spans="1:3" x14ac:dyDescent="0.35">
      <c r="A16">
        <v>15000</v>
      </c>
      <c r="B16">
        <v>0.33339809999999998</v>
      </c>
    </row>
    <row r="17" spans="1:3" x14ac:dyDescent="0.35">
      <c r="A17">
        <v>16000</v>
      </c>
      <c r="B17">
        <v>0.32356425999999999</v>
      </c>
    </row>
    <row r="18" spans="1:3" x14ac:dyDescent="0.35">
      <c r="A18">
        <v>17000</v>
      </c>
      <c r="B18">
        <v>0.31448576</v>
      </c>
    </row>
    <row r="19" spans="1:3" x14ac:dyDescent="0.35">
      <c r="A19">
        <v>18000</v>
      </c>
      <c r="B19">
        <v>0.30540726000000001</v>
      </c>
    </row>
    <row r="20" spans="1:3" x14ac:dyDescent="0.35">
      <c r="A20">
        <v>19000</v>
      </c>
      <c r="B20">
        <v>0.29330260000000002</v>
      </c>
    </row>
    <row r="21" spans="1:3" x14ac:dyDescent="0.35">
      <c r="A21">
        <v>20000</v>
      </c>
      <c r="B21">
        <v>0.28044015</v>
      </c>
    </row>
    <row r="22" spans="1:3" x14ac:dyDescent="0.35">
      <c r="A22">
        <v>21000</v>
      </c>
      <c r="B22">
        <v>0.26984856000000002</v>
      </c>
    </row>
    <row r="23" spans="1:3" x14ac:dyDescent="0.35">
      <c r="A23">
        <v>22000</v>
      </c>
      <c r="B23">
        <v>0.26228315000000002</v>
      </c>
      <c r="C23" t="s">
        <v>4</v>
      </c>
    </row>
    <row r="24" spans="1:3" x14ac:dyDescent="0.35">
      <c r="A24">
        <v>23000</v>
      </c>
      <c r="B24">
        <v>1.3374742E-2</v>
      </c>
    </row>
    <row r="25" spans="1:3" x14ac:dyDescent="0.35">
      <c r="A25">
        <v>24000</v>
      </c>
      <c r="B25">
        <v>-0.31269857000000001</v>
      </c>
    </row>
    <row r="26" spans="1:3" x14ac:dyDescent="0.35">
      <c r="A26">
        <v>25000</v>
      </c>
      <c r="B26">
        <v>-0.20829332</v>
      </c>
    </row>
    <row r="27" spans="1:3" x14ac:dyDescent="0.35">
      <c r="A27">
        <v>26000</v>
      </c>
      <c r="B27">
        <v>-7.362639E-2</v>
      </c>
    </row>
    <row r="28" spans="1:3" x14ac:dyDescent="0.35">
      <c r="A28">
        <v>27000</v>
      </c>
      <c r="B28">
        <v>1.1106326999999999E-2</v>
      </c>
    </row>
    <row r="29" spans="1:3" x14ac:dyDescent="0.35">
      <c r="A29">
        <v>28000</v>
      </c>
      <c r="B29">
        <v>5.4232858000000002E-2</v>
      </c>
    </row>
    <row r="30" spans="1:3" x14ac:dyDescent="0.35">
      <c r="A30">
        <v>29000</v>
      </c>
      <c r="B30">
        <v>7.3145210000000002E-2</v>
      </c>
    </row>
    <row r="31" spans="1:3" x14ac:dyDescent="0.35">
      <c r="A31">
        <v>30000</v>
      </c>
      <c r="B31">
        <v>8.6005209999999999E-2</v>
      </c>
    </row>
    <row r="32" spans="1:3" x14ac:dyDescent="0.35">
      <c r="A32">
        <v>31000</v>
      </c>
      <c r="B32">
        <v>8.8276049999999995E-2</v>
      </c>
    </row>
    <row r="33" spans="1:9" x14ac:dyDescent="0.35">
      <c r="A33">
        <v>32000</v>
      </c>
      <c r="B33">
        <v>8.0710630000000005E-2</v>
      </c>
    </row>
    <row r="34" spans="1:9" x14ac:dyDescent="0.35">
      <c r="A34">
        <v>33000</v>
      </c>
      <c r="B34">
        <v>7.2389880000000004E-2</v>
      </c>
    </row>
    <row r="35" spans="1:9" x14ac:dyDescent="0.35">
      <c r="A35">
        <v>34000</v>
      </c>
      <c r="B35">
        <v>5.9527450000000003E-2</v>
      </c>
    </row>
    <row r="36" spans="1:9" x14ac:dyDescent="0.35">
      <c r="A36">
        <v>35000</v>
      </c>
      <c r="B36">
        <v>2.6237170000000001E-2</v>
      </c>
    </row>
    <row r="37" spans="1:9" x14ac:dyDescent="0.35">
      <c r="A37">
        <v>36000</v>
      </c>
      <c r="B37">
        <v>8.0801580000000005E-3</v>
      </c>
    </row>
    <row r="38" spans="1:9" x14ac:dyDescent="0.35">
      <c r="A38">
        <v>37000</v>
      </c>
      <c r="B38">
        <v>-1.1589939E-2</v>
      </c>
    </row>
    <row r="39" spans="1:9" x14ac:dyDescent="0.35">
      <c r="A39">
        <v>38000</v>
      </c>
      <c r="B39">
        <v>-3.8070127000000002E-2</v>
      </c>
    </row>
    <row r="40" spans="1:9" x14ac:dyDescent="0.35">
      <c r="A40">
        <v>39000</v>
      </c>
      <c r="B40">
        <v>-4.5633121999999998E-2</v>
      </c>
    </row>
    <row r="41" spans="1:9" x14ac:dyDescent="0.35">
      <c r="A41">
        <v>40000</v>
      </c>
      <c r="B41">
        <v>-2.8991619999999999E-2</v>
      </c>
    </row>
    <row r="42" spans="1:9" x14ac:dyDescent="0.35">
      <c r="A42">
        <v>41000</v>
      </c>
      <c r="B42">
        <v>-4.9417049999999997E-2</v>
      </c>
    </row>
    <row r="43" spans="1:9" x14ac:dyDescent="0.35">
      <c r="A43">
        <v>42000</v>
      </c>
      <c r="B43">
        <v>-8.1191815000000001E-2</v>
      </c>
    </row>
    <row r="44" spans="1:9" x14ac:dyDescent="0.35">
      <c r="A44">
        <v>43000</v>
      </c>
      <c r="B44">
        <v>-0.12280526999999999</v>
      </c>
    </row>
    <row r="45" spans="1:9" x14ac:dyDescent="0.35">
      <c r="A45">
        <v>44000</v>
      </c>
      <c r="B45">
        <v>-0.15911929999999999</v>
      </c>
    </row>
    <row r="46" spans="1:9" x14ac:dyDescent="0.35">
      <c r="A46">
        <v>45000</v>
      </c>
      <c r="B46">
        <v>-0.14096228999999999</v>
      </c>
    </row>
    <row r="47" spans="1:9" x14ac:dyDescent="0.35">
      <c r="A47">
        <v>46000</v>
      </c>
      <c r="B47">
        <v>-9.6322656000000006E-2</v>
      </c>
    </row>
    <row r="48" spans="1:9" x14ac:dyDescent="0.35">
      <c r="A48">
        <v>47000</v>
      </c>
      <c r="B48">
        <v>-5.3200968000000001E-2</v>
      </c>
      <c r="F48" t="s">
        <v>5</v>
      </c>
      <c r="I48" t="s">
        <v>5</v>
      </c>
    </row>
    <row r="49" spans="1:11" x14ac:dyDescent="0.35">
      <c r="A49">
        <v>48000</v>
      </c>
      <c r="B49">
        <v>-3.050228E-2</v>
      </c>
      <c r="C49" t="s">
        <v>6</v>
      </c>
      <c r="D49" t="s">
        <v>7</v>
      </c>
      <c r="E49">
        <f>MAX(B49:B58)*10</f>
        <v>-0.30502279999999998</v>
      </c>
      <c r="F49">
        <f>A49/1000</f>
        <v>48</v>
      </c>
      <c r="G49">
        <v>-0.31</v>
      </c>
      <c r="H49" t="s">
        <v>7</v>
      </c>
      <c r="I49">
        <v>0.49</v>
      </c>
      <c r="K49" t="s">
        <v>8</v>
      </c>
    </row>
    <row r="50" spans="1:11" x14ac:dyDescent="0.35">
      <c r="A50">
        <v>49000</v>
      </c>
      <c r="B50">
        <v>-4.1096292E-2</v>
      </c>
      <c r="D50" t="s">
        <v>9</v>
      </c>
      <c r="E50">
        <f>MIN(B49:B73)*10</f>
        <v>-2.9151537999999997</v>
      </c>
      <c r="F50">
        <f>A58/1000</f>
        <v>57</v>
      </c>
      <c r="G50">
        <v>-2.92</v>
      </c>
      <c r="H50" t="s">
        <v>9</v>
      </c>
      <c r="I50">
        <v>0.56999999999999995</v>
      </c>
      <c r="K50" t="s">
        <v>10</v>
      </c>
    </row>
    <row r="51" spans="1:11" x14ac:dyDescent="0.35">
      <c r="A51">
        <v>50000</v>
      </c>
      <c r="B51">
        <v>-6.9842470000000004E-2</v>
      </c>
      <c r="D51" t="s">
        <v>11</v>
      </c>
      <c r="E51">
        <f>ABS(E49-E50)</f>
        <v>2.6101309999999995</v>
      </c>
      <c r="F51">
        <f>(F50-F49)</f>
        <v>9</v>
      </c>
      <c r="G51">
        <f>ABS(G50-G49)</f>
        <v>2.61</v>
      </c>
      <c r="H51" t="s">
        <v>11</v>
      </c>
      <c r="I51">
        <f>I50-I49</f>
        <v>7.999999999999996E-2</v>
      </c>
      <c r="K51" t="s">
        <v>12</v>
      </c>
    </row>
    <row r="52" spans="1:11" x14ac:dyDescent="0.35">
      <c r="A52">
        <v>51000</v>
      </c>
      <c r="B52">
        <v>-9.3296489999999996E-2</v>
      </c>
      <c r="K52" t="s">
        <v>13</v>
      </c>
    </row>
    <row r="53" spans="1:11" x14ac:dyDescent="0.35">
      <c r="A53">
        <v>52000</v>
      </c>
      <c r="B53">
        <v>-0.12658676999999999</v>
      </c>
    </row>
    <row r="54" spans="1:11" x14ac:dyDescent="0.35">
      <c r="A54">
        <v>53000</v>
      </c>
      <c r="B54">
        <v>-0.14474379000000001</v>
      </c>
      <c r="K54" t="s">
        <v>14</v>
      </c>
    </row>
    <row r="55" spans="1:11" x14ac:dyDescent="0.35">
      <c r="A55">
        <v>54000</v>
      </c>
      <c r="B55">
        <v>-0.18408397000000001</v>
      </c>
      <c r="K55" t="s">
        <v>15</v>
      </c>
    </row>
    <row r="56" spans="1:11" x14ac:dyDescent="0.35">
      <c r="A56">
        <v>55000</v>
      </c>
      <c r="B56">
        <v>-0.23325799999999999</v>
      </c>
      <c r="K56" t="s">
        <v>16</v>
      </c>
    </row>
    <row r="57" spans="1:11" x14ac:dyDescent="0.35">
      <c r="A57">
        <v>56000</v>
      </c>
      <c r="B57">
        <v>-0.25746735999999998</v>
      </c>
      <c r="K57" t="s">
        <v>17</v>
      </c>
    </row>
    <row r="58" spans="1:11" x14ac:dyDescent="0.35">
      <c r="A58">
        <v>57000</v>
      </c>
      <c r="B58">
        <v>-0.29151537999999999</v>
      </c>
      <c r="K58" t="s">
        <v>18</v>
      </c>
    </row>
    <row r="59" spans="1:11" x14ac:dyDescent="0.35">
      <c r="A59">
        <v>58000</v>
      </c>
      <c r="B59">
        <v>-0.28167912000000001</v>
      </c>
      <c r="K59" t="s">
        <v>19</v>
      </c>
    </row>
    <row r="60" spans="1:11" x14ac:dyDescent="0.35">
      <c r="A60">
        <v>59000</v>
      </c>
      <c r="B60">
        <v>-0.28470528000000001</v>
      </c>
    </row>
    <row r="61" spans="1:11" x14ac:dyDescent="0.35">
      <c r="A61">
        <v>60000</v>
      </c>
      <c r="B61">
        <v>-0.25973817999999999</v>
      </c>
    </row>
    <row r="62" spans="1:11" x14ac:dyDescent="0.35">
      <c r="A62">
        <v>61000</v>
      </c>
      <c r="B62">
        <v>-0.26579051999999997</v>
      </c>
    </row>
    <row r="63" spans="1:11" x14ac:dyDescent="0.35">
      <c r="A63">
        <v>62000</v>
      </c>
      <c r="B63">
        <v>-0.23628416999999999</v>
      </c>
    </row>
    <row r="64" spans="1:11" x14ac:dyDescent="0.35">
      <c r="A64">
        <v>63000</v>
      </c>
      <c r="B64">
        <v>-0.19694397999999999</v>
      </c>
    </row>
    <row r="65" spans="1:9" x14ac:dyDescent="0.35">
      <c r="A65">
        <v>64000</v>
      </c>
      <c r="B65">
        <v>-0.14776993999999999</v>
      </c>
    </row>
    <row r="66" spans="1:9" x14ac:dyDescent="0.35">
      <c r="A66">
        <v>65000</v>
      </c>
      <c r="B66">
        <v>-0.17349239</v>
      </c>
    </row>
    <row r="67" spans="1:9" x14ac:dyDescent="0.35">
      <c r="A67">
        <v>66000</v>
      </c>
      <c r="B67">
        <v>-0.16062995999999999</v>
      </c>
    </row>
    <row r="68" spans="1:9" x14ac:dyDescent="0.35">
      <c r="A68">
        <v>67000</v>
      </c>
      <c r="B68">
        <v>-0.12885761000000001</v>
      </c>
    </row>
    <row r="69" spans="1:9" x14ac:dyDescent="0.35">
      <c r="A69">
        <v>68000</v>
      </c>
      <c r="B69">
        <v>-0.100861914</v>
      </c>
    </row>
    <row r="70" spans="1:9" x14ac:dyDescent="0.35">
      <c r="A70">
        <v>69000</v>
      </c>
      <c r="B70">
        <v>-6.6816299999999995E-2</v>
      </c>
    </row>
    <row r="71" spans="1:9" x14ac:dyDescent="0.35">
      <c r="A71">
        <v>70000</v>
      </c>
      <c r="B71">
        <v>-6.0008638000000003E-2</v>
      </c>
    </row>
    <row r="72" spans="1:9" x14ac:dyDescent="0.35">
      <c r="A72">
        <v>71000</v>
      </c>
      <c r="B72">
        <v>-5.0930127999999998E-2</v>
      </c>
    </row>
    <row r="73" spans="1:9" x14ac:dyDescent="0.35">
      <c r="A73">
        <v>72000</v>
      </c>
      <c r="B73">
        <v>-1.2345269000000001E-2</v>
      </c>
    </row>
    <row r="74" spans="1:9" x14ac:dyDescent="0.35">
      <c r="A74">
        <v>73000</v>
      </c>
      <c r="B74">
        <v>3.0776422000000001E-2</v>
      </c>
    </row>
    <row r="75" spans="1:9" x14ac:dyDescent="0.35">
      <c r="A75" s="1">
        <v>74000</v>
      </c>
      <c r="B75">
        <v>4.5151933999999998E-2</v>
      </c>
      <c r="C75" t="s">
        <v>20</v>
      </c>
      <c r="D75" t="s">
        <v>7</v>
      </c>
      <c r="E75">
        <f>MAX(B75:B81)*10</f>
        <v>0.45151933999999999</v>
      </c>
      <c r="F75">
        <f>A75</f>
        <v>74000</v>
      </c>
      <c r="G75" t="s">
        <v>7</v>
      </c>
      <c r="H75">
        <v>0.45</v>
      </c>
      <c r="I75">
        <v>1.1399999999999999</v>
      </c>
    </row>
    <row r="76" spans="1:9" x14ac:dyDescent="0.35">
      <c r="A76" s="1">
        <v>75000</v>
      </c>
      <c r="B76">
        <v>4.2881094000000002E-2</v>
      </c>
      <c r="D76" t="s">
        <v>9</v>
      </c>
      <c r="E76">
        <f>MIN(B75:B82)*10</f>
        <v>-6.2929316999999999E-2</v>
      </c>
      <c r="F76">
        <f>A79</f>
        <v>78000</v>
      </c>
      <c r="G76" t="s">
        <v>9</v>
      </c>
      <c r="H76">
        <v>-0.06</v>
      </c>
      <c r="I76">
        <v>1.18</v>
      </c>
    </row>
    <row r="77" spans="1:9" x14ac:dyDescent="0.35">
      <c r="A77" s="1">
        <v>76000</v>
      </c>
      <c r="B77">
        <v>3.380259E-2</v>
      </c>
      <c r="D77" t="s">
        <v>11</v>
      </c>
      <c r="E77">
        <f>ABS(E76-E75)</f>
        <v>0.51444865699999998</v>
      </c>
      <c r="F77">
        <f>ABS(F76-F75)</f>
        <v>4000</v>
      </c>
      <c r="G77" t="s">
        <v>11</v>
      </c>
      <c r="H77">
        <f>ABS(H76-H75)</f>
        <v>0.51</v>
      </c>
      <c r="I77">
        <f>I76-I75</f>
        <v>4.0000000000000036E-2</v>
      </c>
    </row>
    <row r="78" spans="1:9" x14ac:dyDescent="0.35">
      <c r="A78" s="1">
        <v>77000</v>
      </c>
      <c r="B78">
        <v>1.6400910000000001E-2</v>
      </c>
    </row>
    <row r="79" spans="1:9" x14ac:dyDescent="0.35">
      <c r="A79" s="1">
        <v>78000</v>
      </c>
      <c r="B79">
        <v>-6.2929316999999997E-3</v>
      </c>
    </row>
    <row r="80" spans="1:9" x14ac:dyDescent="0.35">
      <c r="A80">
        <v>79000</v>
      </c>
      <c r="B80">
        <v>9.5932429999999996E-3</v>
      </c>
    </row>
    <row r="81" spans="1:9" x14ac:dyDescent="0.35">
      <c r="A81">
        <v>80000</v>
      </c>
      <c r="B81">
        <v>3.0021091999999999E-2</v>
      </c>
    </row>
    <row r="82" spans="1:9" x14ac:dyDescent="0.35">
      <c r="A82">
        <v>81000</v>
      </c>
      <c r="B82">
        <v>5.5743523000000003E-2</v>
      </c>
    </row>
    <row r="83" spans="1:9" x14ac:dyDescent="0.35">
      <c r="A83">
        <v>82000</v>
      </c>
      <c r="B83">
        <v>7.3224055000000003E-3</v>
      </c>
    </row>
    <row r="84" spans="1:9" x14ac:dyDescent="0.35">
      <c r="A84">
        <v>83000</v>
      </c>
      <c r="B84">
        <v>-3.2667639000000001E-3</v>
      </c>
    </row>
    <row r="85" spans="1:9" x14ac:dyDescent="0.35">
      <c r="A85">
        <v>84000</v>
      </c>
      <c r="B85">
        <v>-1.0834606E-2</v>
      </c>
    </row>
    <row r="86" spans="1:9" x14ac:dyDescent="0.35">
      <c r="A86">
        <v>85000</v>
      </c>
      <c r="B86">
        <v>-3.2667639000000001E-3</v>
      </c>
    </row>
    <row r="87" spans="1:9" x14ac:dyDescent="0.35">
      <c r="A87" s="1">
        <v>86000</v>
      </c>
      <c r="B87">
        <v>2.7855737000000002E-3</v>
      </c>
      <c r="D87" t="s">
        <v>7</v>
      </c>
      <c r="E87">
        <f>MAX(B87:B92)*10</f>
        <v>2.7855737000000002E-2</v>
      </c>
      <c r="F87">
        <f>A87</f>
        <v>86000</v>
      </c>
      <c r="G87" t="s">
        <v>7</v>
      </c>
      <c r="H87">
        <v>0.03</v>
      </c>
      <c r="I87">
        <v>1.26</v>
      </c>
    </row>
    <row r="88" spans="1:9" x14ac:dyDescent="0.35">
      <c r="A88" s="1">
        <v>87000</v>
      </c>
      <c r="B88">
        <v>-1.6886944000000001E-2</v>
      </c>
      <c r="D88" t="s">
        <v>9</v>
      </c>
      <c r="E88">
        <f>MIN(B75:B92)*10</f>
        <v>-0.79678730000000009</v>
      </c>
      <c r="F88">
        <f>A90</f>
        <v>89000</v>
      </c>
      <c r="G88" t="s">
        <v>9</v>
      </c>
      <c r="H88">
        <v>-0.8</v>
      </c>
      <c r="I88">
        <v>1.29</v>
      </c>
    </row>
    <row r="89" spans="1:9" x14ac:dyDescent="0.35">
      <c r="A89" s="1">
        <v>88000</v>
      </c>
      <c r="B89">
        <v>-5.6227132999999999E-2</v>
      </c>
      <c r="D89" t="s">
        <v>11</v>
      </c>
      <c r="E89">
        <f>ABS(E87-E88)</f>
        <v>0.82464303700000008</v>
      </c>
      <c r="F89">
        <f>F87-F88</f>
        <v>-3000</v>
      </c>
      <c r="G89" t="s">
        <v>11</v>
      </c>
      <c r="H89">
        <f>ABS(H88-H87)</f>
        <v>0.83000000000000007</v>
      </c>
      <c r="I89">
        <f>I88-I87</f>
        <v>3.0000000000000027E-2</v>
      </c>
    </row>
    <row r="90" spans="1:9" x14ac:dyDescent="0.35">
      <c r="A90" s="1">
        <v>89000</v>
      </c>
      <c r="B90">
        <v>-7.9678730000000003E-2</v>
      </c>
    </row>
    <row r="91" spans="1:9" x14ac:dyDescent="0.35">
      <c r="A91">
        <v>90000</v>
      </c>
      <c r="B91">
        <v>-7.8165650000000003E-2</v>
      </c>
    </row>
    <row r="92" spans="1:9" x14ac:dyDescent="0.35">
      <c r="A92">
        <v>91000</v>
      </c>
      <c r="B92">
        <v>-6.7574053999999995E-2</v>
      </c>
    </row>
    <row r="93" spans="1:9" x14ac:dyDescent="0.35">
      <c r="A93" s="2">
        <v>92000</v>
      </c>
      <c r="B93">
        <v>-6.8331810000000007E-2</v>
      </c>
      <c r="C93" t="s">
        <v>20</v>
      </c>
    </row>
    <row r="94" spans="1:9" x14ac:dyDescent="0.35">
      <c r="A94" s="2">
        <v>93000</v>
      </c>
      <c r="B94">
        <v>-2.8233865E-2</v>
      </c>
      <c r="D94" t="s">
        <v>7</v>
      </c>
      <c r="E94">
        <f>MAX(B93:B103)*10</f>
        <v>1.1021456000000001</v>
      </c>
      <c r="F94">
        <f>A98</f>
        <v>97000</v>
      </c>
      <c r="G94" t="s">
        <v>7</v>
      </c>
      <c r="H94">
        <v>1.1000000000000001</v>
      </c>
      <c r="I94">
        <v>1.37</v>
      </c>
    </row>
    <row r="95" spans="1:9" x14ac:dyDescent="0.35">
      <c r="A95" s="2">
        <v>94000</v>
      </c>
      <c r="B95">
        <v>1.5645579E-2</v>
      </c>
      <c r="D95" t="s">
        <v>9</v>
      </c>
      <c r="E95">
        <f>MIN(B93:B98)*10</f>
        <v>-0.68331810000000004</v>
      </c>
      <c r="F95">
        <f>A93</f>
        <v>92000</v>
      </c>
      <c r="G95" t="s">
        <v>9</v>
      </c>
      <c r="H95">
        <v>-0.68</v>
      </c>
      <c r="I95">
        <v>1.32</v>
      </c>
    </row>
    <row r="96" spans="1:9" x14ac:dyDescent="0.35">
      <c r="A96" s="2">
        <v>95000</v>
      </c>
      <c r="B96">
        <v>5.1206692999999998E-2</v>
      </c>
      <c r="D96" t="s">
        <v>11</v>
      </c>
      <c r="E96">
        <f>ABS(E95-E94)</f>
        <v>1.7854637000000002</v>
      </c>
      <c r="F96">
        <f>ABS(F95-F94)</f>
        <v>5000</v>
      </c>
      <c r="G96" t="s">
        <v>11</v>
      </c>
      <c r="H96">
        <f>ABS(H95-H94)</f>
        <v>1.7800000000000002</v>
      </c>
      <c r="I96">
        <f>ABS(I95-I94)</f>
        <v>5.0000000000000044E-2</v>
      </c>
    </row>
    <row r="97" spans="1:2" x14ac:dyDescent="0.35">
      <c r="A97" s="2">
        <v>96000</v>
      </c>
      <c r="B97">
        <v>8.6005209999999999E-2</v>
      </c>
    </row>
    <row r="98" spans="1:2" x14ac:dyDescent="0.35">
      <c r="A98" s="2">
        <v>97000</v>
      </c>
      <c r="B98">
        <v>0.11021456</v>
      </c>
    </row>
    <row r="99" spans="1:2" x14ac:dyDescent="0.35">
      <c r="A99">
        <v>98000</v>
      </c>
      <c r="B99">
        <v>9.1302220000000003E-2</v>
      </c>
    </row>
    <row r="100" spans="1:2" x14ac:dyDescent="0.35">
      <c r="A100">
        <v>99000</v>
      </c>
      <c r="B100">
        <v>6.7092866000000001E-2</v>
      </c>
    </row>
    <row r="101" spans="1:2" x14ac:dyDescent="0.35">
      <c r="A101">
        <v>100000</v>
      </c>
      <c r="B101">
        <v>6.7848199999999997E-2</v>
      </c>
    </row>
    <row r="102" spans="1:2" x14ac:dyDescent="0.35">
      <c r="A102">
        <v>101000</v>
      </c>
      <c r="B102">
        <v>4.0610260000000002E-2</v>
      </c>
    </row>
    <row r="103" spans="1:2" x14ac:dyDescent="0.35">
      <c r="A103">
        <v>102000</v>
      </c>
      <c r="B103">
        <v>5.1473640000000004E-4</v>
      </c>
    </row>
    <row r="104" spans="1:2" x14ac:dyDescent="0.35">
      <c r="A104">
        <v>103000</v>
      </c>
      <c r="B104">
        <v>-2.8991619999999999E-2</v>
      </c>
    </row>
    <row r="105" spans="1:2" x14ac:dyDescent="0.35">
      <c r="A105">
        <v>104000</v>
      </c>
      <c r="B105">
        <v>-8.5637700000000001E-3</v>
      </c>
    </row>
    <row r="106" spans="1:2" x14ac:dyDescent="0.35">
      <c r="A106">
        <v>105000</v>
      </c>
      <c r="B106">
        <v>-1.1589939E-2</v>
      </c>
    </row>
    <row r="107" spans="1:2" x14ac:dyDescent="0.35">
      <c r="A107">
        <v>106000</v>
      </c>
      <c r="B107">
        <v>-3.5043955000000002E-2</v>
      </c>
    </row>
    <row r="108" spans="1:2" x14ac:dyDescent="0.35">
      <c r="A108">
        <v>107000</v>
      </c>
      <c r="B108">
        <v>-2.1423775999999999E-2</v>
      </c>
    </row>
    <row r="109" spans="1:2" x14ac:dyDescent="0.35">
      <c r="A109">
        <v>108000</v>
      </c>
      <c r="B109">
        <v>1.1864079E-2</v>
      </c>
    </row>
    <row r="110" spans="1:2" x14ac:dyDescent="0.35">
      <c r="A110">
        <v>109000</v>
      </c>
      <c r="B110">
        <v>4.1368015000000001E-2</v>
      </c>
    </row>
    <row r="111" spans="1:2" x14ac:dyDescent="0.35">
      <c r="A111">
        <v>110000</v>
      </c>
      <c r="B111">
        <v>3.4557923999999997E-2</v>
      </c>
    </row>
    <row r="112" spans="1:2" x14ac:dyDescent="0.35">
      <c r="A112">
        <v>111000</v>
      </c>
      <c r="B112">
        <v>3.6073429999999997E-2</v>
      </c>
    </row>
    <row r="113" spans="1:9" x14ac:dyDescent="0.35">
      <c r="A113">
        <v>112000</v>
      </c>
      <c r="B113">
        <v>5.2717357999999999E-2</v>
      </c>
    </row>
    <row r="114" spans="1:9" x14ac:dyDescent="0.35">
      <c r="A114">
        <v>113000</v>
      </c>
      <c r="B114">
        <v>7.6926709999999995E-2</v>
      </c>
      <c r="C114" t="s">
        <v>20</v>
      </c>
    </row>
    <row r="115" spans="1:9" x14ac:dyDescent="0.35">
      <c r="A115">
        <v>114000</v>
      </c>
      <c r="B115">
        <v>9.8867640000000007E-2</v>
      </c>
    </row>
    <row r="116" spans="1:9" x14ac:dyDescent="0.35">
      <c r="A116" s="2">
        <v>115000</v>
      </c>
      <c r="B116">
        <v>0.10643306399999999</v>
      </c>
    </row>
    <row r="117" spans="1:9" x14ac:dyDescent="0.35">
      <c r="A117" s="2">
        <v>116000</v>
      </c>
      <c r="B117">
        <v>9.6599229999999994E-2</v>
      </c>
      <c r="D117" t="s">
        <v>7</v>
      </c>
      <c r="E117">
        <f>MAX(B114:B123)*10</f>
        <v>1.2156390400000001</v>
      </c>
      <c r="F117">
        <f>A121</f>
        <v>120000</v>
      </c>
      <c r="G117" t="s">
        <v>7</v>
      </c>
      <c r="H117">
        <v>1.21</v>
      </c>
      <c r="I117">
        <v>2</v>
      </c>
    </row>
    <row r="118" spans="1:9" x14ac:dyDescent="0.35">
      <c r="A118" s="2">
        <v>117000</v>
      </c>
      <c r="B118">
        <v>9.8109885999999993E-2</v>
      </c>
      <c r="D118" t="s">
        <v>9</v>
      </c>
      <c r="E118">
        <f>MIN(B114:B120)*10</f>
        <v>0.76926709999999998</v>
      </c>
      <c r="F118">
        <f>A116</f>
        <v>115000</v>
      </c>
      <c r="G118" t="s">
        <v>9</v>
      </c>
      <c r="H118">
        <v>0.77</v>
      </c>
      <c r="I118">
        <v>1.53</v>
      </c>
    </row>
    <row r="119" spans="1:9" x14ac:dyDescent="0.35">
      <c r="A119" s="2">
        <v>118000</v>
      </c>
      <c r="B119">
        <v>0.11626690000000001</v>
      </c>
      <c r="D119" t="s">
        <v>11</v>
      </c>
      <c r="E119">
        <f>ABS(E118-E117)</f>
        <v>0.44637194000000013</v>
      </c>
      <c r="F119">
        <f>ABS(F118-F117)</f>
        <v>5000</v>
      </c>
      <c r="G119" t="s">
        <v>11</v>
      </c>
      <c r="H119">
        <f>ABS(H118-H117)</f>
        <v>0.43999999999999995</v>
      </c>
      <c r="I119">
        <f>ABS(I118-I117)</f>
        <v>0.47</v>
      </c>
    </row>
    <row r="120" spans="1:9" x14ac:dyDescent="0.35">
      <c r="A120" s="2">
        <v>119000</v>
      </c>
      <c r="B120">
        <v>0.121563904</v>
      </c>
    </row>
    <row r="121" spans="1:9" x14ac:dyDescent="0.35">
      <c r="A121" s="2">
        <v>120000</v>
      </c>
      <c r="B121">
        <v>0.12080858</v>
      </c>
    </row>
    <row r="122" spans="1:9" x14ac:dyDescent="0.35">
      <c r="A122">
        <v>121000</v>
      </c>
      <c r="B122">
        <v>0.100380726</v>
      </c>
      <c r="D122" t="s">
        <v>7</v>
      </c>
      <c r="E122">
        <f>MAX(B125:B131)*10</f>
        <v>0.96599229999999991</v>
      </c>
      <c r="F122">
        <f>A125</f>
        <v>124000</v>
      </c>
      <c r="G122" t="s">
        <v>7</v>
      </c>
      <c r="H122">
        <v>0.97</v>
      </c>
      <c r="I122">
        <v>2.04</v>
      </c>
    </row>
    <row r="123" spans="1:9" x14ac:dyDescent="0.35">
      <c r="A123">
        <v>122000</v>
      </c>
      <c r="B123">
        <v>6.8605949999999999E-2</v>
      </c>
      <c r="D123" t="s">
        <v>9</v>
      </c>
      <c r="E123">
        <f>MIN(B121:B132)*10</f>
        <v>0.35315678000000006</v>
      </c>
      <c r="F123">
        <f>A131</f>
        <v>130000</v>
      </c>
      <c r="G123" t="s">
        <v>9</v>
      </c>
      <c r="H123">
        <v>0.35</v>
      </c>
      <c r="I123">
        <v>2.1</v>
      </c>
    </row>
    <row r="124" spans="1:9" x14ac:dyDescent="0.35">
      <c r="A124">
        <v>123000</v>
      </c>
      <c r="B124">
        <v>7.7684459999999997E-2</v>
      </c>
      <c r="D124" t="s">
        <v>11</v>
      </c>
      <c r="E124">
        <f>ABS(E123-E122)</f>
        <v>0.61283551999999986</v>
      </c>
      <c r="F124">
        <f>ABS(F123-F122)</f>
        <v>6000</v>
      </c>
      <c r="G124" t="s">
        <v>11</v>
      </c>
      <c r="H124">
        <f>ABS(H123-H122)</f>
        <v>0.62</v>
      </c>
      <c r="I124">
        <f>ABS(I123-I122)</f>
        <v>6.0000000000000053E-2</v>
      </c>
    </row>
    <row r="125" spans="1:9" x14ac:dyDescent="0.35">
      <c r="A125" s="1">
        <v>124000</v>
      </c>
      <c r="B125">
        <v>9.6599229999999994E-2</v>
      </c>
    </row>
    <row r="126" spans="1:9" x14ac:dyDescent="0.35">
      <c r="A126" s="1">
        <v>125000</v>
      </c>
      <c r="B126">
        <v>8.6762964999999997E-2</v>
      </c>
    </row>
    <row r="127" spans="1:9" x14ac:dyDescent="0.35">
      <c r="A127" s="1">
        <v>126000</v>
      </c>
      <c r="B127">
        <v>8.6005209999999999E-2</v>
      </c>
    </row>
    <row r="128" spans="1:9" x14ac:dyDescent="0.35">
      <c r="A128" s="1">
        <v>127000</v>
      </c>
      <c r="B128">
        <v>9.2815300000000003E-2</v>
      </c>
    </row>
    <row r="129" spans="1:3" x14ac:dyDescent="0.35">
      <c r="A129" s="1">
        <v>128000</v>
      </c>
      <c r="B129">
        <v>6.1040535999999999E-2</v>
      </c>
    </row>
    <row r="130" spans="1:3" x14ac:dyDescent="0.35">
      <c r="A130" s="1">
        <v>129000</v>
      </c>
      <c r="B130">
        <v>3.8341843E-2</v>
      </c>
    </row>
    <row r="131" spans="1:3" x14ac:dyDescent="0.35">
      <c r="A131" s="1">
        <v>130000</v>
      </c>
      <c r="B131">
        <v>3.5315678000000003E-2</v>
      </c>
    </row>
    <row r="132" spans="1:3" x14ac:dyDescent="0.35">
      <c r="A132">
        <v>131000</v>
      </c>
      <c r="B132">
        <v>4.5907266000000002E-2</v>
      </c>
    </row>
    <row r="133" spans="1:3" x14ac:dyDescent="0.35">
      <c r="A133">
        <v>132000</v>
      </c>
      <c r="B133">
        <v>5.6501277000000003E-2</v>
      </c>
      <c r="C133" t="s">
        <v>20</v>
      </c>
    </row>
    <row r="134" spans="1:3" x14ac:dyDescent="0.35">
      <c r="A134">
        <v>133000</v>
      </c>
      <c r="B134">
        <v>5.3475109999999999E-2</v>
      </c>
    </row>
    <row r="135" spans="1:3" x14ac:dyDescent="0.35">
      <c r="A135">
        <v>134000</v>
      </c>
      <c r="B135">
        <v>6.9363705999999997E-2</v>
      </c>
    </row>
    <row r="136" spans="1:3" x14ac:dyDescent="0.35">
      <c r="A136">
        <v>135000</v>
      </c>
      <c r="B136">
        <v>9.4328389999999998E-2</v>
      </c>
    </row>
    <row r="137" spans="1:3" x14ac:dyDescent="0.35">
      <c r="A137">
        <v>136000</v>
      </c>
      <c r="B137">
        <v>0.10567773</v>
      </c>
    </row>
    <row r="138" spans="1:3" x14ac:dyDescent="0.35">
      <c r="A138">
        <v>137000</v>
      </c>
      <c r="B138">
        <v>0.102651566</v>
      </c>
    </row>
    <row r="139" spans="1:3" x14ac:dyDescent="0.35">
      <c r="A139">
        <v>138000</v>
      </c>
      <c r="B139">
        <v>0.10643306399999999</v>
      </c>
    </row>
    <row r="140" spans="1:3" x14ac:dyDescent="0.35">
      <c r="A140">
        <v>139000</v>
      </c>
      <c r="B140">
        <v>0.10340689</v>
      </c>
    </row>
    <row r="141" spans="1:3" x14ac:dyDescent="0.35">
      <c r="A141">
        <v>140000</v>
      </c>
      <c r="B141">
        <v>0.10491998</v>
      </c>
    </row>
    <row r="142" spans="1:3" x14ac:dyDescent="0.35">
      <c r="A142">
        <v>141000</v>
      </c>
      <c r="B142">
        <v>0.12686091999999999</v>
      </c>
    </row>
    <row r="143" spans="1:3" x14ac:dyDescent="0.35">
      <c r="A143" s="4">
        <v>142000</v>
      </c>
      <c r="B143">
        <v>0.13291325000000001</v>
      </c>
    </row>
    <row r="144" spans="1:3" x14ac:dyDescent="0.35">
      <c r="A144" s="1">
        <v>143000</v>
      </c>
      <c r="B144">
        <v>0.14350241</v>
      </c>
    </row>
    <row r="145" spans="1:9" x14ac:dyDescent="0.35">
      <c r="A145" s="1">
        <v>144000</v>
      </c>
      <c r="B145">
        <v>0.11475624</v>
      </c>
    </row>
    <row r="146" spans="1:9" x14ac:dyDescent="0.35">
      <c r="A146" s="1">
        <v>145000</v>
      </c>
      <c r="B146">
        <v>8.2223710000000005E-2</v>
      </c>
    </row>
    <row r="147" spans="1:9" x14ac:dyDescent="0.35">
      <c r="A147">
        <v>146000</v>
      </c>
      <c r="B147">
        <v>8.2223710000000005E-2</v>
      </c>
      <c r="D147" t="s">
        <v>7</v>
      </c>
      <c r="E147">
        <f>MAX(B142:B146)*10</f>
        <v>1.4350240999999999</v>
      </c>
      <c r="F147">
        <f>A144</f>
        <v>143000</v>
      </c>
      <c r="G147" t="s">
        <v>7</v>
      </c>
      <c r="H147">
        <v>1.44</v>
      </c>
      <c r="I147">
        <v>2.23</v>
      </c>
    </row>
    <row r="148" spans="1:9" x14ac:dyDescent="0.35">
      <c r="A148">
        <v>147000</v>
      </c>
      <c r="B148">
        <v>0.10794615</v>
      </c>
      <c r="D148" t="s">
        <v>9</v>
      </c>
      <c r="E148">
        <f>MIN(B142:B150)*10</f>
        <v>0.82223710000000005</v>
      </c>
      <c r="F148">
        <f>A146</f>
        <v>145000</v>
      </c>
      <c r="G148" t="s">
        <v>9</v>
      </c>
      <c r="H148">
        <v>0.82</v>
      </c>
      <c r="I148">
        <v>2.2599999999999998</v>
      </c>
    </row>
    <row r="149" spans="1:9" x14ac:dyDescent="0.35">
      <c r="A149">
        <v>148000</v>
      </c>
      <c r="B149">
        <v>0.13972092</v>
      </c>
      <c r="D149" t="s">
        <v>11</v>
      </c>
      <c r="E149">
        <f>ABS(E148-E147)</f>
        <v>0.61278699999999986</v>
      </c>
      <c r="F149">
        <f>ABS(F148-F147)</f>
        <v>2000</v>
      </c>
      <c r="G149" t="s">
        <v>11</v>
      </c>
      <c r="H149">
        <f>ABS(H148-H147)</f>
        <v>0.62</v>
      </c>
      <c r="I149">
        <f>ABS(I148-I147)</f>
        <v>2.9999999999999805E-2</v>
      </c>
    </row>
    <row r="150" spans="1:9" x14ac:dyDescent="0.35">
      <c r="A150">
        <v>149000</v>
      </c>
      <c r="B150">
        <v>0.16014877</v>
      </c>
    </row>
    <row r="151" spans="1:9" x14ac:dyDescent="0.35">
      <c r="A151">
        <v>150000</v>
      </c>
      <c r="B151">
        <v>0.16846952000000001</v>
      </c>
    </row>
    <row r="152" spans="1:9" x14ac:dyDescent="0.35">
      <c r="A152">
        <v>151000</v>
      </c>
      <c r="B152">
        <v>0.18057419999999999</v>
      </c>
    </row>
    <row r="153" spans="1:9" x14ac:dyDescent="0.35">
      <c r="A153">
        <v>152000</v>
      </c>
      <c r="B153">
        <v>0.19192111000000001</v>
      </c>
      <c r="D153" t="s">
        <v>7</v>
      </c>
      <c r="E153">
        <f>MAX(B157:B169)*10</f>
        <v>2.4261308000000001</v>
      </c>
      <c r="F153">
        <f>A162</f>
        <v>161000</v>
      </c>
      <c r="G153" t="s">
        <v>7</v>
      </c>
      <c r="H153">
        <v>2.4300000000000002</v>
      </c>
      <c r="I153">
        <v>2.41</v>
      </c>
    </row>
    <row r="154" spans="1:9" x14ac:dyDescent="0.35">
      <c r="A154">
        <v>153000</v>
      </c>
      <c r="B154">
        <v>0.20478353999999999</v>
      </c>
      <c r="D154" t="s">
        <v>9</v>
      </c>
      <c r="E154">
        <f>MIN(B161:B180)*10</f>
        <v>0.99625394000000012</v>
      </c>
      <c r="F154">
        <f>A169</f>
        <v>168000</v>
      </c>
      <c r="G154" t="s">
        <v>9</v>
      </c>
      <c r="H154">
        <v>1</v>
      </c>
      <c r="I154">
        <v>2.48</v>
      </c>
    </row>
    <row r="155" spans="1:9" x14ac:dyDescent="0.35">
      <c r="A155">
        <v>154000</v>
      </c>
      <c r="B155">
        <v>0.21386448</v>
      </c>
      <c r="D155" t="s">
        <v>11</v>
      </c>
      <c r="E155">
        <f>ABS(E154-E153)</f>
        <v>1.42987686</v>
      </c>
      <c r="F155">
        <f>ABS(F154-F153)</f>
        <v>7000</v>
      </c>
      <c r="G155" t="s">
        <v>11</v>
      </c>
      <c r="H155">
        <f>ABS(H154-H153)</f>
        <v>1.4300000000000002</v>
      </c>
      <c r="I155">
        <f>ABS(I154-I153)</f>
        <v>6.999999999999984E-2</v>
      </c>
    </row>
    <row r="156" spans="1:9" x14ac:dyDescent="0.35">
      <c r="A156">
        <v>155000</v>
      </c>
      <c r="B156">
        <v>0.22370072999999999</v>
      </c>
    </row>
    <row r="157" spans="1:9" x14ac:dyDescent="0.35">
      <c r="A157">
        <v>156000</v>
      </c>
      <c r="B157">
        <v>0.22067455999999999</v>
      </c>
    </row>
    <row r="158" spans="1:9" x14ac:dyDescent="0.35">
      <c r="A158">
        <v>157000</v>
      </c>
      <c r="B158">
        <v>0.21840372999999999</v>
      </c>
    </row>
    <row r="159" spans="1:9" x14ac:dyDescent="0.35">
      <c r="A159">
        <v>158000</v>
      </c>
      <c r="B159">
        <v>0.22975308</v>
      </c>
    </row>
    <row r="160" spans="1:9" x14ac:dyDescent="0.35">
      <c r="A160">
        <v>159000</v>
      </c>
      <c r="B160">
        <v>0.23883157999999999</v>
      </c>
    </row>
    <row r="161" spans="1:2" x14ac:dyDescent="0.35">
      <c r="A161">
        <v>160000</v>
      </c>
      <c r="B161">
        <v>0.23656073</v>
      </c>
    </row>
    <row r="162" spans="1:2" x14ac:dyDescent="0.35">
      <c r="A162" s="1">
        <v>161000</v>
      </c>
      <c r="B162">
        <v>0.24261308000000001</v>
      </c>
    </row>
    <row r="163" spans="1:2" x14ac:dyDescent="0.35">
      <c r="A163" s="1">
        <v>162000</v>
      </c>
      <c r="B163">
        <v>0.24109997999999999</v>
      </c>
    </row>
    <row r="164" spans="1:2" x14ac:dyDescent="0.35">
      <c r="A164" s="1">
        <v>163000</v>
      </c>
      <c r="B164">
        <v>0.23731606999999999</v>
      </c>
    </row>
    <row r="165" spans="1:2" x14ac:dyDescent="0.35">
      <c r="A165" s="1">
        <v>164000</v>
      </c>
      <c r="B165">
        <v>0.21386448</v>
      </c>
    </row>
    <row r="166" spans="1:2" x14ac:dyDescent="0.35">
      <c r="A166" s="1">
        <v>165000</v>
      </c>
      <c r="B166">
        <v>0.17527962</v>
      </c>
    </row>
    <row r="167" spans="1:2" x14ac:dyDescent="0.35">
      <c r="A167" s="1">
        <v>166000</v>
      </c>
      <c r="B167">
        <v>0.14652858999999999</v>
      </c>
    </row>
    <row r="168" spans="1:2" x14ac:dyDescent="0.35">
      <c r="A168" s="1">
        <v>167000</v>
      </c>
      <c r="B168">
        <v>0.10491998</v>
      </c>
    </row>
    <row r="169" spans="1:2" x14ac:dyDescent="0.35">
      <c r="A169" s="1">
        <v>168000</v>
      </c>
      <c r="B169">
        <v>9.9625394000000006E-2</v>
      </c>
    </row>
    <row r="170" spans="1:2" x14ac:dyDescent="0.35">
      <c r="A170">
        <v>169000</v>
      </c>
      <c r="B170">
        <v>0.121563904</v>
      </c>
    </row>
    <row r="171" spans="1:2" x14ac:dyDescent="0.35">
      <c r="A171">
        <v>170000</v>
      </c>
      <c r="B171">
        <v>0.14426016999999999</v>
      </c>
    </row>
    <row r="172" spans="1:2" x14ac:dyDescent="0.35">
      <c r="A172">
        <v>171000</v>
      </c>
      <c r="B172">
        <v>0.16241718999999999</v>
      </c>
    </row>
    <row r="173" spans="1:2" x14ac:dyDescent="0.35">
      <c r="A173">
        <v>172000</v>
      </c>
      <c r="B173">
        <v>0.15333867000000001</v>
      </c>
    </row>
    <row r="174" spans="1:2" x14ac:dyDescent="0.35">
      <c r="A174">
        <v>173000</v>
      </c>
      <c r="B174">
        <v>0.13593942000000001</v>
      </c>
    </row>
    <row r="175" spans="1:2" x14ac:dyDescent="0.35">
      <c r="A175">
        <v>174000</v>
      </c>
      <c r="B175">
        <v>0.11853774</v>
      </c>
    </row>
    <row r="176" spans="1:2" x14ac:dyDescent="0.35">
      <c r="A176">
        <v>175000</v>
      </c>
      <c r="B176">
        <v>0.13745008</v>
      </c>
    </row>
    <row r="177" spans="1:9" x14ac:dyDescent="0.35">
      <c r="A177">
        <v>176000</v>
      </c>
      <c r="B177">
        <v>0.17830577</v>
      </c>
    </row>
    <row r="178" spans="1:9" x14ac:dyDescent="0.35">
      <c r="A178">
        <v>177000</v>
      </c>
      <c r="B178">
        <v>0.21689064999999999</v>
      </c>
    </row>
    <row r="179" spans="1:9" x14ac:dyDescent="0.35">
      <c r="A179">
        <v>178000</v>
      </c>
      <c r="B179">
        <v>0.24336840000000001</v>
      </c>
    </row>
    <row r="180" spans="1:9" x14ac:dyDescent="0.35">
      <c r="A180" s="1">
        <v>179000</v>
      </c>
      <c r="B180">
        <v>0.26001469999999999</v>
      </c>
      <c r="D180" t="s">
        <v>7</v>
      </c>
      <c r="E180">
        <f>MAX(B180:B184)*10</f>
        <v>2.6001469999999998</v>
      </c>
      <c r="F180">
        <f>A180</f>
        <v>179000</v>
      </c>
      <c r="G180" t="s">
        <v>7</v>
      </c>
      <c r="H180">
        <v>2.6</v>
      </c>
      <c r="I180">
        <v>2.59</v>
      </c>
    </row>
    <row r="181" spans="1:9" x14ac:dyDescent="0.35">
      <c r="A181" s="1">
        <v>180000</v>
      </c>
      <c r="B181">
        <v>0.25547308000000002</v>
      </c>
      <c r="D181" t="s">
        <v>9</v>
      </c>
      <c r="E181">
        <f>MIN(B180:B186)*10</f>
        <v>1.5182559000000002</v>
      </c>
      <c r="F181">
        <f>A184</f>
        <v>183000</v>
      </c>
      <c r="G181" t="s">
        <v>9</v>
      </c>
      <c r="H181">
        <v>1.52</v>
      </c>
      <c r="I181">
        <v>3.03</v>
      </c>
    </row>
    <row r="182" spans="1:9" x14ac:dyDescent="0.35">
      <c r="A182" s="1">
        <v>181000</v>
      </c>
      <c r="B182">
        <v>0.2199168</v>
      </c>
      <c r="D182" t="s">
        <v>11</v>
      </c>
      <c r="E182">
        <f>ABS(E181-E180)</f>
        <v>1.0818910999999996</v>
      </c>
      <c r="F182">
        <f>ABS(F181-F180)</f>
        <v>4000</v>
      </c>
      <c r="G182" t="s">
        <v>11</v>
      </c>
      <c r="H182">
        <f>ABS(H181-H180)</f>
        <v>1.08</v>
      </c>
      <c r="I182">
        <f>ABS(I181-I180)</f>
        <v>0.43999999999999995</v>
      </c>
    </row>
    <row r="183" spans="1:9" x14ac:dyDescent="0.35">
      <c r="A183" s="1">
        <v>182000</v>
      </c>
      <c r="B183">
        <v>0.17225344000000001</v>
      </c>
    </row>
    <row r="184" spans="1:9" x14ac:dyDescent="0.35">
      <c r="A184" s="1">
        <v>183000</v>
      </c>
      <c r="B184">
        <v>0.15182559000000001</v>
      </c>
    </row>
    <row r="185" spans="1:9" x14ac:dyDescent="0.35">
      <c r="A185">
        <v>184000</v>
      </c>
      <c r="B185">
        <v>0.15636484</v>
      </c>
    </row>
    <row r="186" spans="1:9" x14ac:dyDescent="0.35">
      <c r="A186">
        <v>185000</v>
      </c>
      <c r="B186">
        <v>0.16846952000000001</v>
      </c>
    </row>
    <row r="187" spans="1:9" x14ac:dyDescent="0.35">
      <c r="A187">
        <v>186000</v>
      </c>
      <c r="B187">
        <v>0.18889494000000001</v>
      </c>
    </row>
    <row r="188" spans="1:9" x14ac:dyDescent="0.35">
      <c r="A188" s="1">
        <v>187000</v>
      </c>
      <c r="B188">
        <v>0.18133194999999999</v>
      </c>
      <c r="C188" t="s">
        <v>21</v>
      </c>
    </row>
    <row r="189" spans="1:9" x14ac:dyDescent="0.35">
      <c r="A189" s="1">
        <v>188000</v>
      </c>
      <c r="B189">
        <v>0.16620109999999999</v>
      </c>
    </row>
    <row r="190" spans="1:9" x14ac:dyDescent="0.35">
      <c r="A190" s="1">
        <v>189000</v>
      </c>
      <c r="B190">
        <v>0.12761623999999999</v>
      </c>
      <c r="D190" t="s">
        <v>7</v>
      </c>
      <c r="E190">
        <f>MAX(B188:B199)*10</f>
        <v>1.8133195</v>
      </c>
      <c r="F190">
        <f>A188</f>
        <v>187000</v>
      </c>
      <c r="G190" t="s">
        <v>7</v>
      </c>
      <c r="H190">
        <v>1.89</v>
      </c>
      <c r="I190">
        <v>3.06</v>
      </c>
    </row>
    <row r="191" spans="1:9" x14ac:dyDescent="0.35">
      <c r="A191" s="1">
        <v>190000</v>
      </c>
      <c r="B191">
        <v>9.7354549999999998E-2</v>
      </c>
      <c r="D191" t="s">
        <v>9</v>
      </c>
      <c r="E191">
        <f>MIN(B188:B219)*10</f>
        <v>-0.61521715999999993</v>
      </c>
      <c r="F191">
        <f>A199</f>
        <v>198000</v>
      </c>
      <c r="G191" t="s">
        <v>9</v>
      </c>
      <c r="H191">
        <v>-0.56999999999999995</v>
      </c>
      <c r="I191">
        <v>3.17</v>
      </c>
    </row>
    <row r="192" spans="1:9" x14ac:dyDescent="0.35">
      <c r="A192" s="1">
        <v>191000</v>
      </c>
      <c r="B192">
        <v>5.2717357999999999E-2</v>
      </c>
      <c r="D192" t="s">
        <v>11</v>
      </c>
      <c r="E192">
        <f>ABS(E191-E190)</f>
        <v>2.4285366599999998</v>
      </c>
      <c r="F192">
        <f>ABS(F191-F190)</f>
        <v>11000</v>
      </c>
      <c r="G192" t="s">
        <v>11</v>
      </c>
      <c r="H192">
        <f>ABS(H191-H190)</f>
        <v>2.46</v>
      </c>
      <c r="I192">
        <f>ABS(I191-I190)</f>
        <v>0.10999999999999988</v>
      </c>
    </row>
    <row r="193" spans="1:2" x14ac:dyDescent="0.35">
      <c r="A193" s="1">
        <v>192000</v>
      </c>
      <c r="B193">
        <v>5.1962025000000002E-2</v>
      </c>
    </row>
    <row r="194" spans="1:2" x14ac:dyDescent="0.35">
      <c r="A194" s="1">
        <v>193000</v>
      </c>
      <c r="B194">
        <v>4.5907266000000002E-2</v>
      </c>
    </row>
    <row r="195" spans="1:2" x14ac:dyDescent="0.35">
      <c r="A195" s="1">
        <v>194000</v>
      </c>
      <c r="B195">
        <v>5.8117419999999999E-3</v>
      </c>
    </row>
    <row r="196" spans="1:2" x14ac:dyDescent="0.35">
      <c r="A196" s="1">
        <v>195000</v>
      </c>
      <c r="B196">
        <v>-1.3103023E-2</v>
      </c>
    </row>
    <row r="197" spans="1:2" x14ac:dyDescent="0.35">
      <c r="A197" s="1">
        <v>196000</v>
      </c>
      <c r="B197">
        <v>-2.5965450000000001E-2</v>
      </c>
    </row>
    <row r="198" spans="1:2" x14ac:dyDescent="0.35">
      <c r="A198" s="1">
        <v>197000</v>
      </c>
      <c r="B198">
        <v>-5.6982465000000003E-2</v>
      </c>
    </row>
    <row r="199" spans="1:2" x14ac:dyDescent="0.35">
      <c r="A199" s="1">
        <v>198000</v>
      </c>
      <c r="B199">
        <v>-6.1521715999999997E-2</v>
      </c>
    </row>
    <row r="200" spans="1:2" x14ac:dyDescent="0.35">
      <c r="A200">
        <v>199000</v>
      </c>
      <c r="B200">
        <v>-1.7642275999999998E-2</v>
      </c>
    </row>
    <row r="201" spans="1:2" x14ac:dyDescent="0.35">
      <c r="A201">
        <v>200000</v>
      </c>
      <c r="B201">
        <v>3.3047260000000002E-2</v>
      </c>
    </row>
    <row r="202" spans="1:2" x14ac:dyDescent="0.35">
      <c r="A202">
        <v>201000</v>
      </c>
      <c r="B202">
        <v>7.0119039999999994E-2</v>
      </c>
    </row>
    <row r="203" spans="1:2" x14ac:dyDescent="0.35">
      <c r="A203">
        <v>202000</v>
      </c>
      <c r="B203">
        <v>0.12534540999999999</v>
      </c>
    </row>
    <row r="204" spans="1:2" x14ac:dyDescent="0.35">
      <c r="A204">
        <v>203000</v>
      </c>
      <c r="B204">
        <v>0.141234</v>
      </c>
    </row>
    <row r="205" spans="1:2" x14ac:dyDescent="0.35">
      <c r="A205">
        <v>204000</v>
      </c>
      <c r="B205">
        <v>0.10643306399999999</v>
      </c>
    </row>
    <row r="206" spans="1:2" x14ac:dyDescent="0.35">
      <c r="A206">
        <v>205000</v>
      </c>
      <c r="B206">
        <v>0.11475624</v>
      </c>
    </row>
    <row r="207" spans="1:2" x14ac:dyDescent="0.35">
      <c r="A207">
        <v>206000</v>
      </c>
      <c r="B207">
        <v>0.14728633999999999</v>
      </c>
    </row>
    <row r="208" spans="1:2" x14ac:dyDescent="0.35">
      <c r="A208">
        <v>207000</v>
      </c>
      <c r="B208">
        <v>0.19494729</v>
      </c>
    </row>
    <row r="209" spans="1:9" x14ac:dyDescent="0.35">
      <c r="A209">
        <v>208000</v>
      </c>
      <c r="B209">
        <v>0.21764839999999999</v>
      </c>
    </row>
    <row r="210" spans="1:9" x14ac:dyDescent="0.35">
      <c r="A210">
        <v>209000</v>
      </c>
      <c r="B210">
        <v>0.22142990000000001</v>
      </c>
    </row>
    <row r="211" spans="1:9" x14ac:dyDescent="0.35">
      <c r="A211">
        <v>210000</v>
      </c>
      <c r="B211">
        <v>0.24488391000000001</v>
      </c>
    </row>
    <row r="212" spans="1:9" x14ac:dyDescent="0.35">
      <c r="A212">
        <v>211000</v>
      </c>
      <c r="B212">
        <v>0.27211940000000001</v>
      </c>
    </row>
    <row r="213" spans="1:9" x14ac:dyDescent="0.35">
      <c r="A213">
        <v>212000</v>
      </c>
      <c r="B213">
        <v>0.2796824</v>
      </c>
    </row>
    <row r="214" spans="1:9" x14ac:dyDescent="0.35">
      <c r="A214">
        <v>213000</v>
      </c>
      <c r="B214">
        <v>0.25774390000000003</v>
      </c>
    </row>
    <row r="215" spans="1:9" x14ac:dyDescent="0.35">
      <c r="A215">
        <v>214000</v>
      </c>
      <c r="B215">
        <v>0.26379624000000002</v>
      </c>
    </row>
    <row r="216" spans="1:9" x14ac:dyDescent="0.35">
      <c r="A216">
        <v>215000</v>
      </c>
      <c r="B216">
        <v>0.25093623999999998</v>
      </c>
    </row>
    <row r="217" spans="1:9" x14ac:dyDescent="0.35">
      <c r="A217">
        <v>216000</v>
      </c>
      <c r="B217">
        <v>0.26304090000000002</v>
      </c>
    </row>
    <row r="218" spans="1:9" x14ac:dyDescent="0.35">
      <c r="A218">
        <v>217000</v>
      </c>
      <c r="B218">
        <v>0.27665624</v>
      </c>
    </row>
    <row r="219" spans="1:9" x14ac:dyDescent="0.35">
      <c r="A219">
        <v>218000</v>
      </c>
      <c r="B219">
        <v>0.29254483999999997</v>
      </c>
      <c r="D219" t="s">
        <v>7</v>
      </c>
      <c r="E219">
        <f>MAX(B213:B226)*10</f>
        <v>3.0691790000000001</v>
      </c>
      <c r="F219">
        <f>A220</f>
        <v>219000</v>
      </c>
      <c r="G219" t="s">
        <v>7</v>
      </c>
      <c r="H219">
        <v>3.07</v>
      </c>
      <c r="I219">
        <v>3.39</v>
      </c>
    </row>
    <row r="220" spans="1:9" x14ac:dyDescent="0.35">
      <c r="A220" s="1">
        <v>219000</v>
      </c>
      <c r="B220">
        <v>0.30691790000000002</v>
      </c>
      <c r="D220" t="s">
        <v>9</v>
      </c>
      <c r="E220">
        <f>MIN(B212:B232)*10</f>
        <v>1.7603494</v>
      </c>
      <c r="F220">
        <f>A225</f>
        <v>224000</v>
      </c>
      <c r="G220" t="s">
        <v>9</v>
      </c>
      <c r="H220">
        <v>1.76</v>
      </c>
      <c r="I220">
        <v>3.44</v>
      </c>
    </row>
    <row r="221" spans="1:9" x14ac:dyDescent="0.35">
      <c r="A221" s="1">
        <v>220000</v>
      </c>
      <c r="B221">
        <v>0.30389175000000002</v>
      </c>
      <c r="D221" t="s">
        <v>11</v>
      </c>
      <c r="E221">
        <f>ABS(E220-E219)</f>
        <v>1.3088296000000001</v>
      </c>
      <c r="F221">
        <f>ABS(F220-F219)</f>
        <v>5000</v>
      </c>
      <c r="G221" t="s">
        <v>11</v>
      </c>
      <c r="H221">
        <f>ABS(H220-H219)</f>
        <v>1.3099999999999998</v>
      </c>
      <c r="I221">
        <f>ABS(I220-I219)</f>
        <v>4.9999999999999822E-2</v>
      </c>
    </row>
    <row r="222" spans="1:9" x14ac:dyDescent="0.35">
      <c r="A222" s="1">
        <v>221000</v>
      </c>
      <c r="B222">
        <v>0.28270856</v>
      </c>
    </row>
    <row r="223" spans="1:9" x14ac:dyDescent="0.35">
      <c r="A223" s="1">
        <v>222000</v>
      </c>
      <c r="B223">
        <v>0.24791008</v>
      </c>
    </row>
    <row r="224" spans="1:9" x14ac:dyDescent="0.35">
      <c r="A224" s="1">
        <v>223000</v>
      </c>
      <c r="B224">
        <v>0.20024429999999999</v>
      </c>
    </row>
    <row r="225" spans="1:2" x14ac:dyDescent="0.35">
      <c r="A225" s="1">
        <v>224000</v>
      </c>
      <c r="B225">
        <v>0.17603494</v>
      </c>
    </row>
    <row r="226" spans="1:2" x14ac:dyDescent="0.35">
      <c r="A226">
        <v>225000</v>
      </c>
      <c r="B226">
        <v>0.20251512999999999</v>
      </c>
    </row>
    <row r="227" spans="1:2" x14ac:dyDescent="0.35">
      <c r="A227">
        <v>226000</v>
      </c>
      <c r="B227">
        <v>0.26455155000000002</v>
      </c>
    </row>
    <row r="228" spans="1:2" x14ac:dyDescent="0.35">
      <c r="A228">
        <v>227000</v>
      </c>
      <c r="B228">
        <v>0.33188499999999999</v>
      </c>
    </row>
    <row r="229" spans="1:2" x14ac:dyDescent="0.35">
      <c r="A229">
        <v>228000</v>
      </c>
      <c r="B229">
        <v>0.3848454</v>
      </c>
    </row>
    <row r="230" spans="1:2" x14ac:dyDescent="0.35">
      <c r="A230">
        <v>229000</v>
      </c>
      <c r="B230">
        <v>0.40905476000000002</v>
      </c>
    </row>
    <row r="231" spans="1:2" x14ac:dyDescent="0.35">
      <c r="A231">
        <v>230000</v>
      </c>
      <c r="B231">
        <v>0.40375775000000003</v>
      </c>
    </row>
    <row r="232" spans="1:2" x14ac:dyDescent="0.35">
      <c r="A232">
        <v>231000</v>
      </c>
      <c r="B232">
        <v>0.40905476000000002</v>
      </c>
    </row>
    <row r="233" spans="1:2" x14ac:dyDescent="0.35">
      <c r="A233">
        <v>232000</v>
      </c>
      <c r="B233">
        <v>0.44082951999999997</v>
      </c>
    </row>
    <row r="234" spans="1:2" x14ac:dyDescent="0.35">
      <c r="A234">
        <v>233000</v>
      </c>
      <c r="B234">
        <v>0.39922089999999999</v>
      </c>
    </row>
    <row r="235" spans="1:2" x14ac:dyDescent="0.35">
      <c r="A235">
        <v>234000</v>
      </c>
      <c r="B235">
        <v>0.38030615000000001</v>
      </c>
    </row>
    <row r="236" spans="1:2" x14ac:dyDescent="0.35">
      <c r="A236">
        <v>235000</v>
      </c>
      <c r="B236">
        <v>0.38938465999999999</v>
      </c>
    </row>
    <row r="237" spans="1:2" x14ac:dyDescent="0.35">
      <c r="A237">
        <v>236000</v>
      </c>
      <c r="B237">
        <v>0.41359400000000002</v>
      </c>
    </row>
    <row r="238" spans="1:2" x14ac:dyDescent="0.35">
      <c r="A238">
        <v>237000</v>
      </c>
      <c r="B238">
        <v>0.43704559999999998</v>
      </c>
    </row>
    <row r="239" spans="1:2" x14ac:dyDescent="0.35">
      <c r="A239">
        <v>238000</v>
      </c>
      <c r="B239">
        <v>0.44839491999999997</v>
      </c>
    </row>
    <row r="240" spans="1:2" x14ac:dyDescent="0.35">
      <c r="A240">
        <v>239000</v>
      </c>
      <c r="B240">
        <v>0.44536877000000002</v>
      </c>
    </row>
    <row r="241" spans="1:2" x14ac:dyDescent="0.35">
      <c r="A241">
        <v>240000</v>
      </c>
      <c r="B241">
        <v>0.43553491999999999</v>
      </c>
    </row>
    <row r="242" spans="1:2" x14ac:dyDescent="0.35">
      <c r="A242">
        <v>241000</v>
      </c>
      <c r="B242">
        <v>0.43250876999999999</v>
      </c>
    </row>
    <row r="243" spans="1:2" x14ac:dyDescent="0.35">
      <c r="A243">
        <v>242000</v>
      </c>
      <c r="B243">
        <v>0.44234259999999997</v>
      </c>
    </row>
    <row r="244" spans="1:2" x14ac:dyDescent="0.35">
      <c r="A244">
        <v>243000</v>
      </c>
      <c r="B244">
        <v>0.45217642000000002</v>
      </c>
    </row>
    <row r="245" spans="1:2" x14ac:dyDescent="0.35">
      <c r="A245">
        <v>244000</v>
      </c>
      <c r="B245">
        <v>0.45066577000000002</v>
      </c>
    </row>
    <row r="246" spans="1:2" x14ac:dyDescent="0.35">
      <c r="A246">
        <v>245000</v>
      </c>
      <c r="B246">
        <v>0.43326409999999999</v>
      </c>
    </row>
    <row r="247" spans="1:2" x14ac:dyDescent="0.35">
      <c r="A247">
        <v>246000</v>
      </c>
      <c r="B247">
        <v>0.39392389999999999</v>
      </c>
    </row>
    <row r="248" spans="1:2" x14ac:dyDescent="0.35">
      <c r="A248">
        <v>247000</v>
      </c>
      <c r="B248">
        <v>0.38030615000000001</v>
      </c>
    </row>
    <row r="249" spans="1:2" x14ac:dyDescent="0.35">
      <c r="A249">
        <v>248000</v>
      </c>
      <c r="B249">
        <v>0.40829942000000002</v>
      </c>
    </row>
    <row r="250" spans="1:2" x14ac:dyDescent="0.35">
      <c r="A250">
        <v>249000</v>
      </c>
      <c r="B250">
        <v>0.41586240000000002</v>
      </c>
    </row>
    <row r="251" spans="1:2" x14ac:dyDescent="0.35">
      <c r="A251">
        <v>250000</v>
      </c>
      <c r="B251">
        <v>0.43856109999999998</v>
      </c>
    </row>
    <row r="252" spans="1:2" x14ac:dyDescent="0.35">
      <c r="A252">
        <v>251000</v>
      </c>
      <c r="B252">
        <v>0.42494090000000001</v>
      </c>
    </row>
    <row r="253" spans="1:2" x14ac:dyDescent="0.35">
      <c r="A253">
        <v>252000</v>
      </c>
      <c r="B253">
        <v>0.47260426999999999</v>
      </c>
    </row>
    <row r="254" spans="1:2" x14ac:dyDescent="0.35">
      <c r="A254">
        <v>253000</v>
      </c>
      <c r="B254">
        <v>0.45822877000000001</v>
      </c>
    </row>
    <row r="255" spans="1:2" x14ac:dyDescent="0.35">
      <c r="A255">
        <v>254000</v>
      </c>
      <c r="B255">
        <v>0.44234259999999997</v>
      </c>
    </row>
    <row r="256" spans="1:2" x14ac:dyDescent="0.35">
      <c r="A256">
        <v>255000</v>
      </c>
      <c r="B256">
        <v>0.44385566999999998</v>
      </c>
    </row>
    <row r="257" spans="1:9" x14ac:dyDescent="0.35">
      <c r="A257">
        <v>256000</v>
      </c>
      <c r="B257">
        <v>0.44158726999999998</v>
      </c>
    </row>
    <row r="258" spans="1:9" x14ac:dyDescent="0.35">
      <c r="A258">
        <v>257000</v>
      </c>
      <c r="B258">
        <v>0.41813326000000001</v>
      </c>
    </row>
    <row r="259" spans="1:9" x14ac:dyDescent="0.35">
      <c r="A259">
        <v>258000</v>
      </c>
      <c r="B259">
        <v>0.43553491999999999</v>
      </c>
    </row>
    <row r="260" spans="1:9" x14ac:dyDescent="0.35">
      <c r="A260">
        <v>259000</v>
      </c>
      <c r="B260">
        <v>0.41586240000000002</v>
      </c>
    </row>
    <row r="261" spans="1:9" x14ac:dyDescent="0.35">
      <c r="A261">
        <v>260000</v>
      </c>
      <c r="B261">
        <v>0.38938465999999999</v>
      </c>
    </row>
    <row r="262" spans="1:9" x14ac:dyDescent="0.35">
      <c r="A262">
        <v>261000</v>
      </c>
      <c r="B262">
        <v>0.37803772000000002</v>
      </c>
    </row>
    <row r="263" spans="1:9" x14ac:dyDescent="0.35">
      <c r="A263">
        <v>262000</v>
      </c>
      <c r="B263">
        <v>0.38409007000000001</v>
      </c>
    </row>
    <row r="264" spans="1:9" x14ac:dyDescent="0.35">
      <c r="A264">
        <v>263000</v>
      </c>
      <c r="B264">
        <v>0.39619472999999999</v>
      </c>
      <c r="C264" t="s">
        <v>22</v>
      </c>
    </row>
    <row r="265" spans="1:9" x14ac:dyDescent="0.35">
      <c r="A265">
        <v>264000</v>
      </c>
      <c r="B265">
        <v>0.40300239999999998</v>
      </c>
    </row>
    <row r="266" spans="1:9" x14ac:dyDescent="0.35">
      <c r="A266">
        <v>265000</v>
      </c>
      <c r="B266">
        <v>0.38938465999999999</v>
      </c>
      <c r="D266" t="s">
        <v>7</v>
      </c>
      <c r="E266">
        <f>MAX(B264:B271)*10</f>
        <v>4.0300240000000001</v>
      </c>
      <c r="F266">
        <f>A265</f>
        <v>264000</v>
      </c>
      <c r="G266" t="s">
        <v>7</v>
      </c>
      <c r="H266">
        <v>4.03</v>
      </c>
      <c r="I266">
        <v>4.24</v>
      </c>
    </row>
    <row r="267" spans="1:9" x14ac:dyDescent="0.35">
      <c r="A267">
        <v>266000</v>
      </c>
      <c r="B267">
        <v>0.37349606000000002</v>
      </c>
      <c r="D267" t="s">
        <v>9</v>
      </c>
      <c r="E267">
        <f>MIN(B264:B280)*10</f>
        <v>2.2823757000000002</v>
      </c>
      <c r="F267">
        <f>A271</f>
        <v>270000</v>
      </c>
      <c r="G267" t="s">
        <v>9</v>
      </c>
      <c r="H267">
        <v>2.2799999999999998</v>
      </c>
      <c r="I267">
        <v>4.3</v>
      </c>
    </row>
    <row r="268" spans="1:9" x14ac:dyDescent="0.35">
      <c r="A268">
        <v>267000</v>
      </c>
      <c r="B268">
        <v>0.35382595999999999</v>
      </c>
      <c r="D268" t="s">
        <v>11</v>
      </c>
      <c r="E268">
        <f>ABS(E267-E266)</f>
        <v>1.7476482999999998</v>
      </c>
      <c r="F268">
        <f>ABS(F267-F266)</f>
        <v>6000</v>
      </c>
      <c r="G268" t="s">
        <v>11</v>
      </c>
      <c r="H268">
        <f>ABS(H267-H266)</f>
        <v>1.7500000000000004</v>
      </c>
      <c r="I268">
        <f>ABS(I267-I266)</f>
        <v>5.9999999999999609E-2</v>
      </c>
    </row>
    <row r="269" spans="1:9" x14ac:dyDescent="0.35">
      <c r="A269">
        <v>268000</v>
      </c>
      <c r="B269">
        <v>0.31448576</v>
      </c>
    </row>
    <row r="270" spans="1:9" x14ac:dyDescent="0.35">
      <c r="A270">
        <v>269000</v>
      </c>
      <c r="B270">
        <v>0.25244689999999997</v>
      </c>
    </row>
    <row r="271" spans="1:9" x14ac:dyDescent="0.35">
      <c r="A271">
        <v>270000</v>
      </c>
      <c r="B271">
        <v>0.22823757</v>
      </c>
    </row>
    <row r="272" spans="1:9" x14ac:dyDescent="0.35">
      <c r="A272">
        <v>271000</v>
      </c>
      <c r="B272">
        <v>0.24715233</v>
      </c>
    </row>
    <row r="273" spans="1:9" x14ac:dyDescent="0.35">
      <c r="A273">
        <v>272000</v>
      </c>
      <c r="B273">
        <v>0.25017850000000003</v>
      </c>
    </row>
    <row r="274" spans="1:9" x14ac:dyDescent="0.35">
      <c r="A274">
        <v>273000</v>
      </c>
      <c r="B274">
        <v>0.26152540000000002</v>
      </c>
    </row>
    <row r="275" spans="1:9" x14ac:dyDescent="0.35">
      <c r="A275">
        <v>274000</v>
      </c>
      <c r="B275">
        <v>0.28497939999999999</v>
      </c>
    </row>
    <row r="276" spans="1:9" x14ac:dyDescent="0.35">
      <c r="A276">
        <v>275000</v>
      </c>
      <c r="B276">
        <v>0.30540726000000001</v>
      </c>
    </row>
    <row r="277" spans="1:9" x14ac:dyDescent="0.35">
      <c r="A277">
        <v>276000</v>
      </c>
      <c r="B277">
        <v>0.31978034999999999</v>
      </c>
    </row>
    <row r="278" spans="1:9" x14ac:dyDescent="0.35">
      <c r="A278">
        <v>277000</v>
      </c>
      <c r="B278">
        <v>0.33112725999999998</v>
      </c>
    </row>
    <row r="279" spans="1:9" x14ac:dyDescent="0.35">
      <c r="A279">
        <v>278000</v>
      </c>
      <c r="B279">
        <v>0.33491120000000002</v>
      </c>
    </row>
    <row r="280" spans="1:9" x14ac:dyDescent="0.35">
      <c r="A280">
        <v>279000</v>
      </c>
      <c r="B280">
        <v>0.40829942000000002</v>
      </c>
    </row>
    <row r="281" spans="1:9" x14ac:dyDescent="0.35">
      <c r="A281" s="1">
        <v>280000</v>
      </c>
      <c r="B281">
        <v>0.48924822000000001</v>
      </c>
      <c r="C281" t="s">
        <v>23</v>
      </c>
    </row>
    <row r="282" spans="1:9" x14ac:dyDescent="0.35">
      <c r="A282" s="1">
        <v>281000</v>
      </c>
      <c r="B282">
        <v>0.28725024999999998</v>
      </c>
    </row>
    <row r="283" spans="1:9" x14ac:dyDescent="0.35">
      <c r="A283" s="1">
        <v>282000</v>
      </c>
      <c r="B283">
        <v>0.21386448</v>
      </c>
    </row>
    <row r="284" spans="1:9" x14ac:dyDescent="0.35">
      <c r="A284">
        <v>283000</v>
      </c>
      <c r="B284">
        <v>0.33642425999999997</v>
      </c>
      <c r="D284" t="s">
        <v>7</v>
      </c>
      <c r="E284">
        <f>MAX(B281:B283)*10</f>
        <v>4.8924821999999999</v>
      </c>
      <c r="F284">
        <f>A281</f>
        <v>280000</v>
      </c>
      <c r="G284" t="s">
        <v>7</v>
      </c>
      <c r="H284">
        <v>4.8899999999999997</v>
      </c>
      <c r="I284">
        <v>4.4000000000000004</v>
      </c>
    </row>
    <row r="285" spans="1:9" x14ac:dyDescent="0.35">
      <c r="A285" s="1">
        <v>284000</v>
      </c>
      <c r="B285">
        <v>0.40678389999999998</v>
      </c>
      <c r="D285" t="s">
        <v>9</v>
      </c>
      <c r="E285">
        <f>MIN(B281:B285)*10</f>
        <v>2.1386447999999998</v>
      </c>
      <c r="F285">
        <f>A283</f>
        <v>282000</v>
      </c>
      <c r="G285" t="s">
        <v>9</v>
      </c>
      <c r="H285">
        <v>2.14</v>
      </c>
      <c r="I285">
        <v>4.42</v>
      </c>
    </row>
    <row r="286" spans="1:9" x14ac:dyDescent="0.35">
      <c r="A286" s="1">
        <v>285000</v>
      </c>
      <c r="B286">
        <v>0.40375775000000003</v>
      </c>
      <c r="D286" t="s">
        <v>11</v>
      </c>
      <c r="E286">
        <f>ABS(E285-E284)</f>
        <v>2.7538374000000001</v>
      </c>
      <c r="F286">
        <f>ABS(F285-F284)</f>
        <v>2000</v>
      </c>
      <c r="G286" t="s">
        <v>11</v>
      </c>
      <c r="H286">
        <f>ABS(H285-H284)</f>
        <v>2.7499999999999996</v>
      </c>
      <c r="I286">
        <f>ABS(I285-I284)</f>
        <v>1.9999999999999574E-2</v>
      </c>
    </row>
    <row r="287" spans="1:9" x14ac:dyDescent="0.35">
      <c r="A287" s="1">
        <v>286000</v>
      </c>
      <c r="B287">
        <v>0.38333230000000001</v>
      </c>
    </row>
    <row r="288" spans="1:9" x14ac:dyDescent="0.35">
      <c r="A288" s="1">
        <v>287000</v>
      </c>
      <c r="B288">
        <v>0.35685210000000001</v>
      </c>
      <c r="D288" t="s">
        <v>7</v>
      </c>
      <c r="E288">
        <f>MAX(B284:B315)*10</f>
        <v>4.0678389999999993</v>
      </c>
      <c r="F288">
        <f>A285</f>
        <v>284000</v>
      </c>
      <c r="G288" t="s">
        <v>7</v>
      </c>
      <c r="H288">
        <v>4.07</v>
      </c>
      <c r="I288">
        <v>4.4400000000000004</v>
      </c>
    </row>
    <row r="289" spans="1:9" x14ac:dyDescent="0.35">
      <c r="A289" s="1">
        <v>288000</v>
      </c>
      <c r="B289">
        <v>0.35609436</v>
      </c>
      <c r="D289" t="s">
        <v>9</v>
      </c>
      <c r="E289">
        <f>MIN(B284:B317)*10</f>
        <v>2.6228315000000002</v>
      </c>
      <c r="F289">
        <f>A315</f>
        <v>314000</v>
      </c>
      <c r="G289" t="s">
        <v>9</v>
      </c>
      <c r="H289">
        <v>2.66</v>
      </c>
      <c r="I289">
        <v>5.0599999999999996</v>
      </c>
    </row>
    <row r="290" spans="1:9" x14ac:dyDescent="0.35">
      <c r="A290" s="1">
        <v>289000</v>
      </c>
      <c r="B290">
        <v>0.35912054999999998</v>
      </c>
      <c r="D290" t="s">
        <v>11</v>
      </c>
      <c r="E290">
        <f>ABS(E289-E288)</f>
        <v>1.4450074999999991</v>
      </c>
      <c r="F290">
        <f>ABS(F289-F288)</f>
        <v>30000</v>
      </c>
      <c r="G290" t="s">
        <v>11</v>
      </c>
      <c r="H290">
        <f>ABS(H289-H288)</f>
        <v>1.4100000000000001</v>
      </c>
      <c r="I290">
        <f>ABS(I289-I288)</f>
        <v>0.61999999999999922</v>
      </c>
    </row>
    <row r="291" spans="1:9" x14ac:dyDescent="0.35">
      <c r="A291" s="1">
        <v>290000</v>
      </c>
      <c r="B291">
        <v>0.3606336</v>
      </c>
    </row>
    <row r="292" spans="1:9" x14ac:dyDescent="0.35">
      <c r="A292" s="1">
        <v>291000</v>
      </c>
      <c r="B292">
        <v>0.36517285999999999</v>
      </c>
    </row>
    <row r="293" spans="1:9" x14ac:dyDescent="0.35">
      <c r="A293" s="1">
        <v>292000</v>
      </c>
      <c r="B293">
        <v>0.36668836999999999</v>
      </c>
    </row>
    <row r="294" spans="1:9" x14ac:dyDescent="0.35">
      <c r="A294" s="1">
        <v>293000</v>
      </c>
      <c r="B294">
        <v>0.36668836999999999</v>
      </c>
    </row>
    <row r="295" spans="1:9" x14ac:dyDescent="0.35">
      <c r="A295" s="1">
        <v>294000</v>
      </c>
      <c r="B295">
        <v>0.36365979999999998</v>
      </c>
    </row>
    <row r="296" spans="1:9" x14ac:dyDescent="0.35">
      <c r="A296" s="1">
        <v>295000</v>
      </c>
      <c r="B296">
        <v>0.35836279999999998</v>
      </c>
    </row>
    <row r="297" spans="1:9" x14ac:dyDescent="0.35">
      <c r="A297" s="1">
        <v>296000</v>
      </c>
      <c r="B297">
        <v>0.34323195000000001</v>
      </c>
    </row>
    <row r="298" spans="1:9" x14ac:dyDescent="0.35">
      <c r="A298" s="1">
        <v>297000</v>
      </c>
      <c r="B298">
        <v>0.32507493999999998</v>
      </c>
    </row>
    <row r="299" spans="1:9" x14ac:dyDescent="0.35">
      <c r="A299" s="1">
        <v>298000</v>
      </c>
      <c r="B299">
        <v>0.31751192</v>
      </c>
    </row>
    <row r="300" spans="1:9" x14ac:dyDescent="0.35">
      <c r="A300" s="1">
        <v>299000</v>
      </c>
      <c r="B300">
        <v>0.30011025000000002</v>
      </c>
    </row>
    <row r="301" spans="1:9" x14ac:dyDescent="0.35">
      <c r="A301" s="1">
        <v>300000</v>
      </c>
      <c r="B301">
        <v>0.29178710000000002</v>
      </c>
    </row>
    <row r="302" spans="1:9" x14ac:dyDescent="0.35">
      <c r="A302" s="1">
        <v>301000</v>
      </c>
      <c r="B302">
        <v>0.30616260000000001</v>
      </c>
    </row>
    <row r="303" spans="1:9" x14ac:dyDescent="0.35">
      <c r="A303" s="1">
        <v>302000</v>
      </c>
      <c r="B303">
        <v>0.30691790000000002</v>
      </c>
    </row>
    <row r="304" spans="1:9" x14ac:dyDescent="0.35">
      <c r="A304" s="1">
        <v>303000</v>
      </c>
      <c r="B304">
        <v>0.31826726</v>
      </c>
      <c r="D304" t="s">
        <v>7</v>
      </c>
      <c r="E304">
        <f>MAX(B316:B320)*10</f>
        <v>3.2659044999999995</v>
      </c>
      <c r="F304">
        <f>A318</f>
        <v>317000</v>
      </c>
      <c r="G304" t="s">
        <v>7</v>
      </c>
      <c r="H304">
        <v>3.52</v>
      </c>
      <c r="I304">
        <v>5.1100000000000003</v>
      </c>
    </row>
    <row r="305" spans="1:9" x14ac:dyDescent="0.35">
      <c r="A305" s="1">
        <v>304000</v>
      </c>
      <c r="B305">
        <v>0.28270856</v>
      </c>
      <c r="D305" t="s">
        <v>9</v>
      </c>
      <c r="E305">
        <f>MIN(B316:B333)*10</f>
        <v>2.9783939999999998</v>
      </c>
      <c r="F305">
        <f>A320</f>
        <v>319000</v>
      </c>
      <c r="G305" t="s">
        <v>9</v>
      </c>
      <c r="H305">
        <v>2.62</v>
      </c>
      <c r="I305">
        <v>5.14</v>
      </c>
    </row>
    <row r="306" spans="1:9" x14ac:dyDescent="0.35">
      <c r="A306" s="1">
        <v>305000</v>
      </c>
      <c r="B306">
        <v>0.26455155000000002</v>
      </c>
      <c r="D306" t="s">
        <v>11</v>
      </c>
      <c r="E306">
        <f>ABS(E305-E304)</f>
        <v>0.28751049999999978</v>
      </c>
      <c r="F306">
        <f>ABS(F305-F304)</f>
        <v>2000</v>
      </c>
      <c r="G306" t="s">
        <v>11</v>
      </c>
      <c r="H306">
        <f>ABS(H305-H304)</f>
        <v>0.89999999999999991</v>
      </c>
      <c r="I306">
        <f>ABS(I305-I304)</f>
        <v>2.9999999999999361E-2</v>
      </c>
    </row>
    <row r="307" spans="1:9" x14ac:dyDescent="0.35">
      <c r="A307" s="1">
        <v>306000</v>
      </c>
      <c r="B307">
        <v>0.26606706000000002</v>
      </c>
    </row>
    <row r="308" spans="1:9" x14ac:dyDescent="0.35">
      <c r="A308" s="1">
        <v>307000</v>
      </c>
      <c r="B308">
        <v>0.26757774000000001</v>
      </c>
    </row>
    <row r="309" spans="1:9" x14ac:dyDescent="0.35">
      <c r="A309" s="1">
        <v>308000</v>
      </c>
      <c r="B309">
        <v>0.29783939999999998</v>
      </c>
      <c r="D309" t="s">
        <v>7</v>
      </c>
      <c r="E309">
        <f>MAX(B345:B347)*10</f>
        <v>2.5698858000000002</v>
      </c>
      <c r="F309">
        <f>A345</f>
        <v>344000</v>
      </c>
      <c r="G309" t="s">
        <v>7</v>
      </c>
      <c r="H309">
        <v>3.06</v>
      </c>
      <c r="I309">
        <v>5.41</v>
      </c>
    </row>
    <row r="310" spans="1:9" x14ac:dyDescent="0.35">
      <c r="A310" s="1">
        <v>309000</v>
      </c>
      <c r="B310">
        <v>0.31221490000000002</v>
      </c>
      <c r="D310" t="s">
        <v>9</v>
      </c>
      <c r="E310">
        <f>MIN(B321:B351)*10</f>
        <v>1.5560708999999999</v>
      </c>
      <c r="F310">
        <f>A347</f>
        <v>346000</v>
      </c>
      <c r="G310" t="s">
        <v>9</v>
      </c>
      <c r="H310">
        <v>1.56</v>
      </c>
      <c r="I310">
        <v>5.46</v>
      </c>
    </row>
    <row r="311" spans="1:9" x14ac:dyDescent="0.35">
      <c r="A311" s="1">
        <v>310000</v>
      </c>
      <c r="B311">
        <v>0.31978034999999999</v>
      </c>
      <c r="D311" t="s">
        <v>11</v>
      </c>
      <c r="E311">
        <f>ABS(E310-E309)</f>
        <v>1.0138149000000003</v>
      </c>
      <c r="F311">
        <f>ABS(F310-F309)</f>
        <v>2000</v>
      </c>
      <c r="G311" t="s">
        <v>11</v>
      </c>
      <c r="H311">
        <f>ABS(H310-H309)</f>
        <v>1.5</v>
      </c>
      <c r="I311">
        <f>ABS(I310-I309)</f>
        <v>4.9999999999999822E-2</v>
      </c>
    </row>
    <row r="312" spans="1:9" x14ac:dyDescent="0.35">
      <c r="A312" s="1">
        <v>311000</v>
      </c>
      <c r="B312">
        <v>0.35155510000000001</v>
      </c>
    </row>
    <row r="313" spans="1:9" x14ac:dyDescent="0.35">
      <c r="A313" s="1">
        <v>312000</v>
      </c>
      <c r="B313">
        <v>0.32885884999999998</v>
      </c>
    </row>
    <row r="314" spans="1:9" x14ac:dyDescent="0.35">
      <c r="A314" s="1">
        <v>313000</v>
      </c>
      <c r="B314">
        <v>0.28270856</v>
      </c>
    </row>
    <row r="315" spans="1:9" x14ac:dyDescent="0.35">
      <c r="A315" s="1">
        <v>314000</v>
      </c>
      <c r="B315">
        <v>0.26228315000000002</v>
      </c>
      <c r="D315" t="s">
        <v>7</v>
      </c>
      <c r="E315">
        <f>MAX(B349:B353)*10</f>
        <v>2.7892706</v>
      </c>
      <c r="F315">
        <f>A349</f>
        <v>348000</v>
      </c>
      <c r="G315" t="s">
        <v>7</v>
      </c>
      <c r="H315">
        <v>2.79</v>
      </c>
      <c r="I315">
        <v>5.48</v>
      </c>
    </row>
    <row r="316" spans="1:9" x14ac:dyDescent="0.35">
      <c r="A316">
        <v>315000</v>
      </c>
      <c r="B316">
        <v>0.3228065</v>
      </c>
      <c r="D316" t="s">
        <v>9</v>
      </c>
      <c r="E316">
        <f>MIN(B351:B355)*10</f>
        <v>2.4563925000000002</v>
      </c>
      <c r="F316">
        <f>A353</f>
        <v>352000</v>
      </c>
      <c r="G316" t="s">
        <v>9</v>
      </c>
      <c r="H316">
        <v>2.46</v>
      </c>
      <c r="I316">
        <v>5.52</v>
      </c>
    </row>
    <row r="317" spans="1:9" x14ac:dyDescent="0.35">
      <c r="A317">
        <v>316000</v>
      </c>
      <c r="B317">
        <v>0.3228065</v>
      </c>
      <c r="D317" t="s">
        <v>11</v>
      </c>
      <c r="E317">
        <f>ABS(E316-E315)</f>
        <v>0.33287809999999984</v>
      </c>
      <c r="F317">
        <f>ABS(F316-F315)</f>
        <v>4000</v>
      </c>
      <c r="G317" t="s">
        <v>11</v>
      </c>
      <c r="H317">
        <f>ABS(H316-H315)</f>
        <v>0.33000000000000007</v>
      </c>
      <c r="I317">
        <f>ABS(I316-I315)</f>
        <v>3.9999999999999147E-2</v>
      </c>
    </row>
    <row r="318" spans="1:9" x14ac:dyDescent="0.35">
      <c r="A318" s="1">
        <v>317000</v>
      </c>
      <c r="B318">
        <v>0.32659044999999998</v>
      </c>
    </row>
    <row r="319" spans="1:9" x14ac:dyDescent="0.35">
      <c r="A319" s="1">
        <v>318000</v>
      </c>
      <c r="B319">
        <v>0.32659044999999998</v>
      </c>
    </row>
    <row r="320" spans="1:9" x14ac:dyDescent="0.35">
      <c r="A320" s="1">
        <v>319000</v>
      </c>
      <c r="B320">
        <v>0.29783939999999998</v>
      </c>
      <c r="D320" t="s">
        <v>7</v>
      </c>
      <c r="E320">
        <f>MAX(B356:B358)*10</f>
        <v>3.8106390000000001</v>
      </c>
      <c r="F320">
        <f>A356</f>
        <v>355000</v>
      </c>
      <c r="G320" t="s">
        <v>7</v>
      </c>
      <c r="H320">
        <v>3.81</v>
      </c>
      <c r="I320">
        <v>5.55</v>
      </c>
    </row>
    <row r="321" spans="1:9" x14ac:dyDescent="0.35">
      <c r="A321">
        <v>320000</v>
      </c>
      <c r="B321">
        <v>0.31070185</v>
      </c>
      <c r="D321" t="s">
        <v>9</v>
      </c>
      <c r="E321">
        <f>MIN(B356:B362)*10</f>
        <v>2.3353457</v>
      </c>
      <c r="F321">
        <f>A358</f>
        <v>357000</v>
      </c>
      <c r="G321" t="s">
        <v>9</v>
      </c>
      <c r="H321">
        <v>2.34</v>
      </c>
      <c r="I321">
        <v>5.57</v>
      </c>
    </row>
    <row r="322" spans="1:9" x14ac:dyDescent="0.35">
      <c r="A322">
        <v>321000</v>
      </c>
      <c r="B322">
        <v>0.33264275999999998</v>
      </c>
      <c r="D322" t="s">
        <v>11</v>
      </c>
      <c r="E322">
        <f>ABS(E321-E320)</f>
        <v>1.4752933000000001</v>
      </c>
      <c r="F322">
        <f>ABS(F321-F320)</f>
        <v>2000</v>
      </c>
      <c r="G322" t="s">
        <v>11</v>
      </c>
      <c r="H322">
        <f>ABS(H321-H320)</f>
        <v>1.4700000000000002</v>
      </c>
      <c r="I322">
        <f>ABS(I321-I320)</f>
        <v>2.0000000000000462E-2</v>
      </c>
    </row>
    <row r="323" spans="1:9" x14ac:dyDescent="0.35">
      <c r="A323">
        <v>322000</v>
      </c>
      <c r="B323">
        <v>0.32507493999999998</v>
      </c>
    </row>
    <row r="324" spans="1:9" x14ac:dyDescent="0.35">
      <c r="A324">
        <v>323000</v>
      </c>
      <c r="B324">
        <v>0.31902259999999999</v>
      </c>
    </row>
    <row r="325" spans="1:9" x14ac:dyDescent="0.35">
      <c r="A325">
        <v>324000</v>
      </c>
      <c r="B325">
        <v>0.3114596</v>
      </c>
      <c r="D325" t="s">
        <v>7</v>
      </c>
      <c r="E325">
        <f>MAX(B363:B367)*10</f>
        <v>2.9330260000000004</v>
      </c>
      <c r="F325">
        <f>A363</f>
        <v>362000</v>
      </c>
      <c r="G325" t="s">
        <v>7</v>
      </c>
      <c r="H325">
        <v>2.93</v>
      </c>
      <c r="I325">
        <v>6.02</v>
      </c>
    </row>
    <row r="326" spans="1:9" x14ac:dyDescent="0.35">
      <c r="A326">
        <v>325000</v>
      </c>
      <c r="B326">
        <v>0.30313639999999997</v>
      </c>
      <c r="D326" t="s">
        <v>9</v>
      </c>
      <c r="E326">
        <f>MIN(B359:B372)*10</f>
        <v>1.2761624</v>
      </c>
      <c r="F326">
        <f>A367</f>
        <v>366000</v>
      </c>
      <c r="G326" t="s">
        <v>9</v>
      </c>
      <c r="H326">
        <v>1.28</v>
      </c>
      <c r="I326">
        <v>6.06</v>
      </c>
    </row>
    <row r="327" spans="1:9" x14ac:dyDescent="0.35">
      <c r="A327">
        <v>326000</v>
      </c>
      <c r="B327">
        <v>0.30843340000000002</v>
      </c>
      <c r="D327" t="s">
        <v>11</v>
      </c>
      <c r="E327">
        <f>ABS(E326-E325)</f>
        <v>1.6568636000000003</v>
      </c>
      <c r="F327">
        <f>ABS(F326-F325)</f>
        <v>4000</v>
      </c>
      <c r="G327" t="s">
        <v>11</v>
      </c>
      <c r="H327">
        <f>ABS(H326-H325)</f>
        <v>1.6500000000000001</v>
      </c>
      <c r="I327">
        <f>ABS(I326-I325)</f>
        <v>4.0000000000000036E-2</v>
      </c>
    </row>
    <row r="328" spans="1:9" x14ac:dyDescent="0.35">
      <c r="A328">
        <v>327000</v>
      </c>
      <c r="B328">
        <v>0.31751192</v>
      </c>
    </row>
    <row r="329" spans="1:9" x14ac:dyDescent="0.35">
      <c r="A329">
        <v>328000</v>
      </c>
      <c r="B329">
        <v>0.31599640000000001</v>
      </c>
    </row>
    <row r="330" spans="1:9" x14ac:dyDescent="0.35">
      <c r="A330">
        <v>329000</v>
      </c>
      <c r="B330">
        <v>0.30616260000000001</v>
      </c>
      <c r="D330" t="s">
        <v>7</v>
      </c>
      <c r="E330">
        <f>MAX(B371:B376)*10</f>
        <v>1.7376411</v>
      </c>
      <c r="F330">
        <f>A371</f>
        <v>370000</v>
      </c>
      <c r="G330" t="s">
        <v>7</v>
      </c>
      <c r="H330">
        <v>2.93</v>
      </c>
      <c r="I330">
        <v>6.02</v>
      </c>
    </row>
    <row r="331" spans="1:9" x14ac:dyDescent="0.35">
      <c r="A331">
        <v>330000</v>
      </c>
      <c r="B331">
        <v>0.30691790000000002</v>
      </c>
      <c r="D331" t="s">
        <v>9</v>
      </c>
      <c r="E331">
        <f>MIN(B363:B386)*10</f>
        <v>0.95841474999999998</v>
      </c>
      <c r="F331">
        <f>A376</f>
        <v>375000</v>
      </c>
      <c r="G331" t="s">
        <v>9</v>
      </c>
      <c r="H331">
        <v>1.28</v>
      </c>
      <c r="I331">
        <v>6.06</v>
      </c>
    </row>
    <row r="332" spans="1:9" x14ac:dyDescent="0.35">
      <c r="A332">
        <v>331000</v>
      </c>
      <c r="B332">
        <v>0.3099441</v>
      </c>
      <c r="D332" t="s">
        <v>11</v>
      </c>
      <c r="E332">
        <f>ABS(E331-E330)</f>
        <v>0.77922635000000007</v>
      </c>
      <c r="F332">
        <f>ABS(F331-F330)</f>
        <v>5000</v>
      </c>
      <c r="G332" t="s">
        <v>11</v>
      </c>
      <c r="H332">
        <f>ABS(H331-H330)</f>
        <v>1.6500000000000001</v>
      </c>
      <c r="I332">
        <f>ABS(I331-I330)</f>
        <v>4.0000000000000036E-2</v>
      </c>
    </row>
    <row r="333" spans="1:9" x14ac:dyDescent="0.35">
      <c r="A333">
        <v>332000</v>
      </c>
      <c r="B333">
        <v>0.31599640000000001</v>
      </c>
    </row>
    <row r="334" spans="1:9" x14ac:dyDescent="0.35">
      <c r="A334">
        <v>333000</v>
      </c>
      <c r="B334">
        <v>0.3114596</v>
      </c>
    </row>
    <row r="335" spans="1:9" x14ac:dyDescent="0.35">
      <c r="A335">
        <v>334000</v>
      </c>
      <c r="B335">
        <v>0.30464950000000002</v>
      </c>
    </row>
    <row r="336" spans="1:9" x14ac:dyDescent="0.35">
      <c r="A336">
        <v>335000</v>
      </c>
      <c r="B336">
        <v>0.30918875000000001</v>
      </c>
    </row>
    <row r="337" spans="1:2" x14ac:dyDescent="0.35">
      <c r="A337">
        <v>336000</v>
      </c>
      <c r="B337">
        <v>0.29330260000000002</v>
      </c>
    </row>
    <row r="338" spans="1:2" x14ac:dyDescent="0.35">
      <c r="A338">
        <v>337000</v>
      </c>
      <c r="B338">
        <v>0.27438780000000002</v>
      </c>
    </row>
    <row r="339" spans="1:2" x14ac:dyDescent="0.35">
      <c r="A339">
        <v>338000</v>
      </c>
      <c r="B339">
        <v>0.26984856000000002</v>
      </c>
    </row>
    <row r="340" spans="1:2" x14ac:dyDescent="0.35">
      <c r="A340">
        <v>339000</v>
      </c>
      <c r="B340">
        <v>0.2796824</v>
      </c>
    </row>
    <row r="341" spans="1:2" x14ac:dyDescent="0.35">
      <c r="A341">
        <v>340000</v>
      </c>
      <c r="B341">
        <v>0.29330260000000002</v>
      </c>
    </row>
    <row r="342" spans="1:2" x14ac:dyDescent="0.35">
      <c r="A342">
        <v>341000</v>
      </c>
      <c r="B342">
        <v>0.30616260000000001</v>
      </c>
    </row>
    <row r="343" spans="1:2" x14ac:dyDescent="0.35">
      <c r="A343">
        <v>342000</v>
      </c>
      <c r="B343">
        <v>0.30011025000000002</v>
      </c>
    </row>
    <row r="344" spans="1:2" x14ac:dyDescent="0.35">
      <c r="A344">
        <v>343000</v>
      </c>
      <c r="B344">
        <v>0.28800555999999999</v>
      </c>
    </row>
    <row r="345" spans="1:2" x14ac:dyDescent="0.35">
      <c r="A345" s="1">
        <v>344000</v>
      </c>
      <c r="B345">
        <v>0.25698858000000002</v>
      </c>
    </row>
    <row r="346" spans="1:2" x14ac:dyDescent="0.35">
      <c r="A346" s="1">
        <v>345000</v>
      </c>
      <c r="B346">
        <v>0.17754802</v>
      </c>
    </row>
    <row r="347" spans="1:2" x14ac:dyDescent="0.35">
      <c r="A347" s="1">
        <v>346000</v>
      </c>
      <c r="B347">
        <v>0.15560709</v>
      </c>
    </row>
    <row r="348" spans="1:2" x14ac:dyDescent="0.35">
      <c r="A348">
        <v>347000</v>
      </c>
      <c r="B348">
        <v>0.24412616000000001</v>
      </c>
    </row>
    <row r="349" spans="1:2" x14ac:dyDescent="0.35">
      <c r="A349" s="1">
        <v>348000</v>
      </c>
      <c r="B349">
        <v>0.27892706</v>
      </c>
    </row>
    <row r="350" spans="1:2" x14ac:dyDescent="0.35">
      <c r="A350" s="1">
        <v>349000</v>
      </c>
      <c r="B350">
        <v>0.26379624000000002</v>
      </c>
    </row>
    <row r="351" spans="1:2" x14ac:dyDescent="0.35">
      <c r="A351" s="1">
        <v>350000</v>
      </c>
      <c r="B351">
        <v>0.2759009</v>
      </c>
    </row>
    <row r="352" spans="1:2" x14ac:dyDescent="0.35">
      <c r="A352" s="1">
        <v>351000</v>
      </c>
      <c r="B352">
        <v>0.26984856000000002</v>
      </c>
    </row>
    <row r="353" spans="1:2" x14ac:dyDescent="0.35">
      <c r="A353" s="1">
        <v>352000</v>
      </c>
      <c r="B353">
        <v>0.24563925</v>
      </c>
    </row>
    <row r="354" spans="1:2" x14ac:dyDescent="0.35">
      <c r="A354">
        <v>353000</v>
      </c>
      <c r="B354">
        <v>0.25849923000000002</v>
      </c>
    </row>
    <row r="355" spans="1:2" x14ac:dyDescent="0.35">
      <c r="A355">
        <v>354000</v>
      </c>
      <c r="B355">
        <v>0.36365979999999998</v>
      </c>
    </row>
    <row r="356" spans="1:2" x14ac:dyDescent="0.35">
      <c r="A356" s="1">
        <v>355000</v>
      </c>
      <c r="B356">
        <v>0.38106390000000001</v>
      </c>
    </row>
    <row r="357" spans="1:2" x14ac:dyDescent="0.35">
      <c r="A357" s="1">
        <v>356000</v>
      </c>
      <c r="B357">
        <v>0.29027639999999999</v>
      </c>
    </row>
    <row r="358" spans="1:2" x14ac:dyDescent="0.35">
      <c r="A358" s="1">
        <v>357000</v>
      </c>
      <c r="B358">
        <v>0.23353457</v>
      </c>
    </row>
    <row r="359" spans="1:2" x14ac:dyDescent="0.35">
      <c r="A359">
        <v>358000</v>
      </c>
      <c r="B359">
        <v>0.24185773999999999</v>
      </c>
    </row>
    <row r="360" spans="1:2" x14ac:dyDescent="0.35">
      <c r="A360">
        <v>359000</v>
      </c>
      <c r="B360">
        <v>0.26530930000000003</v>
      </c>
    </row>
    <row r="361" spans="1:2" x14ac:dyDescent="0.35">
      <c r="A361">
        <v>360000</v>
      </c>
      <c r="B361">
        <v>0.26001469999999999</v>
      </c>
    </row>
    <row r="362" spans="1:2" x14ac:dyDescent="0.35">
      <c r="A362">
        <v>361000</v>
      </c>
      <c r="B362">
        <v>0.26909325000000001</v>
      </c>
    </row>
    <row r="363" spans="1:2" x14ac:dyDescent="0.35">
      <c r="A363" s="1">
        <v>362000</v>
      </c>
      <c r="B363">
        <v>0.29330260000000002</v>
      </c>
    </row>
    <row r="364" spans="1:2" x14ac:dyDescent="0.35">
      <c r="A364" s="1">
        <v>363000</v>
      </c>
      <c r="B364">
        <v>0.24639457000000001</v>
      </c>
    </row>
    <row r="365" spans="1:2" x14ac:dyDescent="0.35">
      <c r="A365" s="1">
        <v>364000</v>
      </c>
      <c r="B365">
        <v>0.16771175999999999</v>
      </c>
    </row>
    <row r="366" spans="1:2" x14ac:dyDescent="0.35">
      <c r="A366" s="1">
        <v>365000</v>
      </c>
      <c r="B366">
        <v>0.13139774000000001</v>
      </c>
    </row>
    <row r="367" spans="1:2" x14ac:dyDescent="0.35">
      <c r="A367" s="1">
        <v>366000</v>
      </c>
      <c r="B367">
        <v>0.12761623999999999</v>
      </c>
    </row>
    <row r="368" spans="1:2" x14ac:dyDescent="0.35">
      <c r="A368">
        <v>367000</v>
      </c>
      <c r="B368">
        <v>0.14199175</v>
      </c>
    </row>
    <row r="369" spans="1:2" x14ac:dyDescent="0.35">
      <c r="A369">
        <v>368000</v>
      </c>
      <c r="B369">
        <v>0.15560709</v>
      </c>
    </row>
    <row r="370" spans="1:2" x14ac:dyDescent="0.35">
      <c r="A370">
        <v>369000</v>
      </c>
      <c r="B370">
        <v>0.16544334999999999</v>
      </c>
    </row>
    <row r="371" spans="1:2" x14ac:dyDescent="0.35">
      <c r="A371" s="1">
        <v>370000</v>
      </c>
      <c r="B371">
        <v>0.17376411</v>
      </c>
    </row>
    <row r="372" spans="1:2" x14ac:dyDescent="0.35">
      <c r="A372" s="1">
        <v>371000</v>
      </c>
      <c r="B372">
        <v>0.17300877000000001</v>
      </c>
    </row>
    <row r="373" spans="1:2" x14ac:dyDescent="0.35">
      <c r="A373" s="1">
        <v>372000</v>
      </c>
      <c r="B373">
        <v>0.17149569000000001</v>
      </c>
    </row>
    <row r="374" spans="1:2" x14ac:dyDescent="0.35">
      <c r="A374" s="1">
        <v>373000</v>
      </c>
      <c r="B374">
        <v>0.141234</v>
      </c>
    </row>
    <row r="375" spans="1:2" x14ac:dyDescent="0.35">
      <c r="A375" s="1">
        <v>374000</v>
      </c>
      <c r="B375">
        <v>9.9625394000000006E-2</v>
      </c>
    </row>
    <row r="376" spans="1:2" x14ac:dyDescent="0.35">
      <c r="A376" s="1">
        <v>375000</v>
      </c>
      <c r="B376">
        <v>9.5841474999999995E-2</v>
      </c>
    </row>
    <row r="377" spans="1:2" x14ac:dyDescent="0.35">
      <c r="A377">
        <v>376000</v>
      </c>
      <c r="B377">
        <v>0.10794615</v>
      </c>
    </row>
    <row r="378" spans="1:2" x14ac:dyDescent="0.35">
      <c r="A378">
        <v>377000</v>
      </c>
      <c r="B378">
        <v>0.10189381</v>
      </c>
    </row>
    <row r="379" spans="1:2" x14ac:dyDescent="0.35">
      <c r="A379">
        <v>378000</v>
      </c>
      <c r="B379">
        <v>0.121563904</v>
      </c>
    </row>
    <row r="380" spans="1:2" x14ac:dyDescent="0.35">
      <c r="A380">
        <v>379000</v>
      </c>
      <c r="B380">
        <v>0.13669474000000001</v>
      </c>
    </row>
    <row r="381" spans="1:2" x14ac:dyDescent="0.35">
      <c r="A381">
        <v>380000</v>
      </c>
      <c r="B381">
        <v>0.15182559000000001</v>
      </c>
    </row>
    <row r="382" spans="1:2" x14ac:dyDescent="0.35">
      <c r="A382">
        <v>381000</v>
      </c>
      <c r="B382">
        <v>0.16317493999999999</v>
      </c>
    </row>
    <row r="383" spans="1:2" x14ac:dyDescent="0.35">
      <c r="A383">
        <v>382000</v>
      </c>
      <c r="B383">
        <v>0.2683355</v>
      </c>
    </row>
    <row r="384" spans="1:2" x14ac:dyDescent="0.35">
      <c r="A384">
        <v>383000</v>
      </c>
      <c r="B384">
        <v>0.28497939999999999</v>
      </c>
    </row>
    <row r="385" spans="1:9" x14ac:dyDescent="0.35">
      <c r="A385">
        <v>384000</v>
      </c>
      <c r="B385">
        <v>0.27060390000000001</v>
      </c>
    </row>
    <row r="386" spans="1:9" x14ac:dyDescent="0.35">
      <c r="A386">
        <v>385000</v>
      </c>
      <c r="B386">
        <v>0.25925695999999998</v>
      </c>
    </row>
    <row r="387" spans="1:9" x14ac:dyDescent="0.35">
      <c r="A387" s="1">
        <v>386000</v>
      </c>
      <c r="B387">
        <v>0.26530930000000003</v>
      </c>
      <c r="C387" t="s">
        <v>24</v>
      </c>
    </row>
    <row r="388" spans="1:9" x14ac:dyDescent="0.35">
      <c r="A388" s="1">
        <v>387000</v>
      </c>
      <c r="B388">
        <v>0.23353457</v>
      </c>
    </row>
    <row r="389" spans="1:9" x14ac:dyDescent="0.35">
      <c r="A389" s="1">
        <v>388000</v>
      </c>
      <c r="B389">
        <v>0.18889494000000001</v>
      </c>
      <c r="D389" t="s">
        <v>7</v>
      </c>
      <c r="E389">
        <f>MAX(B387:B397)*10</f>
        <v>2.6530930000000001</v>
      </c>
      <c r="F389">
        <f>A387</f>
        <v>386000</v>
      </c>
      <c r="G389" t="s">
        <v>7</v>
      </c>
      <c r="H389">
        <v>2.65</v>
      </c>
      <c r="I389">
        <v>6.26</v>
      </c>
    </row>
    <row r="390" spans="1:9" x14ac:dyDescent="0.35">
      <c r="A390" s="1">
        <v>389000</v>
      </c>
      <c r="B390">
        <v>0.13442391000000001</v>
      </c>
      <c r="D390" t="s">
        <v>9</v>
      </c>
      <c r="E390">
        <f>MIN(B387:B400)*10</f>
        <v>0.10348573999999999</v>
      </c>
      <c r="F390">
        <f>A397</f>
        <v>396000</v>
      </c>
      <c r="G390" t="s">
        <v>9</v>
      </c>
      <c r="H390">
        <v>0.22</v>
      </c>
      <c r="I390">
        <v>6.37</v>
      </c>
    </row>
    <row r="391" spans="1:9" x14ac:dyDescent="0.35">
      <c r="A391" s="1">
        <v>390000</v>
      </c>
      <c r="B391">
        <v>9.5841474999999995E-2</v>
      </c>
      <c r="D391" t="s">
        <v>11</v>
      </c>
      <c r="E391">
        <f>ABS(E390-E389)</f>
        <v>2.5496072600000002</v>
      </c>
      <c r="F391">
        <f>ABS(F390-F389)</f>
        <v>10000</v>
      </c>
      <c r="G391" t="s">
        <v>11</v>
      </c>
      <c r="H391">
        <f>ABS(H390-H389)</f>
        <v>2.4299999999999997</v>
      </c>
      <c r="I391">
        <f>ABS(I390-I389)</f>
        <v>0.11000000000000032</v>
      </c>
    </row>
    <row r="392" spans="1:9" x14ac:dyDescent="0.35">
      <c r="A392" s="1">
        <v>391000</v>
      </c>
      <c r="B392">
        <v>8.1468380000000007E-2</v>
      </c>
    </row>
    <row r="393" spans="1:9" x14ac:dyDescent="0.35">
      <c r="A393" s="1">
        <v>392000</v>
      </c>
      <c r="B393">
        <v>7.8442215999999995E-2</v>
      </c>
    </row>
    <row r="394" spans="1:9" x14ac:dyDescent="0.35">
      <c r="A394" s="1">
        <v>393000</v>
      </c>
      <c r="B394">
        <v>7.2389880000000004E-2</v>
      </c>
    </row>
    <row r="395" spans="1:9" x14ac:dyDescent="0.35">
      <c r="A395" s="1">
        <v>394000</v>
      </c>
      <c r="B395">
        <v>5.6501277000000003E-2</v>
      </c>
    </row>
    <row r="396" spans="1:9" x14ac:dyDescent="0.35">
      <c r="A396" s="1">
        <v>395000</v>
      </c>
      <c r="B396">
        <v>3.5315678000000003E-2</v>
      </c>
    </row>
    <row r="397" spans="1:9" x14ac:dyDescent="0.35">
      <c r="A397" s="1">
        <v>396000</v>
      </c>
      <c r="B397">
        <v>1.0348573999999999E-2</v>
      </c>
    </row>
    <row r="398" spans="1:9" x14ac:dyDescent="0.35">
      <c r="A398">
        <v>397000</v>
      </c>
      <c r="B398">
        <v>2.1697916000000001E-2</v>
      </c>
    </row>
    <row r="399" spans="1:9" x14ac:dyDescent="0.35">
      <c r="A399">
        <v>398000</v>
      </c>
      <c r="B399">
        <v>5.4988198000000002E-2</v>
      </c>
    </row>
    <row r="400" spans="1:9" x14ac:dyDescent="0.35">
      <c r="A400">
        <v>399000</v>
      </c>
      <c r="B400">
        <v>9.1302220000000003E-2</v>
      </c>
    </row>
    <row r="401" spans="1:9" x14ac:dyDescent="0.35">
      <c r="A401" s="1">
        <v>400000</v>
      </c>
      <c r="B401">
        <v>0.21083830000000001</v>
      </c>
      <c r="C401" t="s">
        <v>25</v>
      </c>
    </row>
    <row r="402" spans="1:9" x14ac:dyDescent="0.35">
      <c r="A402" s="1">
        <v>401000</v>
      </c>
      <c r="B402">
        <v>0.18133194999999999</v>
      </c>
    </row>
    <row r="403" spans="1:9" x14ac:dyDescent="0.35">
      <c r="A403" s="1">
        <v>402000</v>
      </c>
      <c r="B403">
        <v>0.10643306399999999</v>
      </c>
      <c r="D403" t="s">
        <v>7</v>
      </c>
      <c r="E403">
        <f>MAX(B401:B404)*10</f>
        <v>2.1083829999999999</v>
      </c>
      <c r="F403">
        <f>A401</f>
        <v>400000</v>
      </c>
      <c r="G403" t="s">
        <v>7</v>
      </c>
      <c r="H403">
        <v>2.11</v>
      </c>
      <c r="I403">
        <v>6.4</v>
      </c>
    </row>
    <row r="404" spans="1:9" x14ac:dyDescent="0.35">
      <c r="A404" s="1">
        <v>403000</v>
      </c>
      <c r="B404">
        <v>5.8769694999999997E-2</v>
      </c>
      <c r="D404" t="s">
        <v>9</v>
      </c>
      <c r="E404">
        <f>MIN(B401:B420)*10</f>
        <v>0.58769695</v>
      </c>
      <c r="F404">
        <f>A404</f>
        <v>403000</v>
      </c>
      <c r="G404" t="s">
        <v>9</v>
      </c>
      <c r="H404">
        <v>0.6</v>
      </c>
      <c r="I404">
        <v>6.48</v>
      </c>
    </row>
    <row r="405" spans="1:9" x14ac:dyDescent="0.35">
      <c r="A405">
        <v>404000</v>
      </c>
      <c r="B405">
        <v>6.1040535999999999E-2</v>
      </c>
      <c r="D405" t="s">
        <v>11</v>
      </c>
      <c r="E405">
        <f>ABS(E404-E403)</f>
        <v>1.5206860499999999</v>
      </c>
      <c r="F405">
        <f>ABS(F404-F403)</f>
        <v>3000</v>
      </c>
      <c r="G405" t="s">
        <v>11</v>
      </c>
      <c r="H405">
        <f>ABS(H404-H403)</f>
        <v>1.5099999999999998</v>
      </c>
      <c r="I405">
        <f>ABS(I404-I403)</f>
        <v>8.0000000000000071E-2</v>
      </c>
    </row>
    <row r="406" spans="1:9" x14ac:dyDescent="0.35">
      <c r="A406">
        <v>405000</v>
      </c>
      <c r="B406">
        <v>8.9789140000000003E-2</v>
      </c>
    </row>
    <row r="407" spans="1:9" x14ac:dyDescent="0.35">
      <c r="A407">
        <v>406000</v>
      </c>
      <c r="B407">
        <v>9.7354549999999998E-2</v>
      </c>
    </row>
    <row r="408" spans="1:9" x14ac:dyDescent="0.35">
      <c r="A408">
        <v>407000</v>
      </c>
      <c r="B408">
        <v>8.6762964999999997E-2</v>
      </c>
    </row>
    <row r="409" spans="1:9" x14ac:dyDescent="0.35">
      <c r="A409">
        <v>408000</v>
      </c>
      <c r="B409">
        <v>6.0285195999999999E-2</v>
      </c>
    </row>
    <row r="410" spans="1:9" x14ac:dyDescent="0.35">
      <c r="A410">
        <v>409000</v>
      </c>
      <c r="B410">
        <v>7.0874370000000006E-2</v>
      </c>
    </row>
    <row r="411" spans="1:9" x14ac:dyDescent="0.35">
      <c r="A411">
        <v>410000</v>
      </c>
      <c r="B411">
        <v>0.10491998</v>
      </c>
    </row>
    <row r="412" spans="1:9" x14ac:dyDescent="0.35">
      <c r="A412">
        <v>411000</v>
      </c>
      <c r="B412">
        <v>0.14274708999999999</v>
      </c>
    </row>
    <row r="413" spans="1:9" x14ac:dyDescent="0.35">
      <c r="A413">
        <v>412000</v>
      </c>
      <c r="B413">
        <v>0.17300877000000001</v>
      </c>
    </row>
    <row r="414" spans="1:9" x14ac:dyDescent="0.35">
      <c r="A414">
        <v>413000</v>
      </c>
      <c r="B414">
        <v>0.18738429000000001</v>
      </c>
    </row>
    <row r="415" spans="1:9" x14ac:dyDescent="0.35">
      <c r="A415">
        <v>414000</v>
      </c>
      <c r="B415">
        <v>0.20024429999999999</v>
      </c>
    </row>
    <row r="416" spans="1:9" x14ac:dyDescent="0.35">
      <c r="A416">
        <v>415000</v>
      </c>
      <c r="B416">
        <v>0.20629661999999999</v>
      </c>
    </row>
    <row r="417" spans="1:9" x14ac:dyDescent="0.35">
      <c r="A417">
        <v>416000</v>
      </c>
      <c r="B417">
        <v>0.23656073</v>
      </c>
    </row>
    <row r="418" spans="1:9" x14ac:dyDescent="0.35">
      <c r="A418">
        <v>417000</v>
      </c>
      <c r="B418">
        <v>0.24412616000000001</v>
      </c>
    </row>
    <row r="419" spans="1:9" x14ac:dyDescent="0.35">
      <c r="A419">
        <v>418000</v>
      </c>
      <c r="B419">
        <v>0.25244689999999997</v>
      </c>
    </row>
    <row r="420" spans="1:9" x14ac:dyDescent="0.35">
      <c r="A420">
        <v>419000</v>
      </c>
      <c r="B420">
        <v>0.27665624</v>
      </c>
    </row>
    <row r="421" spans="1:9" x14ac:dyDescent="0.35">
      <c r="A421">
        <v>420000</v>
      </c>
      <c r="B421">
        <v>0.29783939999999998</v>
      </c>
    </row>
    <row r="422" spans="1:9" x14ac:dyDescent="0.35">
      <c r="A422">
        <v>421000</v>
      </c>
      <c r="B422">
        <v>0.29330260000000002</v>
      </c>
    </row>
    <row r="423" spans="1:9" x14ac:dyDescent="0.35">
      <c r="A423">
        <v>422000</v>
      </c>
      <c r="B423">
        <v>0.2683355</v>
      </c>
    </row>
    <row r="424" spans="1:9" x14ac:dyDescent="0.35">
      <c r="A424">
        <v>423000</v>
      </c>
      <c r="B424">
        <v>0.27363005000000001</v>
      </c>
    </row>
    <row r="425" spans="1:9" x14ac:dyDescent="0.35">
      <c r="A425">
        <v>424000</v>
      </c>
      <c r="B425">
        <v>0.28800555999999999</v>
      </c>
    </row>
    <row r="426" spans="1:9" x14ac:dyDescent="0.35">
      <c r="A426" s="1">
        <v>425000</v>
      </c>
      <c r="B426">
        <v>0.27741399999999999</v>
      </c>
      <c r="C426" t="s">
        <v>26</v>
      </c>
    </row>
    <row r="427" spans="1:9" x14ac:dyDescent="0.35">
      <c r="A427" s="1">
        <v>426000</v>
      </c>
      <c r="B427">
        <v>0.24791008</v>
      </c>
    </row>
    <row r="428" spans="1:9" x14ac:dyDescent="0.35">
      <c r="A428" s="1">
        <v>427000</v>
      </c>
      <c r="B428">
        <v>0.22370072999999999</v>
      </c>
      <c r="D428" t="s">
        <v>7</v>
      </c>
      <c r="E428">
        <f>MAX(B426:B433)*10</f>
        <v>2.7741400000000001</v>
      </c>
      <c r="F428">
        <f>A426</f>
        <v>425000</v>
      </c>
      <c r="G428" t="s">
        <v>7</v>
      </c>
      <c r="H428">
        <v>2.77</v>
      </c>
      <c r="I428">
        <v>7.05</v>
      </c>
    </row>
    <row r="429" spans="1:9" x14ac:dyDescent="0.35">
      <c r="A429" s="1">
        <v>428000</v>
      </c>
      <c r="B429">
        <v>0.18208727</v>
      </c>
      <c r="D429" t="s">
        <v>9</v>
      </c>
      <c r="E429">
        <f>MIN(B426:B439)*10</f>
        <v>-9.3191004999999993E-2</v>
      </c>
      <c r="F429">
        <f>A433</f>
        <v>432000</v>
      </c>
      <c r="G429" t="s">
        <v>9</v>
      </c>
      <c r="H429">
        <v>-0.09</v>
      </c>
      <c r="I429">
        <v>7.12</v>
      </c>
    </row>
    <row r="430" spans="1:9" x14ac:dyDescent="0.35">
      <c r="A430" s="1">
        <v>429000</v>
      </c>
      <c r="B430">
        <v>0.15939101999999999</v>
      </c>
      <c r="D430" t="s">
        <v>11</v>
      </c>
      <c r="E430">
        <f>ABS(E429-E428)</f>
        <v>2.867331005</v>
      </c>
      <c r="F430">
        <f>ABS(F429-F428)</f>
        <v>7000</v>
      </c>
      <c r="G430" t="s">
        <v>11</v>
      </c>
      <c r="H430">
        <f>ABS(H429-H428)</f>
        <v>2.86</v>
      </c>
      <c r="I430">
        <f>ABS(I429-I428)</f>
        <v>7.0000000000000284E-2</v>
      </c>
    </row>
    <row r="431" spans="1:9" x14ac:dyDescent="0.35">
      <c r="A431" s="1">
        <v>430000</v>
      </c>
      <c r="B431">
        <v>8.6762964999999997E-2</v>
      </c>
    </row>
    <row r="432" spans="1:9" x14ac:dyDescent="0.35">
      <c r="A432" s="1">
        <v>431000</v>
      </c>
      <c r="B432">
        <v>4.5907266000000002E-2</v>
      </c>
    </row>
    <row r="433" spans="1:9" x14ac:dyDescent="0.35">
      <c r="A433" s="1">
        <v>432000</v>
      </c>
      <c r="B433">
        <v>-9.3191005E-3</v>
      </c>
      <c r="D433" t="s">
        <v>7</v>
      </c>
      <c r="E433">
        <f>MAX(B439:B443)*10</f>
        <v>2.0099961999999998</v>
      </c>
      <c r="F433">
        <f>A440</f>
        <v>439000</v>
      </c>
      <c r="G433" t="s">
        <v>7</v>
      </c>
      <c r="H433">
        <v>2.0099999999999998</v>
      </c>
      <c r="I433">
        <v>7.19</v>
      </c>
    </row>
    <row r="434" spans="1:9" x14ac:dyDescent="0.35">
      <c r="A434">
        <v>433000</v>
      </c>
      <c r="B434">
        <v>6.567074E-3</v>
      </c>
      <c r="D434" t="s">
        <v>9</v>
      </c>
      <c r="E434">
        <f>MIN(B440:B450)*10</f>
        <v>0.82979046000000001</v>
      </c>
      <c r="F434">
        <f>A443</f>
        <v>442000</v>
      </c>
      <c r="G434" t="s">
        <v>9</v>
      </c>
      <c r="H434">
        <v>0.83</v>
      </c>
      <c r="I434">
        <v>7.22</v>
      </c>
    </row>
    <row r="435" spans="1:9" x14ac:dyDescent="0.35">
      <c r="A435">
        <v>434000</v>
      </c>
      <c r="B435">
        <v>0.10340689</v>
      </c>
      <c r="D435" t="s">
        <v>11</v>
      </c>
      <c r="E435">
        <f>ABS(E434-E433)</f>
        <v>1.1802057399999999</v>
      </c>
      <c r="F435">
        <f>ABS(F434-F433)</f>
        <v>3000</v>
      </c>
      <c r="G435" t="s">
        <v>11</v>
      </c>
      <c r="H435">
        <f>ABS(H434-H433)</f>
        <v>1.1799999999999997</v>
      </c>
      <c r="I435">
        <f>ABS(I434-I433)</f>
        <v>2.9999999999999361E-2</v>
      </c>
    </row>
    <row r="436" spans="1:9" x14ac:dyDescent="0.35">
      <c r="A436">
        <v>435000</v>
      </c>
      <c r="B436">
        <v>0.10718839600000001</v>
      </c>
    </row>
    <row r="437" spans="1:9" x14ac:dyDescent="0.35">
      <c r="A437">
        <v>436000</v>
      </c>
      <c r="B437">
        <v>0.10189381</v>
      </c>
    </row>
    <row r="438" spans="1:9" x14ac:dyDescent="0.35">
      <c r="A438">
        <v>437000</v>
      </c>
      <c r="B438">
        <v>0.15107027000000001</v>
      </c>
      <c r="D438" t="s">
        <v>7</v>
      </c>
      <c r="E438">
        <f>MAX(B447:B457)*10</f>
        <v>1.5333867000000001</v>
      </c>
      <c r="F438">
        <f>A450</f>
        <v>449000</v>
      </c>
      <c r="G438" t="s">
        <v>7</v>
      </c>
      <c r="H438">
        <v>1.53</v>
      </c>
      <c r="I438">
        <v>7.29</v>
      </c>
    </row>
    <row r="439" spans="1:9" x14ac:dyDescent="0.35">
      <c r="A439">
        <v>438000</v>
      </c>
      <c r="B439">
        <v>0.19873120999999999</v>
      </c>
      <c r="D439" t="s">
        <v>9</v>
      </c>
      <c r="E439">
        <f>MIN(B450:B463)*10</f>
        <v>0.18671747</v>
      </c>
      <c r="F439">
        <f>A457</f>
        <v>456000</v>
      </c>
      <c r="G439" t="s">
        <v>9</v>
      </c>
      <c r="H439">
        <v>0.19</v>
      </c>
      <c r="I439">
        <v>7.36</v>
      </c>
    </row>
    <row r="440" spans="1:9" x14ac:dyDescent="0.35">
      <c r="A440" s="1">
        <v>439000</v>
      </c>
      <c r="B440">
        <v>0.20099961999999999</v>
      </c>
      <c r="D440" t="s">
        <v>11</v>
      </c>
      <c r="E440">
        <f>ABS(E439-E438)</f>
        <v>1.3466692300000001</v>
      </c>
      <c r="F440">
        <f>ABS(F439-F438)</f>
        <v>7000</v>
      </c>
      <c r="G440" t="s">
        <v>11</v>
      </c>
      <c r="H440">
        <f>ABS(H439-H438)</f>
        <v>1.34</v>
      </c>
      <c r="I440">
        <f>ABS(I439-I438)</f>
        <v>7.0000000000000284E-2</v>
      </c>
    </row>
    <row r="441" spans="1:9" x14ac:dyDescent="0.35">
      <c r="A441" s="1">
        <v>440000</v>
      </c>
      <c r="B441">
        <v>0.17149569000000001</v>
      </c>
    </row>
    <row r="442" spans="1:9" x14ac:dyDescent="0.35">
      <c r="A442" s="1">
        <v>441000</v>
      </c>
      <c r="B442">
        <v>9.8867640000000007E-2</v>
      </c>
    </row>
    <row r="443" spans="1:9" x14ac:dyDescent="0.35">
      <c r="A443" s="1">
        <v>442000</v>
      </c>
      <c r="B443">
        <v>8.2979046000000001E-2</v>
      </c>
    </row>
    <row r="444" spans="1:9" x14ac:dyDescent="0.35">
      <c r="A444">
        <v>443000</v>
      </c>
      <c r="B444">
        <v>0.10491998</v>
      </c>
    </row>
    <row r="445" spans="1:9" x14ac:dyDescent="0.35">
      <c r="A445">
        <v>444000</v>
      </c>
      <c r="B445">
        <v>0.11929307</v>
      </c>
    </row>
    <row r="446" spans="1:9" x14ac:dyDescent="0.35">
      <c r="A446">
        <v>445000</v>
      </c>
      <c r="B446">
        <v>0.13215550000000001</v>
      </c>
    </row>
    <row r="447" spans="1:9" x14ac:dyDescent="0.35">
      <c r="A447">
        <v>446000</v>
      </c>
      <c r="B447">
        <v>0.12459008000000001</v>
      </c>
    </row>
    <row r="448" spans="1:9" x14ac:dyDescent="0.35">
      <c r="A448">
        <v>447000</v>
      </c>
      <c r="B448">
        <v>0.13064240999999999</v>
      </c>
    </row>
    <row r="449" spans="1:3" x14ac:dyDescent="0.35">
      <c r="A449">
        <v>448000</v>
      </c>
      <c r="B449">
        <v>0.13972092</v>
      </c>
    </row>
    <row r="450" spans="1:3" x14ac:dyDescent="0.35">
      <c r="A450" s="1">
        <v>449000</v>
      </c>
      <c r="B450">
        <v>0.15333867000000001</v>
      </c>
    </row>
    <row r="451" spans="1:3" x14ac:dyDescent="0.35">
      <c r="A451" s="1">
        <v>450000</v>
      </c>
      <c r="B451">
        <v>0.14501791999999999</v>
      </c>
    </row>
    <row r="452" spans="1:3" x14ac:dyDescent="0.35">
      <c r="A452" s="1">
        <v>451000</v>
      </c>
      <c r="B452">
        <v>0.11702464999999999</v>
      </c>
    </row>
    <row r="453" spans="1:3" x14ac:dyDescent="0.35">
      <c r="A453" s="1">
        <v>452000</v>
      </c>
      <c r="B453">
        <v>9.7354549999999998E-2</v>
      </c>
    </row>
    <row r="454" spans="1:3" x14ac:dyDescent="0.35">
      <c r="A454" s="1">
        <v>453000</v>
      </c>
      <c r="B454">
        <v>7.0119039999999994E-2</v>
      </c>
    </row>
    <row r="455" spans="1:3" x14ac:dyDescent="0.35">
      <c r="A455" s="1">
        <v>454000</v>
      </c>
      <c r="B455">
        <v>4.4394179999999998E-2</v>
      </c>
    </row>
    <row r="456" spans="1:3" x14ac:dyDescent="0.35">
      <c r="A456" s="1">
        <v>455000</v>
      </c>
      <c r="B456">
        <v>2.3968751999999999E-2</v>
      </c>
    </row>
    <row r="457" spans="1:3" x14ac:dyDescent="0.35">
      <c r="A457" s="1">
        <v>456000</v>
      </c>
      <c r="B457">
        <v>1.8671746999999999E-2</v>
      </c>
    </row>
    <row r="458" spans="1:3" x14ac:dyDescent="0.35">
      <c r="A458">
        <v>457000</v>
      </c>
      <c r="B458">
        <v>2.1697916000000001E-2</v>
      </c>
    </row>
    <row r="459" spans="1:3" x14ac:dyDescent="0.35">
      <c r="A459">
        <v>458000</v>
      </c>
      <c r="B459">
        <v>2.7750253999999999E-2</v>
      </c>
    </row>
    <row r="460" spans="1:3" x14ac:dyDescent="0.35">
      <c r="A460">
        <v>459000</v>
      </c>
      <c r="B460">
        <v>3.380259E-2</v>
      </c>
    </row>
    <row r="461" spans="1:3" x14ac:dyDescent="0.35">
      <c r="A461">
        <v>460000</v>
      </c>
      <c r="B461">
        <v>3.6828760000000002E-2</v>
      </c>
    </row>
    <row r="462" spans="1:3" x14ac:dyDescent="0.35">
      <c r="A462">
        <v>461000</v>
      </c>
      <c r="B462">
        <v>8.7520719999999996E-2</v>
      </c>
    </row>
    <row r="463" spans="1:3" x14ac:dyDescent="0.35">
      <c r="A463">
        <v>462000</v>
      </c>
      <c r="B463">
        <v>7.2389880000000004E-2</v>
      </c>
    </row>
    <row r="464" spans="1:3" x14ac:dyDescent="0.35">
      <c r="A464" s="2">
        <v>463000</v>
      </c>
      <c r="B464">
        <v>0.12912931999999999</v>
      </c>
      <c r="C464" t="s">
        <v>21</v>
      </c>
    </row>
    <row r="465" spans="1:9" x14ac:dyDescent="0.35">
      <c r="A465" s="2">
        <v>464000</v>
      </c>
      <c r="B465">
        <v>0.13518167</v>
      </c>
    </row>
    <row r="466" spans="1:9" x14ac:dyDescent="0.35">
      <c r="A466" s="2">
        <v>465000</v>
      </c>
      <c r="B466">
        <v>0.16695644000000001</v>
      </c>
      <c r="D466" t="s">
        <v>7</v>
      </c>
      <c r="E466">
        <f>MAX(B464:B472)*10</f>
        <v>2.3807383</v>
      </c>
      <c r="F466">
        <f>A472</f>
        <v>471000</v>
      </c>
      <c r="G466" t="s">
        <v>7</v>
      </c>
      <c r="H466">
        <v>2.37</v>
      </c>
      <c r="I466">
        <v>7.5</v>
      </c>
    </row>
    <row r="467" spans="1:9" x14ac:dyDescent="0.35">
      <c r="A467" s="2">
        <v>466000</v>
      </c>
      <c r="B467">
        <v>0.17603494</v>
      </c>
      <c r="D467" t="s">
        <v>9</v>
      </c>
      <c r="E467">
        <f>MIN(B464:B472)*10</f>
        <v>1.2912931999999999</v>
      </c>
      <c r="F467">
        <f>A464</f>
        <v>463000</v>
      </c>
      <c r="G467" t="s">
        <v>9</v>
      </c>
      <c r="H467">
        <v>1.29</v>
      </c>
      <c r="I467">
        <v>7.43</v>
      </c>
    </row>
    <row r="468" spans="1:9" x14ac:dyDescent="0.35">
      <c r="A468" s="2">
        <v>467000</v>
      </c>
      <c r="B468">
        <v>0.19873120999999999</v>
      </c>
      <c r="D468" t="s">
        <v>11</v>
      </c>
      <c r="E468">
        <f>ABS(E467-E466)</f>
        <v>1.0894451000000001</v>
      </c>
      <c r="F468">
        <f>ABS(F467-F466)</f>
        <v>8000</v>
      </c>
      <c r="G468" t="s">
        <v>11</v>
      </c>
      <c r="H468">
        <f>ABS(H467-H466)</f>
        <v>1.08</v>
      </c>
      <c r="I468">
        <f>ABS(I467-I466)</f>
        <v>7.0000000000000284E-2</v>
      </c>
    </row>
    <row r="469" spans="1:9" x14ac:dyDescent="0.35">
      <c r="A469" s="2">
        <v>468000</v>
      </c>
      <c r="B469">
        <v>0.21915904999999999</v>
      </c>
    </row>
    <row r="470" spans="1:9" x14ac:dyDescent="0.35">
      <c r="A470" s="2">
        <v>469000</v>
      </c>
      <c r="B470">
        <v>0.22370072999999999</v>
      </c>
    </row>
    <row r="471" spans="1:9" x14ac:dyDescent="0.35">
      <c r="A471" s="2">
        <v>470000</v>
      </c>
      <c r="B471">
        <v>0.23656073</v>
      </c>
      <c r="D471" t="s">
        <v>7</v>
      </c>
      <c r="E471">
        <f>MAX(B473:B475)*10</f>
        <v>2.3504765000000001</v>
      </c>
      <c r="F471">
        <f>A473</f>
        <v>472000</v>
      </c>
      <c r="G471" t="s">
        <v>7</v>
      </c>
      <c r="H471">
        <v>2.35</v>
      </c>
      <c r="I471">
        <v>7.52</v>
      </c>
    </row>
    <row r="472" spans="1:9" x14ac:dyDescent="0.35">
      <c r="A472" s="2">
        <v>471000</v>
      </c>
      <c r="B472">
        <v>0.23807382999999999</v>
      </c>
      <c r="D472" t="s">
        <v>9</v>
      </c>
      <c r="E472">
        <f>MIN(B473:B478)*10</f>
        <v>2.0932522000000002</v>
      </c>
      <c r="F472">
        <f>A475</f>
        <v>474000</v>
      </c>
      <c r="G472" t="s">
        <v>9</v>
      </c>
      <c r="H472">
        <v>2.09</v>
      </c>
      <c r="I472">
        <v>7.54</v>
      </c>
    </row>
    <row r="473" spans="1:9" x14ac:dyDescent="0.35">
      <c r="A473" s="1">
        <v>472000</v>
      </c>
      <c r="B473">
        <v>0.23504765</v>
      </c>
      <c r="D473" t="s">
        <v>11</v>
      </c>
      <c r="E473">
        <f>ABS(E472-E471)</f>
        <v>0.25722429999999985</v>
      </c>
      <c r="F473">
        <f>ABS(F472-F471)</f>
        <v>2000</v>
      </c>
      <c r="G473" t="s">
        <v>11</v>
      </c>
      <c r="H473">
        <f>ABS(H472-H471)</f>
        <v>0.26000000000000023</v>
      </c>
      <c r="I473">
        <f>ABS(I472-I471)</f>
        <v>2.0000000000000462E-2</v>
      </c>
    </row>
    <row r="474" spans="1:9" x14ac:dyDescent="0.35">
      <c r="A474" s="1">
        <v>473000</v>
      </c>
      <c r="B474">
        <v>0.22596915000000001</v>
      </c>
    </row>
    <row r="475" spans="1:9" x14ac:dyDescent="0.35">
      <c r="A475" s="1">
        <v>474000</v>
      </c>
      <c r="B475">
        <v>0.20932522000000001</v>
      </c>
    </row>
    <row r="476" spans="1:9" x14ac:dyDescent="0.35">
      <c r="A476">
        <v>475000</v>
      </c>
      <c r="B476">
        <v>0.2305084</v>
      </c>
      <c r="D476" t="s">
        <v>7</v>
      </c>
      <c r="E476">
        <f>MAX(B478:B480)*10</f>
        <v>3.4096349999999997</v>
      </c>
      <c r="F476">
        <f>A479</f>
        <v>478000</v>
      </c>
      <c r="G476" t="s">
        <v>7</v>
      </c>
      <c r="H476">
        <v>3.41</v>
      </c>
      <c r="I476">
        <v>7.58</v>
      </c>
    </row>
    <row r="477" spans="1:9" x14ac:dyDescent="0.35">
      <c r="A477">
        <v>476000</v>
      </c>
      <c r="B477">
        <v>0.26152540000000002</v>
      </c>
      <c r="D477" t="s">
        <v>9</v>
      </c>
      <c r="E477">
        <f>MIN(B478:B483)*10</f>
        <v>2.6757774000000003</v>
      </c>
      <c r="F477">
        <f>A482</f>
        <v>481000</v>
      </c>
      <c r="G477" t="s">
        <v>9</v>
      </c>
      <c r="H477">
        <v>2.68</v>
      </c>
      <c r="I477">
        <v>8.01</v>
      </c>
    </row>
    <row r="478" spans="1:9" x14ac:dyDescent="0.35">
      <c r="A478">
        <v>477000</v>
      </c>
      <c r="B478">
        <v>0.3228065</v>
      </c>
      <c r="D478" t="s">
        <v>11</v>
      </c>
      <c r="E478">
        <f>ABS(E477-E476)</f>
        <v>0.73385759999999944</v>
      </c>
      <c r="F478">
        <f>ABS(F477-F476)</f>
        <v>3000</v>
      </c>
      <c r="G478" t="s">
        <v>11</v>
      </c>
      <c r="H478">
        <f>ABS(H477-H476)</f>
        <v>0.73</v>
      </c>
      <c r="I478">
        <f>ABS(I477-I476)</f>
        <v>0.42999999999999972</v>
      </c>
    </row>
    <row r="479" spans="1:9" x14ac:dyDescent="0.35">
      <c r="A479" s="1">
        <v>478000</v>
      </c>
      <c r="B479">
        <v>0.34096349999999997</v>
      </c>
    </row>
    <row r="480" spans="1:9" x14ac:dyDescent="0.35">
      <c r="A480" s="1">
        <v>479000</v>
      </c>
      <c r="B480">
        <v>0.3152411</v>
      </c>
    </row>
    <row r="481" spans="1:9" x14ac:dyDescent="0.35">
      <c r="A481" s="1">
        <v>480000</v>
      </c>
      <c r="B481">
        <v>0.29103174999999998</v>
      </c>
      <c r="D481" t="s">
        <v>7</v>
      </c>
      <c r="E481">
        <f>MAX(B485:B490)*10</f>
        <v>3.7046986999999998</v>
      </c>
      <c r="F481">
        <f>A487</f>
        <v>486000</v>
      </c>
      <c r="G481" t="s">
        <v>7</v>
      </c>
      <c r="H481">
        <v>3.7</v>
      </c>
      <c r="I481">
        <v>8.06</v>
      </c>
    </row>
    <row r="482" spans="1:9" x14ac:dyDescent="0.35">
      <c r="A482" s="1">
        <v>481000</v>
      </c>
      <c r="B482">
        <v>0.26757774000000001</v>
      </c>
      <c r="D482" t="s">
        <v>9</v>
      </c>
      <c r="E482">
        <f>MIN(B487:B492)*10</f>
        <v>3.0691790000000001</v>
      </c>
      <c r="F482">
        <f>A490</f>
        <v>489000</v>
      </c>
      <c r="G482" t="s">
        <v>9</v>
      </c>
      <c r="H482">
        <v>3.08</v>
      </c>
      <c r="I482">
        <v>8.08</v>
      </c>
    </row>
    <row r="483" spans="1:9" x14ac:dyDescent="0.35">
      <c r="A483">
        <v>482000</v>
      </c>
      <c r="B483">
        <v>0.27892706</v>
      </c>
      <c r="D483" t="s">
        <v>11</v>
      </c>
      <c r="E483">
        <f>ABS(E482-E481)</f>
        <v>0.63551969999999969</v>
      </c>
      <c r="F483">
        <f>ABS(F482-F481)</f>
        <v>3000</v>
      </c>
      <c r="G483" t="s">
        <v>11</v>
      </c>
      <c r="H483">
        <f>ABS(H482-H481)</f>
        <v>0.62000000000000011</v>
      </c>
      <c r="I483">
        <f>ABS(I482-I481)</f>
        <v>1.9999999999999574E-2</v>
      </c>
    </row>
    <row r="484" spans="1:9" x14ac:dyDescent="0.35">
      <c r="A484">
        <v>483000</v>
      </c>
      <c r="B484">
        <v>0.30540726000000001</v>
      </c>
    </row>
    <row r="485" spans="1:9" x14ac:dyDescent="0.35">
      <c r="A485">
        <v>484000</v>
      </c>
      <c r="B485">
        <v>0.35685210000000001</v>
      </c>
    </row>
    <row r="486" spans="1:9" x14ac:dyDescent="0.35">
      <c r="A486">
        <v>485000</v>
      </c>
      <c r="B486">
        <v>0.34398970000000001</v>
      </c>
      <c r="D486" t="s">
        <v>7</v>
      </c>
      <c r="E486">
        <f>MAX(B492:B498)*10</f>
        <v>3.1448575999999999</v>
      </c>
      <c r="F486">
        <f>A492</f>
        <v>491000</v>
      </c>
      <c r="G486" t="s">
        <v>7</v>
      </c>
      <c r="H486">
        <v>3.7</v>
      </c>
      <c r="I486">
        <v>8.06</v>
      </c>
    </row>
    <row r="487" spans="1:9" x14ac:dyDescent="0.35">
      <c r="A487" s="4">
        <v>486000</v>
      </c>
      <c r="B487">
        <v>0.37046986999999998</v>
      </c>
      <c r="D487" t="s">
        <v>9</v>
      </c>
      <c r="E487">
        <f>MIN(B492:B504)*10</f>
        <v>2.3958689999999998</v>
      </c>
      <c r="F487">
        <f>A498</f>
        <v>497000</v>
      </c>
      <c r="G487" t="s">
        <v>9</v>
      </c>
      <c r="H487">
        <v>3.08</v>
      </c>
      <c r="I487">
        <v>8.08</v>
      </c>
    </row>
    <row r="488" spans="1:9" x14ac:dyDescent="0.35">
      <c r="A488" s="4">
        <v>487000</v>
      </c>
      <c r="B488">
        <v>0.34474745000000001</v>
      </c>
      <c r="D488" t="s">
        <v>11</v>
      </c>
      <c r="E488">
        <f>ABS(E487-E486)</f>
        <v>0.74898860000000012</v>
      </c>
      <c r="F488">
        <f>ABS(F487-F486)</f>
        <v>6000</v>
      </c>
      <c r="G488" t="s">
        <v>11</v>
      </c>
      <c r="H488">
        <f>ABS(H487-H486)</f>
        <v>0.62000000000000011</v>
      </c>
      <c r="I488">
        <f>ABS(I487-I486)</f>
        <v>1.9999999999999574E-2</v>
      </c>
    </row>
    <row r="489" spans="1:9" x14ac:dyDescent="0.35">
      <c r="A489" s="4">
        <v>488000</v>
      </c>
      <c r="B489">
        <v>0.30843340000000002</v>
      </c>
    </row>
    <row r="490" spans="1:9" x14ac:dyDescent="0.35">
      <c r="A490" s="4">
        <v>489000</v>
      </c>
      <c r="B490">
        <v>0.30691790000000002</v>
      </c>
    </row>
    <row r="491" spans="1:9" x14ac:dyDescent="0.35">
      <c r="A491">
        <v>490000</v>
      </c>
      <c r="B491">
        <v>0.31297025000000001</v>
      </c>
    </row>
    <row r="492" spans="1:9" x14ac:dyDescent="0.35">
      <c r="A492" s="4">
        <v>491000</v>
      </c>
      <c r="B492">
        <v>0.31448576</v>
      </c>
    </row>
    <row r="493" spans="1:9" x14ac:dyDescent="0.35">
      <c r="A493" s="4">
        <v>492000</v>
      </c>
      <c r="B493">
        <v>0.30389175000000002</v>
      </c>
    </row>
    <row r="494" spans="1:9" x14ac:dyDescent="0.35">
      <c r="A494" s="4">
        <v>493000</v>
      </c>
      <c r="B494">
        <v>0.28497939999999999</v>
      </c>
    </row>
    <row r="495" spans="1:9" x14ac:dyDescent="0.35">
      <c r="A495" s="4">
        <v>494000</v>
      </c>
      <c r="B495">
        <v>0.26455155000000002</v>
      </c>
    </row>
    <row r="496" spans="1:9" x14ac:dyDescent="0.35">
      <c r="A496" s="4">
        <v>495000</v>
      </c>
      <c r="B496">
        <v>0.24942075</v>
      </c>
    </row>
    <row r="497" spans="1:2" x14ac:dyDescent="0.35">
      <c r="A497" s="4">
        <v>496000</v>
      </c>
      <c r="B497">
        <v>0.24412616000000001</v>
      </c>
    </row>
    <row r="498" spans="1:2" x14ac:dyDescent="0.35">
      <c r="A498" s="4">
        <v>497000</v>
      </c>
      <c r="B498">
        <v>0.23958689999999999</v>
      </c>
    </row>
    <row r="499" spans="1:2" x14ac:dyDescent="0.35">
      <c r="A499">
        <v>498000</v>
      </c>
      <c r="B499">
        <v>0.24109997999999999</v>
      </c>
    </row>
    <row r="500" spans="1:2" x14ac:dyDescent="0.35">
      <c r="A500">
        <v>499000</v>
      </c>
      <c r="B500">
        <v>0.26077004999999998</v>
      </c>
    </row>
    <row r="501" spans="1:2" x14ac:dyDescent="0.35">
      <c r="A501">
        <v>500000</v>
      </c>
      <c r="B501">
        <v>0.26152540000000002</v>
      </c>
    </row>
    <row r="502" spans="1:2" x14ac:dyDescent="0.35">
      <c r="A502">
        <v>501000</v>
      </c>
      <c r="B502">
        <v>0.26077004999999998</v>
      </c>
    </row>
    <row r="503" spans="1:2" x14ac:dyDescent="0.35">
      <c r="A503">
        <v>502000</v>
      </c>
      <c r="B503">
        <v>0.28044015</v>
      </c>
    </row>
    <row r="504" spans="1:2" x14ac:dyDescent="0.35">
      <c r="A504">
        <v>503000</v>
      </c>
      <c r="B504">
        <v>0.25698858000000002</v>
      </c>
    </row>
    <row r="505" spans="1:2" x14ac:dyDescent="0.35">
      <c r="A505">
        <v>504000</v>
      </c>
      <c r="B505">
        <v>0.25623083000000002</v>
      </c>
    </row>
    <row r="506" spans="1:2" x14ac:dyDescent="0.35">
      <c r="A506">
        <v>505000</v>
      </c>
      <c r="B506">
        <v>0.25396239999999998</v>
      </c>
    </row>
    <row r="507" spans="1:2" x14ac:dyDescent="0.35">
      <c r="A507">
        <v>506000</v>
      </c>
      <c r="B507">
        <v>0.24261308000000001</v>
      </c>
    </row>
    <row r="508" spans="1:2" x14ac:dyDescent="0.35">
      <c r="A508">
        <v>507000</v>
      </c>
      <c r="B508">
        <v>0.23353457</v>
      </c>
    </row>
    <row r="509" spans="1:2" x14ac:dyDescent="0.35">
      <c r="A509">
        <v>508000</v>
      </c>
      <c r="B509">
        <v>0.22899532</v>
      </c>
    </row>
    <row r="510" spans="1:2" x14ac:dyDescent="0.35">
      <c r="A510">
        <v>509000</v>
      </c>
      <c r="B510">
        <v>0.22748223000000001</v>
      </c>
    </row>
    <row r="511" spans="1:2" x14ac:dyDescent="0.35">
      <c r="A511">
        <v>510000</v>
      </c>
      <c r="B511">
        <v>0.21840372999999999</v>
      </c>
    </row>
    <row r="512" spans="1:2" x14ac:dyDescent="0.35">
      <c r="A512">
        <v>511000</v>
      </c>
      <c r="B512">
        <v>0.22067455999999999</v>
      </c>
    </row>
    <row r="513" spans="1:3" x14ac:dyDescent="0.35">
      <c r="A513">
        <v>512000</v>
      </c>
      <c r="B513">
        <v>0.22823757</v>
      </c>
    </row>
    <row r="514" spans="1:3" x14ac:dyDescent="0.35">
      <c r="A514">
        <v>513000</v>
      </c>
      <c r="B514">
        <v>0.21689064999999999</v>
      </c>
    </row>
    <row r="515" spans="1:3" x14ac:dyDescent="0.35">
      <c r="A515">
        <v>514000</v>
      </c>
      <c r="B515">
        <v>0.20251512999999999</v>
      </c>
    </row>
    <row r="516" spans="1:3" x14ac:dyDescent="0.35">
      <c r="A516">
        <v>515000</v>
      </c>
      <c r="B516">
        <v>0.20099961999999999</v>
      </c>
    </row>
    <row r="517" spans="1:3" x14ac:dyDescent="0.35">
      <c r="A517">
        <v>516000</v>
      </c>
      <c r="B517">
        <v>0.20024429999999999</v>
      </c>
    </row>
    <row r="518" spans="1:3" x14ac:dyDescent="0.35">
      <c r="A518">
        <v>517000</v>
      </c>
      <c r="B518">
        <v>0.19721812</v>
      </c>
    </row>
    <row r="519" spans="1:3" x14ac:dyDescent="0.35">
      <c r="A519">
        <v>518000</v>
      </c>
      <c r="B519">
        <v>0.20099961999999999</v>
      </c>
    </row>
    <row r="520" spans="1:3" x14ac:dyDescent="0.35">
      <c r="A520">
        <v>519000</v>
      </c>
      <c r="B520">
        <v>0.20629661999999999</v>
      </c>
    </row>
    <row r="521" spans="1:3" x14ac:dyDescent="0.35">
      <c r="A521">
        <v>520000</v>
      </c>
      <c r="B521">
        <v>0.20251512999999999</v>
      </c>
      <c r="C521" t="s">
        <v>27</v>
      </c>
    </row>
    <row r="522" spans="1:3" x14ac:dyDescent="0.35">
      <c r="A522">
        <v>521000</v>
      </c>
      <c r="B522">
        <v>0.16922727000000001</v>
      </c>
    </row>
    <row r="523" spans="1:3" x14ac:dyDescent="0.35">
      <c r="A523">
        <v>522000</v>
      </c>
      <c r="B523">
        <v>0.11929307</v>
      </c>
    </row>
    <row r="524" spans="1:3" x14ac:dyDescent="0.35">
      <c r="A524">
        <v>523000</v>
      </c>
      <c r="B524">
        <v>7.7684459999999997E-2</v>
      </c>
    </row>
    <row r="525" spans="1:3" x14ac:dyDescent="0.35">
      <c r="A525">
        <v>524000</v>
      </c>
      <c r="B525">
        <v>6.2553613999999994E-2</v>
      </c>
    </row>
    <row r="526" spans="1:3" x14ac:dyDescent="0.35">
      <c r="A526">
        <v>525000</v>
      </c>
      <c r="B526">
        <v>4.5907266000000002E-2</v>
      </c>
    </row>
    <row r="527" spans="1:3" x14ac:dyDescent="0.35">
      <c r="A527">
        <v>526000</v>
      </c>
      <c r="B527">
        <v>-1.1589939E-2</v>
      </c>
    </row>
    <row r="528" spans="1:3" x14ac:dyDescent="0.35">
      <c r="A528">
        <v>527000</v>
      </c>
      <c r="B528">
        <v>-5.0174802999999997E-2</v>
      </c>
    </row>
    <row r="529" spans="1:2" x14ac:dyDescent="0.35">
      <c r="A529">
        <v>528000</v>
      </c>
      <c r="B529">
        <v>-6.3034800000000002E-2</v>
      </c>
    </row>
    <row r="530" spans="1:2" x14ac:dyDescent="0.35">
      <c r="A530">
        <v>529000</v>
      </c>
      <c r="B530">
        <v>-3.6554620000000003E-2</v>
      </c>
    </row>
    <row r="531" spans="1:2" x14ac:dyDescent="0.35">
      <c r="A531">
        <v>530000</v>
      </c>
      <c r="B531">
        <v>-1.0834606E-2</v>
      </c>
    </row>
    <row r="532" spans="1:2" x14ac:dyDescent="0.35">
      <c r="A532">
        <v>531000</v>
      </c>
      <c r="B532">
        <v>-1.7561E-3</v>
      </c>
    </row>
    <row r="533" spans="1:2" x14ac:dyDescent="0.35">
      <c r="A533">
        <v>532000</v>
      </c>
      <c r="B533">
        <v>-1.9913113E-2</v>
      </c>
    </row>
    <row r="534" spans="1:2" x14ac:dyDescent="0.35">
      <c r="A534">
        <v>533000</v>
      </c>
      <c r="B534">
        <v>-2.8233865E-2</v>
      </c>
    </row>
    <row r="535" spans="1:2" x14ac:dyDescent="0.35">
      <c r="A535">
        <v>534000</v>
      </c>
      <c r="B535">
        <v>-4.0245159999999997E-3</v>
      </c>
    </row>
    <row r="536" spans="1:2" x14ac:dyDescent="0.35">
      <c r="A536">
        <v>535000</v>
      </c>
      <c r="B536">
        <v>2.0942584E-2</v>
      </c>
    </row>
    <row r="537" spans="1:2" x14ac:dyDescent="0.35">
      <c r="A537">
        <v>536000</v>
      </c>
      <c r="B537">
        <v>1.7916417E-2</v>
      </c>
    </row>
    <row r="538" spans="1:2" x14ac:dyDescent="0.35">
      <c r="A538">
        <v>537000</v>
      </c>
      <c r="B538">
        <v>-5.1685460000000003E-2</v>
      </c>
    </row>
    <row r="539" spans="1:2" x14ac:dyDescent="0.35">
      <c r="A539">
        <v>538000</v>
      </c>
      <c r="B539">
        <v>-0.11902134</v>
      </c>
    </row>
    <row r="540" spans="1:2" x14ac:dyDescent="0.35">
      <c r="A540">
        <v>539000</v>
      </c>
      <c r="B540">
        <v>-0.13112602000000001</v>
      </c>
    </row>
    <row r="541" spans="1:2" x14ac:dyDescent="0.35">
      <c r="A541">
        <v>540000</v>
      </c>
      <c r="B541">
        <v>-0.11372676</v>
      </c>
    </row>
    <row r="542" spans="1:2" x14ac:dyDescent="0.35">
      <c r="A542">
        <v>541000</v>
      </c>
      <c r="B542">
        <v>-8.0436480000000005E-2</v>
      </c>
    </row>
    <row r="543" spans="1:2" x14ac:dyDescent="0.35">
      <c r="A543">
        <v>542000</v>
      </c>
      <c r="B543">
        <v>-0.107672006</v>
      </c>
    </row>
    <row r="544" spans="1:2" x14ac:dyDescent="0.35">
      <c r="A544">
        <v>543000</v>
      </c>
      <c r="B544">
        <v>-0.13490994000000001</v>
      </c>
    </row>
    <row r="545" spans="1:2" x14ac:dyDescent="0.35">
      <c r="A545">
        <v>544000</v>
      </c>
      <c r="B545">
        <v>-0.17954471999999999</v>
      </c>
    </row>
    <row r="546" spans="1:2" x14ac:dyDescent="0.35">
      <c r="A546">
        <v>545000</v>
      </c>
      <c r="B546">
        <v>-0.18635482</v>
      </c>
    </row>
    <row r="547" spans="1:2" x14ac:dyDescent="0.35">
      <c r="A547">
        <v>546000</v>
      </c>
      <c r="B547">
        <v>-0.14625685999999999</v>
      </c>
    </row>
    <row r="548" spans="1:2" x14ac:dyDescent="0.35">
      <c r="A548">
        <v>547000</v>
      </c>
      <c r="B548">
        <v>-9.2541159999999997E-2</v>
      </c>
    </row>
    <row r="549" spans="1:2" x14ac:dyDescent="0.35">
      <c r="A549">
        <v>548000</v>
      </c>
      <c r="B549">
        <v>-3.8070127000000002E-2</v>
      </c>
    </row>
    <row r="550" spans="1:2" x14ac:dyDescent="0.35">
      <c r="A550">
        <v>549000</v>
      </c>
      <c r="B550">
        <v>-1.3860775000000001E-2</v>
      </c>
    </row>
    <row r="551" spans="1:2" x14ac:dyDescent="0.35">
      <c r="A551">
        <v>550000</v>
      </c>
      <c r="B551">
        <v>4.2962369999999996E-3</v>
      </c>
    </row>
    <row r="552" spans="1:2" x14ac:dyDescent="0.35">
      <c r="A552">
        <v>551000</v>
      </c>
      <c r="B552">
        <v>2.9263338E-2</v>
      </c>
    </row>
    <row r="553" spans="1:2" x14ac:dyDescent="0.35">
      <c r="A553">
        <v>552000</v>
      </c>
      <c r="B553">
        <v>3.5315678000000003E-2</v>
      </c>
    </row>
    <row r="554" spans="1:2" x14ac:dyDescent="0.35">
      <c r="A554">
        <v>553000</v>
      </c>
      <c r="B554">
        <v>2.6994923000000001E-2</v>
      </c>
    </row>
    <row r="555" spans="1:2" x14ac:dyDescent="0.35">
      <c r="A555">
        <v>554000</v>
      </c>
      <c r="B555">
        <v>3.380259E-2</v>
      </c>
    </row>
    <row r="556" spans="1:2" x14ac:dyDescent="0.35">
      <c r="A556">
        <v>555000</v>
      </c>
      <c r="B556">
        <v>5.0448939999999998E-2</v>
      </c>
    </row>
    <row r="557" spans="1:2" x14ac:dyDescent="0.35">
      <c r="A557">
        <v>556000</v>
      </c>
      <c r="B557">
        <v>4.6662599999999999E-2</v>
      </c>
    </row>
    <row r="558" spans="1:2" x14ac:dyDescent="0.35">
      <c r="A558">
        <v>557000</v>
      </c>
      <c r="B558">
        <v>5.9527450000000003E-2</v>
      </c>
    </row>
    <row r="559" spans="1:2" x14ac:dyDescent="0.35">
      <c r="A559">
        <v>558000</v>
      </c>
      <c r="B559">
        <v>7.9197550000000005E-2</v>
      </c>
    </row>
    <row r="560" spans="1:2" x14ac:dyDescent="0.35">
      <c r="A560">
        <v>559000</v>
      </c>
      <c r="B560">
        <v>9.2057550000000002E-2</v>
      </c>
    </row>
    <row r="561" spans="1:3" x14ac:dyDescent="0.35">
      <c r="A561">
        <v>560000</v>
      </c>
      <c r="B561">
        <v>9.2815300000000003E-2</v>
      </c>
    </row>
    <row r="562" spans="1:3" x14ac:dyDescent="0.35">
      <c r="A562">
        <v>561000</v>
      </c>
      <c r="B562">
        <v>9.2815300000000003E-2</v>
      </c>
    </row>
    <row r="563" spans="1:3" x14ac:dyDescent="0.35">
      <c r="A563">
        <v>562000</v>
      </c>
      <c r="B563">
        <v>0.11021456</v>
      </c>
    </row>
    <row r="564" spans="1:3" x14ac:dyDescent="0.35">
      <c r="A564">
        <v>563000</v>
      </c>
      <c r="B564">
        <v>0.13972092</v>
      </c>
    </row>
    <row r="565" spans="1:3" x14ac:dyDescent="0.35">
      <c r="A565">
        <v>564000</v>
      </c>
      <c r="B565">
        <v>0.14350241</v>
      </c>
    </row>
    <row r="566" spans="1:3" x14ac:dyDescent="0.35">
      <c r="A566">
        <v>565000</v>
      </c>
      <c r="B566">
        <v>0.15409642000000001</v>
      </c>
    </row>
    <row r="567" spans="1:3" x14ac:dyDescent="0.35">
      <c r="A567">
        <v>566000</v>
      </c>
      <c r="B567">
        <v>0.14501791999999999</v>
      </c>
      <c r="C567" t="s">
        <v>28</v>
      </c>
    </row>
    <row r="568" spans="1:3" x14ac:dyDescent="0.35">
      <c r="A568">
        <v>567000</v>
      </c>
      <c r="B568">
        <v>8.9031379999999993E-2</v>
      </c>
    </row>
    <row r="569" spans="1:3" x14ac:dyDescent="0.35">
      <c r="A569">
        <v>568000</v>
      </c>
      <c r="B569">
        <v>6.2553613999999994E-2</v>
      </c>
    </row>
    <row r="570" spans="1:3" x14ac:dyDescent="0.35">
      <c r="A570">
        <v>569000</v>
      </c>
      <c r="B570">
        <v>6.6337530000000006E-2</v>
      </c>
    </row>
    <row r="571" spans="1:3" x14ac:dyDescent="0.35">
      <c r="A571">
        <v>570000</v>
      </c>
      <c r="B571">
        <v>8.6762964999999997E-2</v>
      </c>
    </row>
    <row r="572" spans="1:3" x14ac:dyDescent="0.35">
      <c r="A572">
        <v>571000</v>
      </c>
      <c r="B572">
        <v>9.3573056000000002E-2</v>
      </c>
    </row>
    <row r="573" spans="1:3" x14ac:dyDescent="0.35">
      <c r="A573">
        <v>572000</v>
      </c>
      <c r="B573">
        <v>7.0119039999999994E-2</v>
      </c>
    </row>
    <row r="574" spans="1:3" x14ac:dyDescent="0.35">
      <c r="A574">
        <v>573000</v>
      </c>
      <c r="B574">
        <v>8.7520719999999996E-2</v>
      </c>
    </row>
    <row r="575" spans="1:3" x14ac:dyDescent="0.35">
      <c r="A575">
        <v>574000</v>
      </c>
      <c r="B575">
        <v>0.10945923</v>
      </c>
    </row>
    <row r="576" spans="1:3" x14ac:dyDescent="0.35">
      <c r="A576">
        <v>575000</v>
      </c>
      <c r="B576">
        <v>0.12459008000000001</v>
      </c>
    </row>
    <row r="577" spans="1:2" x14ac:dyDescent="0.35">
      <c r="A577">
        <v>576000</v>
      </c>
      <c r="B577">
        <v>0.15333867000000001</v>
      </c>
    </row>
    <row r="578" spans="1:2" x14ac:dyDescent="0.35">
      <c r="A578">
        <v>577000</v>
      </c>
      <c r="B578">
        <v>0.15939101999999999</v>
      </c>
    </row>
    <row r="579" spans="1:2" x14ac:dyDescent="0.35">
      <c r="A579">
        <v>578000</v>
      </c>
      <c r="B579">
        <v>0.17073794</v>
      </c>
    </row>
    <row r="580" spans="1:2" x14ac:dyDescent="0.35">
      <c r="A580">
        <v>579000</v>
      </c>
      <c r="B580">
        <v>0.17906111</v>
      </c>
    </row>
    <row r="581" spans="1:2" x14ac:dyDescent="0.35">
      <c r="A581">
        <v>580000</v>
      </c>
      <c r="B581">
        <v>0.18435811999999999</v>
      </c>
    </row>
    <row r="582" spans="1:2" x14ac:dyDescent="0.35">
      <c r="A582">
        <v>581000</v>
      </c>
      <c r="B582">
        <v>0.19646279999999999</v>
      </c>
    </row>
    <row r="583" spans="1:2" x14ac:dyDescent="0.35">
      <c r="A583">
        <v>582000</v>
      </c>
      <c r="B583">
        <v>0.20856988000000001</v>
      </c>
    </row>
    <row r="584" spans="1:2" x14ac:dyDescent="0.35">
      <c r="A584">
        <v>583000</v>
      </c>
      <c r="B584">
        <v>0.21689064999999999</v>
      </c>
    </row>
    <row r="585" spans="1:2" x14ac:dyDescent="0.35">
      <c r="A585">
        <v>584000</v>
      </c>
      <c r="B585">
        <v>0.2358054</v>
      </c>
    </row>
    <row r="586" spans="1:2" x14ac:dyDescent="0.35">
      <c r="A586">
        <v>585000</v>
      </c>
      <c r="B586">
        <v>0.2342899</v>
      </c>
    </row>
    <row r="587" spans="1:2" x14ac:dyDescent="0.35">
      <c r="A587">
        <v>586000</v>
      </c>
      <c r="B587">
        <v>0.23731606999999999</v>
      </c>
    </row>
    <row r="588" spans="1:2" x14ac:dyDescent="0.35">
      <c r="A588">
        <v>587000</v>
      </c>
      <c r="B588">
        <v>0.23656073</v>
      </c>
    </row>
    <row r="589" spans="1:2" x14ac:dyDescent="0.35">
      <c r="A589">
        <v>588000</v>
      </c>
      <c r="B589">
        <v>0.24412616000000001</v>
      </c>
    </row>
    <row r="590" spans="1:2" x14ac:dyDescent="0.35">
      <c r="A590">
        <v>589000</v>
      </c>
      <c r="B590">
        <v>0.22975308</v>
      </c>
    </row>
    <row r="591" spans="1:2" x14ac:dyDescent="0.35">
      <c r="A591">
        <v>590000</v>
      </c>
      <c r="B591">
        <v>0.18965270000000001</v>
      </c>
    </row>
    <row r="592" spans="1:2" x14ac:dyDescent="0.35">
      <c r="A592">
        <v>591000</v>
      </c>
      <c r="B592">
        <v>0.18889494000000001</v>
      </c>
    </row>
    <row r="593" spans="1:2" x14ac:dyDescent="0.35">
      <c r="A593">
        <v>592000</v>
      </c>
      <c r="B593">
        <v>0.21462223</v>
      </c>
    </row>
    <row r="594" spans="1:2" x14ac:dyDescent="0.35">
      <c r="A594">
        <v>593000</v>
      </c>
      <c r="B594">
        <v>0.20781213000000001</v>
      </c>
    </row>
    <row r="595" spans="1:2" x14ac:dyDescent="0.35">
      <c r="A595">
        <v>594000</v>
      </c>
      <c r="B595">
        <v>0.18889494000000001</v>
      </c>
    </row>
    <row r="596" spans="1:2" x14ac:dyDescent="0.35">
      <c r="A596">
        <v>595000</v>
      </c>
      <c r="B596">
        <v>0.13064240999999999</v>
      </c>
    </row>
    <row r="597" spans="1:2" x14ac:dyDescent="0.35">
      <c r="A597">
        <v>596000</v>
      </c>
      <c r="B597">
        <v>0.10340689</v>
      </c>
    </row>
    <row r="598" spans="1:2" x14ac:dyDescent="0.35">
      <c r="A598">
        <v>597000</v>
      </c>
      <c r="B598">
        <v>0.12837156999999999</v>
      </c>
    </row>
    <row r="599" spans="1:2" x14ac:dyDescent="0.35">
      <c r="A599">
        <v>598000</v>
      </c>
      <c r="B599">
        <v>0.16544334999999999</v>
      </c>
    </row>
    <row r="600" spans="1:2" x14ac:dyDescent="0.35">
      <c r="A600">
        <v>599000</v>
      </c>
      <c r="B600">
        <v>0.19570504</v>
      </c>
    </row>
    <row r="601" spans="1:2" x14ac:dyDescent="0.35">
      <c r="A601">
        <v>600000</v>
      </c>
      <c r="B601">
        <v>0.17679027</v>
      </c>
    </row>
    <row r="602" spans="1:2" x14ac:dyDescent="0.35">
      <c r="A602">
        <v>601000</v>
      </c>
      <c r="B602">
        <v>0.16695644000000001</v>
      </c>
    </row>
    <row r="603" spans="1:2" x14ac:dyDescent="0.35">
      <c r="A603">
        <v>602000</v>
      </c>
      <c r="B603">
        <v>0.15787793999999999</v>
      </c>
    </row>
    <row r="604" spans="1:2" x14ac:dyDescent="0.35">
      <c r="A604">
        <v>603000</v>
      </c>
      <c r="B604">
        <v>0.15333867000000001</v>
      </c>
    </row>
    <row r="605" spans="1:2" x14ac:dyDescent="0.35">
      <c r="A605">
        <v>604000</v>
      </c>
      <c r="B605">
        <v>0.15409642000000001</v>
      </c>
    </row>
    <row r="606" spans="1:2" x14ac:dyDescent="0.35">
      <c r="A606">
        <v>605000</v>
      </c>
      <c r="B606">
        <v>0.15485176</v>
      </c>
    </row>
    <row r="607" spans="1:2" x14ac:dyDescent="0.35">
      <c r="A607">
        <v>606000</v>
      </c>
      <c r="B607">
        <v>0.16165942999999999</v>
      </c>
    </row>
    <row r="608" spans="1:2" x14ac:dyDescent="0.35">
      <c r="A608">
        <v>607000</v>
      </c>
      <c r="B608">
        <v>0.16468558999999999</v>
      </c>
    </row>
    <row r="609" spans="1:3" x14ac:dyDescent="0.35">
      <c r="A609">
        <v>608000</v>
      </c>
      <c r="B609">
        <v>0.17830577</v>
      </c>
    </row>
    <row r="610" spans="1:3" x14ac:dyDescent="0.35">
      <c r="A610">
        <v>609000</v>
      </c>
      <c r="B610">
        <v>0.19797345999999999</v>
      </c>
    </row>
    <row r="611" spans="1:3" x14ac:dyDescent="0.35">
      <c r="A611">
        <v>610000</v>
      </c>
      <c r="B611">
        <v>0.21008055</v>
      </c>
    </row>
    <row r="612" spans="1:3" x14ac:dyDescent="0.35">
      <c r="A612">
        <v>611000</v>
      </c>
      <c r="B612">
        <v>0.21764839999999999</v>
      </c>
    </row>
    <row r="613" spans="1:3" x14ac:dyDescent="0.35">
      <c r="A613">
        <v>612000</v>
      </c>
      <c r="B613">
        <v>0.21462223</v>
      </c>
    </row>
    <row r="614" spans="1:3" x14ac:dyDescent="0.35">
      <c r="A614">
        <v>613000</v>
      </c>
      <c r="B614">
        <v>0.21386448</v>
      </c>
      <c r="C614" t="s">
        <v>29</v>
      </c>
    </row>
    <row r="615" spans="1:3" x14ac:dyDescent="0.35">
      <c r="A615">
        <v>614000</v>
      </c>
      <c r="B615">
        <v>0.2342899</v>
      </c>
    </row>
    <row r="616" spans="1:3" x14ac:dyDescent="0.35">
      <c r="A616">
        <v>615000</v>
      </c>
      <c r="B616">
        <v>0.25093623999999998</v>
      </c>
    </row>
    <row r="617" spans="1:3" x14ac:dyDescent="0.35">
      <c r="A617">
        <v>616000</v>
      </c>
      <c r="B617">
        <v>0.23656073</v>
      </c>
    </row>
    <row r="618" spans="1:3" x14ac:dyDescent="0.35">
      <c r="A618">
        <v>617000</v>
      </c>
      <c r="B618">
        <v>0.20629661999999999</v>
      </c>
    </row>
    <row r="619" spans="1:3" x14ac:dyDescent="0.35">
      <c r="A619">
        <v>618000</v>
      </c>
      <c r="B619">
        <v>0.22445606000000001</v>
      </c>
    </row>
    <row r="620" spans="1:3" x14ac:dyDescent="0.35">
      <c r="A620">
        <v>619000</v>
      </c>
      <c r="B620">
        <v>0.23126373</v>
      </c>
    </row>
    <row r="621" spans="1:3" x14ac:dyDescent="0.35">
      <c r="A621">
        <v>620000</v>
      </c>
      <c r="B621">
        <v>0.17906111</v>
      </c>
    </row>
    <row r="622" spans="1:3" x14ac:dyDescent="0.35">
      <c r="A622">
        <v>621000</v>
      </c>
      <c r="B622">
        <v>0.16468558999999999</v>
      </c>
    </row>
    <row r="623" spans="1:3" x14ac:dyDescent="0.35">
      <c r="A623">
        <v>622000</v>
      </c>
      <c r="B623">
        <v>0.20175736999999999</v>
      </c>
    </row>
    <row r="624" spans="1:3" x14ac:dyDescent="0.35">
      <c r="A624">
        <v>623000</v>
      </c>
      <c r="B624">
        <v>0.20175736999999999</v>
      </c>
    </row>
    <row r="625" spans="1:2" x14ac:dyDescent="0.35">
      <c r="A625">
        <v>624000</v>
      </c>
      <c r="B625">
        <v>0.2358054</v>
      </c>
    </row>
    <row r="626" spans="1:2" x14ac:dyDescent="0.35">
      <c r="A626">
        <v>625000</v>
      </c>
      <c r="B626">
        <v>0.20856988000000001</v>
      </c>
    </row>
    <row r="627" spans="1:2" x14ac:dyDescent="0.35">
      <c r="A627">
        <v>626000</v>
      </c>
      <c r="B627">
        <v>0.19041045000000001</v>
      </c>
    </row>
    <row r="628" spans="1:2" x14ac:dyDescent="0.35">
      <c r="A628">
        <v>627000</v>
      </c>
      <c r="B628">
        <v>0.21537755</v>
      </c>
    </row>
    <row r="629" spans="1:2" x14ac:dyDescent="0.35">
      <c r="A629">
        <v>628000</v>
      </c>
      <c r="B629">
        <v>0.17300877000000001</v>
      </c>
    </row>
    <row r="630" spans="1:2" x14ac:dyDescent="0.35">
      <c r="A630">
        <v>629000</v>
      </c>
      <c r="B630">
        <v>1.1864079E-2</v>
      </c>
    </row>
    <row r="631" spans="1:2" x14ac:dyDescent="0.35">
      <c r="A631">
        <v>630000</v>
      </c>
      <c r="B631">
        <v>-9.3191005E-3</v>
      </c>
    </row>
    <row r="632" spans="1:2" x14ac:dyDescent="0.35">
      <c r="A632">
        <v>631000</v>
      </c>
      <c r="B632">
        <v>-7.8084375999999999E-3</v>
      </c>
    </row>
    <row r="633" spans="1:2" x14ac:dyDescent="0.35">
      <c r="A633">
        <v>632000</v>
      </c>
      <c r="B633">
        <v>9.1302220000000003E-2</v>
      </c>
    </row>
    <row r="634" spans="1:2" x14ac:dyDescent="0.35">
      <c r="A634">
        <v>633000</v>
      </c>
      <c r="B634">
        <v>0.22521140000000001</v>
      </c>
    </row>
    <row r="635" spans="1:2" x14ac:dyDescent="0.35">
      <c r="A635">
        <v>634000</v>
      </c>
      <c r="B635">
        <v>0.17073794</v>
      </c>
    </row>
    <row r="636" spans="1:2" x14ac:dyDescent="0.35">
      <c r="A636">
        <v>635000</v>
      </c>
      <c r="B636">
        <v>0.14426016999999999</v>
      </c>
    </row>
    <row r="637" spans="1:2" x14ac:dyDescent="0.35">
      <c r="A637">
        <v>636000</v>
      </c>
      <c r="B637">
        <v>0.14728633999999999</v>
      </c>
    </row>
    <row r="638" spans="1:2" x14ac:dyDescent="0.35">
      <c r="A638">
        <v>637000</v>
      </c>
      <c r="B638">
        <v>0.14350241</v>
      </c>
    </row>
    <row r="639" spans="1:2" x14ac:dyDescent="0.35">
      <c r="A639">
        <v>638000</v>
      </c>
      <c r="B639">
        <v>0.1571226</v>
      </c>
    </row>
    <row r="640" spans="1:2" x14ac:dyDescent="0.35">
      <c r="A640">
        <v>639000</v>
      </c>
      <c r="B640">
        <v>0.17830577</v>
      </c>
    </row>
    <row r="641" spans="1:2" x14ac:dyDescent="0.35">
      <c r="A641">
        <v>640000</v>
      </c>
      <c r="B641">
        <v>0.19873120999999999</v>
      </c>
    </row>
    <row r="642" spans="1:2" x14ac:dyDescent="0.35">
      <c r="A642">
        <v>641000</v>
      </c>
      <c r="B642">
        <v>0.21613289999999999</v>
      </c>
    </row>
    <row r="643" spans="1:2" x14ac:dyDescent="0.35">
      <c r="A643">
        <v>642000</v>
      </c>
      <c r="B643">
        <v>0.21689064999999999</v>
      </c>
    </row>
    <row r="644" spans="1:2" x14ac:dyDescent="0.35">
      <c r="A644">
        <v>643000</v>
      </c>
      <c r="B644">
        <v>0.22370072999999999</v>
      </c>
    </row>
    <row r="645" spans="1:2" x14ac:dyDescent="0.35">
      <c r="A645">
        <v>644000</v>
      </c>
      <c r="B645">
        <v>0.22975308</v>
      </c>
    </row>
    <row r="646" spans="1:2" x14ac:dyDescent="0.35">
      <c r="A646">
        <v>645000</v>
      </c>
      <c r="B646">
        <v>0.23504765</v>
      </c>
    </row>
    <row r="647" spans="1:2" x14ac:dyDescent="0.35">
      <c r="A647">
        <v>646000</v>
      </c>
      <c r="B647">
        <v>0.24791008</v>
      </c>
    </row>
    <row r="648" spans="1:2" x14ac:dyDescent="0.35">
      <c r="A648">
        <v>647000</v>
      </c>
      <c r="B648">
        <v>0.25396239999999998</v>
      </c>
    </row>
    <row r="649" spans="1:2" x14ac:dyDescent="0.35">
      <c r="A649">
        <v>648000</v>
      </c>
      <c r="B649">
        <v>0.26682240000000002</v>
      </c>
    </row>
    <row r="650" spans="1:2" x14ac:dyDescent="0.35">
      <c r="A650">
        <v>649000</v>
      </c>
      <c r="B650">
        <v>0.27817175</v>
      </c>
    </row>
    <row r="651" spans="1:2" x14ac:dyDescent="0.35">
      <c r="A651">
        <v>650000</v>
      </c>
      <c r="B651">
        <v>0.27060390000000001</v>
      </c>
    </row>
    <row r="652" spans="1:2" x14ac:dyDescent="0.35">
      <c r="A652">
        <v>651000</v>
      </c>
      <c r="B652">
        <v>0.26379624000000002</v>
      </c>
    </row>
    <row r="653" spans="1:2" x14ac:dyDescent="0.35">
      <c r="A653">
        <v>652000</v>
      </c>
      <c r="B653">
        <v>0.25698858000000002</v>
      </c>
    </row>
    <row r="654" spans="1:2" x14ac:dyDescent="0.35">
      <c r="A654">
        <v>653000</v>
      </c>
      <c r="B654">
        <v>0.25396239999999998</v>
      </c>
    </row>
    <row r="655" spans="1:2" x14ac:dyDescent="0.35">
      <c r="A655">
        <v>654000</v>
      </c>
      <c r="B655">
        <v>0.26606706000000002</v>
      </c>
    </row>
    <row r="656" spans="1:2" x14ac:dyDescent="0.35">
      <c r="A656">
        <v>655000</v>
      </c>
      <c r="B656">
        <v>0.26757774000000001</v>
      </c>
    </row>
    <row r="657" spans="1:3" x14ac:dyDescent="0.35">
      <c r="A657">
        <v>656000</v>
      </c>
      <c r="B657">
        <v>0.25774390000000003</v>
      </c>
    </row>
    <row r="658" spans="1:3" x14ac:dyDescent="0.35">
      <c r="A658">
        <v>657000</v>
      </c>
      <c r="B658">
        <v>0.22899532</v>
      </c>
    </row>
    <row r="659" spans="1:3" x14ac:dyDescent="0.35">
      <c r="A659">
        <v>658000</v>
      </c>
      <c r="B659">
        <v>0.21840372999999999</v>
      </c>
    </row>
    <row r="660" spans="1:3" x14ac:dyDescent="0.35">
      <c r="A660">
        <v>659000</v>
      </c>
      <c r="B660">
        <v>0.20629661999999999</v>
      </c>
    </row>
    <row r="661" spans="1:3" x14ac:dyDescent="0.35">
      <c r="A661">
        <v>660000</v>
      </c>
      <c r="B661">
        <v>0.18662654000000001</v>
      </c>
    </row>
    <row r="662" spans="1:3" x14ac:dyDescent="0.35">
      <c r="A662">
        <v>661000</v>
      </c>
      <c r="B662">
        <v>0.22445606000000001</v>
      </c>
    </row>
    <row r="663" spans="1:3" x14ac:dyDescent="0.35">
      <c r="A663">
        <v>662000</v>
      </c>
      <c r="B663">
        <v>0.24715233</v>
      </c>
    </row>
    <row r="664" spans="1:3" x14ac:dyDescent="0.35">
      <c r="A664">
        <v>663000</v>
      </c>
      <c r="B664">
        <v>0.29557099999999997</v>
      </c>
    </row>
    <row r="665" spans="1:3" x14ac:dyDescent="0.35">
      <c r="A665">
        <v>664000</v>
      </c>
      <c r="B665">
        <v>0.30918875000000001</v>
      </c>
    </row>
    <row r="666" spans="1:3" x14ac:dyDescent="0.35">
      <c r="A666">
        <v>665000</v>
      </c>
      <c r="B666">
        <v>0.26077004999999998</v>
      </c>
    </row>
    <row r="667" spans="1:3" x14ac:dyDescent="0.35">
      <c r="A667">
        <v>666000</v>
      </c>
      <c r="B667">
        <v>0.23731606999999999</v>
      </c>
    </row>
    <row r="668" spans="1:3" x14ac:dyDescent="0.35">
      <c r="A668">
        <v>667000</v>
      </c>
      <c r="B668">
        <v>0.21386448</v>
      </c>
    </row>
    <row r="669" spans="1:3" x14ac:dyDescent="0.35">
      <c r="A669">
        <v>668000</v>
      </c>
      <c r="B669">
        <v>0.18813962000000001</v>
      </c>
    </row>
    <row r="670" spans="1:3" x14ac:dyDescent="0.35">
      <c r="A670">
        <v>669000</v>
      </c>
      <c r="B670">
        <v>0.17603494</v>
      </c>
      <c r="C670" t="s">
        <v>30</v>
      </c>
    </row>
    <row r="671" spans="1:3" x14ac:dyDescent="0.35">
      <c r="A671">
        <v>670000</v>
      </c>
      <c r="B671">
        <v>0.16695644000000001</v>
      </c>
    </row>
    <row r="672" spans="1:3" x14ac:dyDescent="0.35">
      <c r="A672">
        <v>671000</v>
      </c>
      <c r="B672">
        <v>0.16998260000000001</v>
      </c>
    </row>
    <row r="673" spans="1:2" x14ac:dyDescent="0.35">
      <c r="A673">
        <v>672000</v>
      </c>
      <c r="B673">
        <v>0.17981643999999999</v>
      </c>
    </row>
    <row r="674" spans="1:2" x14ac:dyDescent="0.35">
      <c r="A674">
        <v>673000</v>
      </c>
      <c r="B674">
        <v>0.18662654000000001</v>
      </c>
    </row>
    <row r="675" spans="1:2" x14ac:dyDescent="0.35">
      <c r="A675">
        <v>674000</v>
      </c>
      <c r="B675">
        <v>0.18133194999999999</v>
      </c>
    </row>
    <row r="676" spans="1:2" x14ac:dyDescent="0.35">
      <c r="A676">
        <v>675000</v>
      </c>
      <c r="B676">
        <v>0.17225344000000001</v>
      </c>
    </row>
    <row r="677" spans="1:2" x14ac:dyDescent="0.35">
      <c r="A677">
        <v>676000</v>
      </c>
      <c r="B677">
        <v>0.14577325999999999</v>
      </c>
    </row>
    <row r="678" spans="1:2" x14ac:dyDescent="0.35">
      <c r="A678">
        <v>677000</v>
      </c>
      <c r="B678">
        <v>0.16165942999999999</v>
      </c>
    </row>
    <row r="679" spans="1:2" x14ac:dyDescent="0.35">
      <c r="A679">
        <v>678000</v>
      </c>
      <c r="B679">
        <v>0.12080858</v>
      </c>
    </row>
    <row r="680" spans="1:2" x14ac:dyDescent="0.35">
      <c r="A680">
        <v>679000</v>
      </c>
      <c r="B680">
        <v>6.0285195999999999E-2</v>
      </c>
    </row>
    <row r="681" spans="1:2" x14ac:dyDescent="0.35">
      <c r="A681">
        <v>680000</v>
      </c>
      <c r="B681">
        <v>6.1040535999999999E-2</v>
      </c>
    </row>
    <row r="682" spans="1:2" x14ac:dyDescent="0.35">
      <c r="A682">
        <v>681000</v>
      </c>
      <c r="B682">
        <v>5.7259030000000002E-2</v>
      </c>
    </row>
    <row r="683" spans="1:2" x14ac:dyDescent="0.35">
      <c r="A683">
        <v>682000</v>
      </c>
      <c r="B683">
        <v>2.0184833999999999E-2</v>
      </c>
    </row>
    <row r="684" spans="1:2" x14ac:dyDescent="0.35">
      <c r="A684">
        <v>683000</v>
      </c>
      <c r="B684">
        <v>-6.2929316999999997E-3</v>
      </c>
    </row>
    <row r="685" spans="1:2" x14ac:dyDescent="0.35">
      <c r="A685">
        <v>684000</v>
      </c>
      <c r="B685">
        <v>-1.4616107999999999E-2</v>
      </c>
    </row>
    <row r="686" spans="1:2" x14ac:dyDescent="0.35">
      <c r="A686">
        <v>685000</v>
      </c>
      <c r="B686">
        <v>-1.4616107999999999E-2</v>
      </c>
    </row>
    <row r="687" spans="1:2" x14ac:dyDescent="0.35">
      <c r="A687">
        <v>686000</v>
      </c>
      <c r="B687">
        <v>-2.5114314999999999E-3</v>
      </c>
    </row>
    <row r="688" spans="1:2" x14ac:dyDescent="0.35">
      <c r="A688">
        <v>687000</v>
      </c>
      <c r="B688">
        <v>1.5645579E-2</v>
      </c>
    </row>
    <row r="689" spans="1:2" x14ac:dyDescent="0.35">
      <c r="A689">
        <v>688000</v>
      </c>
      <c r="B689">
        <v>2.6994923000000001E-2</v>
      </c>
    </row>
    <row r="690" spans="1:2" x14ac:dyDescent="0.35">
      <c r="A690">
        <v>689000</v>
      </c>
      <c r="B690">
        <v>5.3475109999999999E-2</v>
      </c>
    </row>
    <row r="691" spans="1:2" x14ac:dyDescent="0.35">
      <c r="A691">
        <v>690000</v>
      </c>
      <c r="B691">
        <v>7.9952869999999995E-2</v>
      </c>
    </row>
    <row r="692" spans="1:2" x14ac:dyDescent="0.35">
      <c r="A692">
        <v>691000</v>
      </c>
      <c r="B692">
        <v>8.6762964999999997E-2</v>
      </c>
    </row>
    <row r="693" spans="1:2" x14ac:dyDescent="0.35">
      <c r="A693">
        <v>692000</v>
      </c>
      <c r="B693">
        <v>8.6762964999999997E-2</v>
      </c>
    </row>
    <row r="694" spans="1:2" x14ac:dyDescent="0.35">
      <c r="A694">
        <v>693000</v>
      </c>
      <c r="B694">
        <v>8.4494550000000002E-2</v>
      </c>
    </row>
    <row r="695" spans="1:2" x14ac:dyDescent="0.35">
      <c r="A695">
        <v>694000</v>
      </c>
      <c r="B695">
        <v>8.4494550000000002E-2</v>
      </c>
    </row>
    <row r="696" spans="1:2" x14ac:dyDescent="0.35">
      <c r="A696">
        <v>695000</v>
      </c>
      <c r="B696">
        <v>0.11399848999999999</v>
      </c>
    </row>
    <row r="697" spans="1:2" x14ac:dyDescent="0.35">
      <c r="A697">
        <v>696000</v>
      </c>
      <c r="B697">
        <v>0.10945923</v>
      </c>
    </row>
    <row r="698" spans="1:2" x14ac:dyDescent="0.35">
      <c r="A698">
        <v>697000</v>
      </c>
      <c r="B698">
        <v>0.100380726</v>
      </c>
    </row>
    <row r="699" spans="1:2" x14ac:dyDescent="0.35">
      <c r="A699">
        <v>698000</v>
      </c>
      <c r="B699">
        <v>9.2815300000000003E-2</v>
      </c>
    </row>
    <row r="700" spans="1:2" x14ac:dyDescent="0.35">
      <c r="A700">
        <v>699000</v>
      </c>
      <c r="B700">
        <v>8.9031379999999993E-2</v>
      </c>
    </row>
    <row r="701" spans="1:2" x14ac:dyDescent="0.35">
      <c r="A701">
        <v>700000</v>
      </c>
      <c r="B701">
        <v>6.8605949999999999E-2</v>
      </c>
    </row>
    <row r="702" spans="1:2" x14ac:dyDescent="0.35">
      <c r="A702">
        <v>701000</v>
      </c>
      <c r="B702">
        <v>5.1206692999999998E-2</v>
      </c>
    </row>
    <row r="703" spans="1:2" x14ac:dyDescent="0.35">
      <c r="A703">
        <v>702000</v>
      </c>
      <c r="B703">
        <v>3.8341843E-2</v>
      </c>
    </row>
    <row r="704" spans="1:2" x14ac:dyDescent="0.35">
      <c r="A704">
        <v>703000</v>
      </c>
      <c r="B704">
        <v>1.7158665E-2</v>
      </c>
    </row>
    <row r="705" spans="1:2" x14ac:dyDescent="0.35">
      <c r="A705">
        <v>704000</v>
      </c>
      <c r="B705">
        <v>2.5479417000000001E-2</v>
      </c>
    </row>
    <row r="706" spans="1:2" x14ac:dyDescent="0.35">
      <c r="A706">
        <v>705000</v>
      </c>
      <c r="B706">
        <v>6.9363705999999997E-2</v>
      </c>
    </row>
    <row r="707" spans="1:2" x14ac:dyDescent="0.35">
      <c r="A707">
        <v>706000</v>
      </c>
      <c r="B707">
        <v>7.6171375999999999E-2</v>
      </c>
    </row>
    <row r="708" spans="1:2" x14ac:dyDescent="0.35">
      <c r="A708">
        <v>707000</v>
      </c>
      <c r="B708">
        <v>0.10189381</v>
      </c>
    </row>
    <row r="709" spans="1:2" x14ac:dyDescent="0.35">
      <c r="A709">
        <v>708000</v>
      </c>
      <c r="B709">
        <v>0.120050825</v>
      </c>
    </row>
    <row r="710" spans="1:2" x14ac:dyDescent="0.35">
      <c r="A710">
        <v>709000</v>
      </c>
      <c r="B710">
        <v>9.5841474999999995E-2</v>
      </c>
    </row>
    <row r="711" spans="1:2" x14ac:dyDescent="0.35">
      <c r="A711">
        <v>710000</v>
      </c>
      <c r="B711">
        <v>7.8442215999999995E-2</v>
      </c>
    </row>
    <row r="712" spans="1:2" x14ac:dyDescent="0.35">
      <c r="A712">
        <v>711000</v>
      </c>
      <c r="B712">
        <v>0.110972315</v>
      </c>
    </row>
    <row r="713" spans="1:2" x14ac:dyDescent="0.35">
      <c r="A713">
        <v>712000</v>
      </c>
      <c r="B713">
        <v>0.12534540999999999</v>
      </c>
    </row>
    <row r="714" spans="1:2" x14ac:dyDescent="0.35">
      <c r="A714">
        <v>713000</v>
      </c>
      <c r="B714">
        <v>0.10113606</v>
      </c>
    </row>
    <row r="715" spans="1:2" x14ac:dyDescent="0.35">
      <c r="A715">
        <v>714000</v>
      </c>
      <c r="B715">
        <v>0.11475624</v>
      </c>
    </row>
    <row r="716" spans="1:2" x14ac:dyDescent="0.35">
      <c r="A716">
        <v>715000</v>
      </c>
      <c r="B716">
        <v>0.13972092</v>
      </c>
    </row>
    <row r="717" spans="1:2" x14ac:dyDescent="0.35">
      <c r="A717">
        <v>716000</v>
      </c>
      <c r="B717">
        <v>0.16468558999999999</v>
      </c>
    </row>
    <row r="718" spans="1:2" x14ac:dyDescent="0.35">
      <c r="A718">
        <v>717000</v>
      </c>
      <c r="B718">
        <v>0.17906111</v>
      </c>
    </row>
    <row r="719" spans="1:2" x14ac:dyDescent="0.35">
      <c r="A719">
        <v>718000</v>
      </c>
      <c r="B719">
        <v>0.19570504</v>
      </c>
    </row>
    <row r="720" spans="1:2" x14ac:dyDescent="0.35">
      <c r="A720">
        <v>719000</v>
      </c>
      <c r="B720">
        <v>0.21159606</v>
      </c>
    </row>
    <row r="721" spans="1:2" x14ac:dyDescent="0.35">
      <c r="A721">
        <v>720000</v>
      </c>
      <c r="B721">
        <v>0.2199168</v>
      </c>
    </row>
    <row r="722" spans="1:2" x14ac:dyDescent="0.35">
      <c r="A722">
        <v>721000</v>
      </c>
      <c r="B722">
        <v>0.21689064999999999</v>
      </c>
    </row>
    <row r="723" spans="1:2" x14ac:dyDescent="0.35">
      <c r="A723">
        <v>722000</v>
      </c>
      <c r="B723">
        <v>0.21613289999999999</v>
      </c>
    </row>
    <row r="724" spans="1:2" x14ac:dyDescent="0.35">
      <c r="A724">
        <v>723000</v>
      </c>
      <c r="B724">
        <v>0.2199168</v>
      </c>
    </row>
    <row r="725" spans="1:2" x14ac:dyDescent="0.35">
      <c r="A725">
        <v>724000</v>
      </c>
      <c r="B725">
        <v>0.22748223000000001</v>
      </c>
    </row>
    <row r="726" spans="1:2" x14ac:dyDescent="0.35">
      <c r="A726">
        <v>725000</v>
      </c>
      <c r="B726">
        <v>0.24791008</v>
      </c>
    </row>
    <row r="727" spans="1:2" x14ac:dyDescent="0.35">
      <c r="A727">
        <v>726000</v>
      </c>
      <c r="B727">
        <v>0.26304090000000002</v>
      </c>
    </row>
    <row r="728" spans="1:2" x14ac:dyDescent="0.35">
      <c r="A728">
        <v>727000</v>
      </c>
      <c r="B728">
        <v>0.25547308000000002</v>
      </c>
    </row>
    <row r="729" spans="1:2" x14ac:dyDescent="0.35">
      <c r="A729">
        <v>728000</v>
      </c>
      <c r="B729">
        <v>0.24034222999999999</v>
      </c>
    </row>
    <row r="730" spans="1:2" x14ac:dyDescent="0.35">
      <c r="A730">
        <v>729000</v>
      </c>
      <c r="B730">
        <v>0.25244689999999997</v>
      </c>
    </row>
    <row r="731" spans="1:2" x14ac:dyDescent="0.35">
      <c r="A731">
        <v>730000</v>
      </c>
      <c r="B731">
        <v>0.25093623999999998</v>
      </c>
    </row>
    <row r="732" spans="1:2" x14ac:dyDescent="0.35">
      <c r="A732">
        <v>731000</v>
      </c>
      <c r="B732">
        <v>0.26001469999999999</v>
      </c>
    </row>
    <row r="733" spans="1:2" x14ac:dyDescent="0.35">
      <c r="A733">
        <v>732000</v>
      </c>
      <c r="B733">
        <v>0.20024429999999999</v>
      </c>
    </row>
    <row r="734" spans="1:2" x14ac:dyDescent="0.35">
      <c r="A734">
        <v>733000</v>
      </c>
      <c r="B734">
        <v>0.16544334999999999</v>
      </c>
    </row>
    <row r="735" spans="1:2" x14ac:dyDescent="0.35">
      <c r="A735">
        <v>734000</v>
      </c>
      <c r="B735">
        <v>0.13215550000000001</v>
      </c>
    </row>
    <row r="736" spans="1:2" x14ac:dyDescent="0.35">
      <c r="A736">
        <v>735000</v>
      </c>
      <c r="B736">
        <v>0.11399848999999999</v>
      </c>
    </row>
    <row r="737" spans="1:2" x14ac:dyDescent="0.35">
      <c r="A737">
        <v>736000</v>
      </c>
      <c r="B737">
        <v>0.12459008000000001</v>
      </c>
    </row>
    <row r="738" spans="1:2" x14ac:dyDescent="0.35">
      <c r="A738">
        <v>737000</v>
      </c>
      <c r="B738">
        <v>0.12761623999999999</v>
      </c>
    </row>
    <row r="739" spans="1:2" x14ac:dyDescent="0.35">
      <c r="A739">
        <v>738000</v>
      </c>
      <c r="B739">
        <v>0.13442391000000001</v>
      </c>
    </row>
    <row r="740" spans="1:2" x14ac:dyDescent="0.35">
      <c r="A740">
        <v>739000</v>
      </c>
      <c r="B740">
        <v>0.14199175</v>
      </c>
    </row>
    <row r="741" spans="1:2" x14ac:dyDescent="0.35">
      <c r="A741">
        <v>740000</v>
      </c>
      <c r="B741">
        <v>0.15258092000000001</v>
      </c>
    </row>
    <row r="742" spans="1:2" x14ac:dyDescent="0.35">
      <c r="A742">
        <v>741000</v>
      </c>
      <c r="B742">
        <v>0.14955476000000001</v>
      </c>
    </row>
    <row r="743" spans="1:2" x14ac:dyDescent="0.35">
      <c r="A743">
        <v>742000</v>
      </c>
      <c r="B743">
        <v>0.13215550000000001</v>
      </c>
    </row>
    <row r="744" spans="1:2" x14ac:dyDescent="0.35">
      <c r="A744">
        <v>743000</v>
      </c>
      <c r="B744">
        <v>0.120050825</v>
      </c>
    </row>
    <row r="745" spans="1:2" x14ac:dyDescent="0.35">
      <c r="A745">
        <v>744000</v>
      </c>
      <c r="B745">
        <v>8.8276049999999995E-2</v>
      </c>
    </row>
    <row r="746" spans="1:2" x14ac:dyDescent="0.35">
      <c r="A746">
        <v>745000</v>
      </c>
      <c r="B746">
        <v>0.100380726</v>
      </c>
    </row>
    <row r="747" spans="1:2" x14ac:dyDescent="0.35">
      <c r="A747">
        <v>746000</v>
      </c>
      <c r="B747">
        <v>0.12459008000000001</v>
      </c>
    </row>
    <row r="748" spans="1:2" x14ac:dyDescent="0.35">
      <c r="A748">
        <v>747000</v>
      </c>
      <c r="B748">
        <v>0.14426016999999999</v>
      </c>
    </row>
    <row r="749" spans="1:2" x14ac:dyDescent="0.35">
      <c r="A749">
        <v>748000</v>
      </c>
      <c r="B749">
        <v>0.10643306399999999</v>
      </c>
    </row>
    <row r="750" spans="1:2" x14ac:dyDescent="0.35">
      <c r="A750">
        <v>749000</v>
      </c>
      <c r="B750">
        <v>9.8109885999999993E-2</v>
      </c>
    </row>
    <row r="751" spans="1:2" x14ac:dyDescent="0.35">
      <c r="A751">
        <v>750000</v>
      </c>
      <c r="B751">
        <v>0.10945923</v>
      </c>
    </row>
    <row r="752" spans="1:2" x14ac:dyDescent="0.35">
      <c r="A752">
        <v>751000</v>
      </c>
      <c r="B752">
        <v>0.11853774</v>
      </c>
    </row>
    <row r="753" spans="1:2" x14ac:dyDescent="0.35">
      <c r="A753">
        <v>752000</v>
      </c>
      <c r="B753">
        <v>0.14274708999999999</v>
      </c>
    </row>
    <row r="754" spans="1:2" x14ac:dyDescent="0.35">
      <c r="A754">
        <v>753000</v>
      </c>
      <c r="B754">
        <v>0.1571226</v>
      </c>
    </row>
    <row r="755" spans="1:2" x14ac:dyDescent="0.35">
      <c r="A755">
        <v>754000</v>
      </c>
      <c r="B755">
        <v>0.16241718999999999</v>
      </c>
    </row>
    <row r="756" spans="1:2" x14ac:dyDescent="0.35">
      <c r="A756">
        <v>755000</v>
      </c>
      <c r="B756">
        <v>0.18133194999999999</v>
      </c>
    </row>
    <row r="757" spans="1:2" x14ac:dyDescent="0.35">
      <c r="A757">
        <v>756000</v>
      </c>
      <c r="B757">
        <v>0.17300877000000001</v>
      </c>
    </row>
    <row r="758" spans="1:2" x14ac:dyDescent="0.35">
      <c r="A758">
        <v>757000</v>
      </c>
      <c r="B758">
        <v>0.13139774000000001</v>
      </c>
    </row>
    <row r="759" spans="1:2" x14ac:dyDescent="0.35">
      <c r="A759">
        <v>758000</v>
      </c>
      <c r="B759">
        <v>0.14879941999999999</v>
      </c>
    </row>
    <row r="760" spans="1:2" x14ac:dyDescent="0.35">
      <c r="A760">
        <v>759000</v>
      </c>
      <c r="B760">
        <v>0.17906111</v>
      </c>
    </row>
    <row r="761" spans="1:2" x14ac:dyDescent="0.35">
      <c r="A761">
        <v>760000</v>
      </c>
      <c r="B761">
        <v>0.18511343999999999</v>
      </c>
    </row>
    <row r="762" spans="1:2" x14ac:dyDescent="0.35">
      <c r="A762">
        <v>761000</v>
      </c>
      <c r="B762">
        <v>0.20781213000000001</v>
      </c>
    </row>
    <row r="763" spans="1:2" x14ac:dyDescent="0.35">
      <c r="A763">
        <v>762000</v>
      </c>
      <c r="B763">
        <v>0.23277923</v>
      </c>
    </row>
    <row r="764" spans="1:2" x14ac:dyDescent="0.35">
      <c r="A764">
        <v>763000</v>
      </c>
      <c r="B764">
        <v>0.20705196000000001</v>
      </c>
    </row>
    <row r="765" spans="1:2" x14ac:dyDescent="0.35">
      <c r="A765">
        <v>764000</v>
      </c>
      <c r="B765">
        <v>0.21235138000000001</v>
      </c>
    </row>
    <row r="766" spans="1:2" x14ac:dyDescent="0.35">
      <c r="A766">
        <v>765000</v>
      </c>
      <c r="B766">
        <v>0.23126373</v>
      </c>
    </row>
    <row r="767" spans="1:2" x14ac:dyDescent="0.35">
      <c r="A767">
        <v>766000</v>
      </c>
      <c r="B767">
        <v>0.23731606999999999</v>
      </c>
    </row>
    <row r="768" spans="1:2" x14ac:dyDescent="0.35">
      <c r="A768">
        <v>767000</v>
      </c>
      <c r="B768">
        <v>0.22899532</v>
      </c>
    </row>
    <row r="769" spans="1:3" x14ac:dyDescent="0.35">
      <c r="A769">
        <v>768000</v>
      </c>
      <c r="B769">
        <v>0.22142990000000001</v>
      </c>
    </row>
    <row r="770" spans="1:3" x14ac:dyDescent="0.35">
      <c r="A770">
        <v>769000</v>
      </c>
      <c r="B770">
        <v>0.20554130000000001</v>
      </c>
    </row>
    <row r="771" spans="1:3" x14ac:dyDescent="0.35">
      <c r="A771">
        <v>770000</v>
      </c>
      <c r="B771">
        <v>0.18057419999999999</v>
      </c>
    </row>
    <row r="772" spans="1:3" x14ac:dyDescent="0.35">
      <c r="A772">
        <v>771000</v>
      </c>
      <c r="B772">
        <v>0.18133194999999999</v>
      </c>
    </row>
    <row r="773" spans="1:3" x14ac:dyDescent="0.35">
      <c r="A773">
        <v>772000</v>
      </c>
      <c r="B773">
        <v>0.19267887</v>
      </c>
    </row>
    <row r="774" spans="1:3" x14ac:dyDescent="0.35">
      <c r="A774">
        <v>773000</v>
      </c>
      <c r="B774">
        <v>0.20554130000000001</v>
      </c>
    </row>
    <row r="775" spans="1:3" x14ac:dyDescent="0.35">
      <c r="A775">
        <v>774000</v>
      </c>
      <c r="B775">
        <v>0.22067455999999999</v>
      </c>
    </row>
    <row r="776" spans="1:3" x14ac:dyDescent="0.35">
      <c r="A776">
        <v>775000</v>
      </c>
      <c r="B776">
        <v>0.22823757</v>
      </c>
    </row>
    <row r="777" spans="1:3" x14ac:dyDescent="0.35">
      <c r="A777">
        <v>776000</v>
      </c>
      <c r="B777">
        <v>0.24261308000000001</v>
      </c>
      <c r="C777" t="s">
        <v>31</v>
      </c>
    </row>
    <row r="778" spans="1:3" x14ac:dyDescent="0.35">
      <c r="A778">
        <v>777000</v>
      </c>
      <c r="B778">
        <v>0.25547308000000002</v>
      </c>
    </row>
    <row r="779" spans="1:3" x14ac:dyDescent="0.35">
      <c r="A779">
        <v>778000</v>
      </c>
      <c r="B779">
        <v>0.26001469999999999</v>
      </c>
    </row>
    <row r="780" spans="1:3" x14ac:dyDescent="0.35">
      <c r="A780">
        <v>779000</v>
      </c>
      <c r="B780">
        <v>0.25396239999999998</v>
      </c>
    </row>
    <row r="781" spans="1:3" x14ac:dyDescent="0.35">
      <c r="A781">
        <v>780000</v>
      </c>
      <c r="B781">
        <v>0.23807382999999999</v>
      </c>
    </row>
    <row r="782" spans="1:3" x14ac:dyDescent="0.35">
      <c r="A782">
        <v>781000</v>
      </c>
      <c r="B782">
        <v>0.21083830000000001</v>
      </c>
    </row>
    <row r="783" spans="1:3" x14ac:dyDescent="0.35">
      <c r="A783">
        <v>782000</v>
      </c>
      <c r="B783">
        <v>0.20629661999999999</v>
      </c>
    </row>
    <row r="784" spans="1:3" x14ac:dyDescent="0.35">
      <c r="A784">
        <v>783000</v>
      </c>
      <c r="B784">
        <v>0.20781213000000001</v>
      </c>
    </row>
    <row r="785" spans="1:2" x14ac:dyDescent="0.35">
      <c r="A785">
        <v>784000</v>
      </c>
      <c r="B785">
        <v>0.20781213000000001</v>
      </c>
    </row>
    <row r="786" spans="1:2" x14ac:dyDescent="0.35">
      <c r="A786">
        <v>785000</v>
      </c>
      <c r="B786">
        <v>0.20478353999999999</v>
      </c>
    </row>
    <row r="787" spans="1:2" x14ac:dyDescent="0.35">
      <c r="A787">
        <v>786000</v>
      </c>
      <c r="B787">
        <v>0.20781213000000001</v>
      </c>
    </row>
    <row r="788" spans="1:2" x14ac:dyDescent="0.35">
      <c r="A788">
        <v>787000</v>
      </c>
      <c r="B788">
        <v>0.18360037000000001</v>
      </c>
    </row>
    <row r="789" spans="1:2" x14ac:dyDescent="0.35">
      <c r="A789">
        <v>788000</v>
      </c>
      <c r="B789">
        <v>0.18738429000000001</v>
      </c>
    </row>
    <row r="790" spans="1:2" x14ac:dyDescent="0.35">
      <c r="A790">
        <v>789000</v>
      </c>
      <c r="B790">
        <v>0.20024429999999999</v>
      </c>
    </row>
    <row r="791" spans="1:2" x14ac:dyDescent="0.35">
      <c r="A791">
        <v>790000</v>
      </c>
      <c r="B791">
        <v>0.22975308</v>
      </c>
    </row>
    <row r="792" spans="1:2" x14ac:dyDescent="0.35">
      <c r="A792">
        <v>791000</v>
      </c>
      <c r="B792">
        <v>0.23126373</v>
      </c>
    </row>
    <row r="793" spans="1:2" x14ac:dyDescent="0.35">
      <c r="A793">
        <v>792000</v>
      </c>
      <c r="B793">
        <v>0.20478353999999999</v>
      </c>
    </row>
    <row r="794" spans="1:2" x14ac:dyDescent="0.35">
      <c r="A794">
        <v>793000</v>
      </c>
      <c r="B794">
        <v>0.16544334999999999</v>
      </c>
    </row>
    <row r="795" spans="1:2" x14ac:dyDescent="0.35">
      <c r="A795">
        <v>794000</v>
      </c>
      <c r="B795">
        <v>0.15031251000000001</v>
      </c>
    </row>
    <row r="796" spans="1:2" x14ac:dyDescent="0.35">
      <c r="A796">
        <v>795000</v>
      </c>
      <c r="B796">
        <v>0.15863326</v>
      </c>
    </row>
    <row r="797" spans="1:2" x14ac:dyDescent="0.35">
      <c r="A797">
        <v>796000</v>
      </c>
      <c r="B797">
        <v>0.14804410000000001</v>
      </c>
    </row>
    <row r="798" spans="1:2" x14ac:dyDescent="0.35">
      <c r="A798">
        <v>797000</v>
      </c>
      <c r="B798">
        <v>0.141234</v>
      </c>
    </row>
    <row r="799" spans="1:2" x14ac:dyDescent="0.35">
      <c r="A799">
        <v>798000</v>
      </c>
      <c r="B799">
        <v>0.11021456</v>
      </c>
    </row>
    <row r="800" spans="1:2" x14ac:dyDescent="0.35">
      <c r="A800">
        <v>799000</v>
      </c>
      <c r="B800">
        <v>8.1468380000000007E-2</v>
      </c>
    </row>
    <row r="801" spans="1:3" x14ac:dyDescent="0.35">
      <c r="A801">
        <v>800000</v>
      </c>
      <c r="B801">
        <v>6.2553613999999994E-2</v>
      </c>
    </row>
    <row r="802" spans="1:3" x14ac:dyDescent="0.35">
      <c r="A802">
        <v>801000</v>
      </c>
      <c r="B802">
        <v>5.8014362999999999E-2</v>
      </c>
    </row>
    <row r="803" spans="1:3" x14ac:dyDescent="0.35">
      <c r="A803">
        <v>802000</v>
      </c>
      <c r="B803">
        <v>7.4658290000000002E-2</v>
      </c>
    </row>
    <row r="804" spans="1:3" x14ac:dyDescent="0.35">
      <c r="A804">
        <v>803000</v>
      </c>
      <c r="B804">
        <v>9.6599229999999994E-2</v>
      </c>
    </row>
    <row r="805" spans="1:3" x14ac:dyDescent="0.35">
      <c r="A805">
        <v>804000</v>
      </c>
      <c r="B805">
        <v>8.9789140000000003E-2</v>
      </c>
    </row>
    <row r="806" spans="1:3" x14ac:dyDescent="0.35">
      <c r="A806">
        <v>805000</v>
      </c>
      <c r="B806">
        <v>8.37368E-2</v>
      </c>
    </row>
    <row r="807" spans="1:3" x14ac:dyDescent="0.35">
      <c r="A807">
        <v>806000</v>
      </c>
      <c r="B807">
        <v>0.10189381</v>
      </c>
      <c r="C807" t="s">
        <v>32</v>
      </c>
    </row>
    <row r="808" spans="1:3" x14ac:dyDescent="0.35">
      <c r="A808">
        <v>807000</v>
      </c>
      <c r="B808">
        <v>0.12307699</v>
      </c>
    </row>
    <row r="809" spans="1:3" x14ac:dyDescent="0.35">
      <c r="A809">
        <v>808000</v>
      </c>
      <c r="B809">
        <v>0.14274708999999999</v>
      </c>
    </row>
    <row r="810" spans="1:3" x14ac:dyDescent="0.35">
      <c r="A810">
        <v>809000</v>
      </c>
      <c r="B810">
        <v>0.14955476000000001</v>
      </c>
    </row>
    <row r="811" spans="1:3" x14ac:dyDescent="0.35">
      <c r="A811">
        <v>810000</v>
      </c>
      <c r="B811">
        <v>0.16468558999999999</v>
      </c>
    </row>
    <row r="812" spans="1:3" x14ac:dyDescent="0.35">
      <c r="A812">
        <v>811000</v>
      </c>
      <c r="B812">
        <v>0.16695644000000001</v>
      </c>
    </row>
    <row r="813" spans="1:3" x14ac:dyDescent="0.35">
      <c r="A813">
        <v>812000</v>
      </c>
      <c r="B813">
        <v>0.15182559000000001</v>
      </c>
    </row>
    <row r="814" spans="1:3" x14ac:dyDescent="0.35">
      <c r="A814">
        <v>813000</v>
      </c>
      <c r="B814">
        <v>0.13518167</v>
      </c>
    </row>
    <row r="815" spans="1:3" x14ac:dyDescent="0.35">
      <c r="A815">
        <v>814000</v>
      </c>
      <c r="B815">
        <v>0.13064240999999999</v>
      </c>
    </row>
    <row r="816" spans="1:3" x14ac:dyDescent="0.35">
      <c r="A816">
        <v>815000</v>
      </c>
      <c r="B816">
        <v>0.10718839600000001</v>
      </c>
    </row>
    <row r="817" spans="1:3" x14ac:dyDescent="0.35">
      <c r="A817">
        <v>816000</v>
      </c>
      <c r="B817">
        <v>9.7354549999999998E-2</v>
      </c>
    </row>
    <row r="818" spans="1:3" x14ac:dyDescent="0.35">
      <c r="A818">
        <v>817000</v>
      </c>
      <c r="B818">
        <v>0.10189381</v>
      </c>
    </row>
    <row r="819" spans="1:3" x14ac:dyDescent="0.35">
      <c r="A819">
        <v>818000</v>
      </c>
      <c r="B819">
        <v>0.12459008000000001</v>
      </c>
      <c r="C819" t="s">
        <v>33</v>
      </c>
    </row>
    <row r="820" spans="1:3" x14ac:dyDescent="0.35">
      <c r="A820">
        <v>819000</v>
      </c>
      <c r="B820">
        <v>0.14728633999999999</v>
      </c>
    </row>
    <row r="821" spans="1:3" x14ac:dyDescent="0.35">
      <c r="A821">
        <v>820000</v>
      </c>
      <c r="B821">
        <v>0.16317493999999999</v>
      </c>
    </row>
    <row r="822" spans="1:3" x14ac:dyDescent="0.35">
      <c r="A822">
        <v>821000</v>
      </c>
      <c r="B822">
        <v>0.17149569000000001</v>
      </c>
    </row>
    <row r="823" spans="1:3" x14ac:dyDescent="0.35">
      <c r="A823">
        <v>822000</v>
      </c>
      <c r="B823">
        <v>0.17981643999999999</v>
      </c>
    </row>
    <row r="824" spans="1:3" x14ac:dyDescent="0.35">
      <c r="A824">
        <v>823000</v>
      </c>
      <c r="B824">
        <v>0.18813962000000001</v>
      </c>
    </row>
    <row r="825" spans="1:3" x14ac:dyDescent="0.35">
      <c r="A825">
        <v>824000</v>
      </c>
      <c r="B825">
        <v>0.20478353999999999</v>
      </c>
    </row>
    <row r="826" spans="1:3" x14ac:dyDescent="0.35">
      <c r="A826">
        <v>825000</v>
      </c>
      <c r="B826">
        <v>0.21159606</v>
      </c>
      <c r="C826" t="s">
        <v>34</v>
      </c>
    </row>
    <row r="827" spans="1:3" x14ac:dyDescent="0.35">
      <c r="A827">
        <v>826000</v>
      </c>
      <c r="B827">
        <v>0.19797345999999999</v>
      </c>
    </row>
    <row r="828" spans="1:3" x14ac:dyDescent="0.35">
      <c r="A828">
        <v>827000</v>
      </c>
      <c r="B828">
        <v>0.19192111000000001</v>
      </c>
    </row>
    <row r="829" spans="1:3" x14ac:dyDescent="0.35">
      <c r="A829">
        <v>828000</v>
      </c>
      <c r="B829">
        <v>0.18889494000000001</v>
      </c>
    </row>
    <row r="830" spans="1:3" x14ac:dyDescent="0.35">
      <c r="A830">
        <v>829000</v>
      </c>
      <c r="B830">
        <v>0.18057419999999999</v>
      </c>
    </row>
    <row r="831" spans="1:3" x14ac:dyDescent="0.35">
      <c r="A831">
        <v>830000</v>
      </c>
      <c r="B831">
        <v>0.18133194999999999</v>
      </c>
    </row>
    <row r="832" spans="1:3" x14ac:dyDescent="0.35">
      <c r="A832">
        <v>831000</v>
      </c>
      <c r="B832">
        <v>0.17225344000000001</v>
      </c>
    </row>
    <row r="833" spans="1:2" x14ac:dyDescent="0.35">
      <c r="A833">
        <v>832000</v>
      </c>
      <c r="B833">
        <v>0.17527962</v>
      </c>
    </row>
    <row r="834" spans="1:2" x14ac:dyDescent="0.35">
      <c r="A834">
        <v>833000</v>
      </c>
      <c r="B834">
        <v>0.16695644000000001</v>
      </c>
    </row>
    <row r="835" spans="1:2" x14ac:dyDescent="0.35">
      <c r="A835">
        <v>834000</v>
      </c>
      <c r="B835">
        <v>0.15863326</v>
      </c>
    </row>
    <row r="836" spans="1:2" x14ac:dyDescent="0.35">
      <c r="A836">
        <v>835000</v>
      </c>
      <c r="B836">
        <v>0.16090409999999999</v>
      </c>
    </row>
    <row r="837" spans="1:2" x14ac:dyDescent="0.35">
      <c r="A837">
        <v>836000</v>
      </c>
      <c r="B837">
        <v>0.17376411</v>
      </c>
    </row>
    <row r="838" spans="1:2" x14ac:dyDescent="0.35">
      <c r="A838">
        <v>837000</v>
      </c>
      <c r="B838">
        <v>0.17906111</v>
      </c>
    </row>
    <row r="839" spans="1:2" x14ac:dyDescent="0.35">
      <c r="A839">
        <v>838000</v>
      </c>
      <c r="B839">
        <v>0.17906111</v>
      </c>
    </row>
    <row r="840" spans="1:2" x14ac:dyDescent="0.35">
      <c r="A840">
        <v>839000</v>
      </c>
      <c r="B840">
        <v>0.18057419999999999</v>
      </c>
    </row>
    <row r="841" spans="1:2" x14ac:dyDescent="0.35">
      <c r="A841">
        <v>840000</v>
      </c>
      <c r="B841">
        <v>0.19343662</v>
      </c>
    </row>
    <row r="842" spans="1:2" x14ac:dyDescent="0.35">
      <c r="A842">
        <v>841000</v>
      </c>
      <c r="B842">
        <v>0.17830577</v>
      </c>
    </row>
    <row r="843" spans="1:2" x14ac:dyDescent="0.35">
      <c r="A843">
        <v>842000</v>
      </c>
      <c r="B843">
        <v>0.13442391000000001</v>
      </c>
    </row>
    <row r="844" spans="1:2" x14ac:dyDescent="0.35">
      <c r="A844">
        <v>843000</v>
      </c>
      <c r="B844">
        <v>0.11021456</v>
      </c>
    </row>
    <row r="845" spans="1:2" x14ac:dyDescent="0.35">
      <c r="A845">
        <v>844000</v>
      </c>
      <c r="B845">
        <v>0.11475624</v>
      </c>
    </row>
    <row r="846" spans="1:2" x14ac:dyDescent="0.35">
      <c r="A846">
        <v>845000</v>
      </c>
      <c r="B846">
        <v>5.9527450000000003E-2</v>
      </c>
    </row>
    <row r="847" spans="1:2" x14ac:dyDescent="0.35">
      <c r="A847">
        <v>846000</v>
      </c>
      <c r="B847">
        <v>4.3636425999999999E-2</v>
      </c>
    </row>
    <row r="848" spans="1:2" x14ac:dyDescent="0.35">
      <c r="A848">
        <v>847000</v>
      </c>
      <c r="B848">
        <v>6.1795860000000001E-2</v>
      </c>
    </row>
    <row r="849" spans="1:2" x14ac:dyDescent="0.35">
      <c r="A849">
        <v>848000</v>
      </c>
      <c r="B849">
        <v>5.7259030000000002E-2</v>
      </c>
    </row>
    <row r="850" spans="1:2" x14ac:dyDescent="0.35">
      <c r="A850">
        <v>849000</v>
      </c>
      <c r="B850">
        <v>6.4066700000000004E-2</v>
      </c>
    </row>
    <row r="851" spans="1:2" x14ac:dyDescent="0.35">
      <c r="A851">
        <v>850000</v>
      </c>
      <c r="B851">
        <v>8.5249885999999997E-2</v>
      </c>
    </row>
    <row r="852" spans="1:2" x14ac:dyDescent="0.35">
      <c r="A852">
        <v>851000</v>
      </c>
      <c r="B852">
        <v>9.1302220000000003E-2</v>
      </c>
    </row>
    <row r="853" spans="1:2" x14ac:dyDescent="0.35">
      <c r="A853">
        <v>852000</v>
      </c>
      <c r="B853">
        <v>9.3573056000000002E-2</v>
      </c>
    </row>
    <row r="854" spans="1:2" x14ac:dyDescent="0.35">
      <c r="A854">
        <v>853000</v>
      </c>
      <c r="B854">
        <v>7.1632124000000005E-2</v>
      </c>
    </row>
    <row r="855" spans="1:2" x14ac:dyDescent="0.35">
      <c r="A855">
        <v>854000</v>
      </c>
      <c r="B855">
        <v>6.4822030000000003E-2</v>
      </c>
    </row>
    <row r="856" spans="1:2" x14ac:dyDescent="0.35">
      <c r="A856">
        <v>855000</v>
      </c>
      <c r="B856">
        <v>7.4658290000000002E-2</v>
      </c>
    </row>
    <row r="857" spans="1:2" x14ac:dyDescent="0.35">
      <c r="A857">
        <v>856000</v>
      </c>
      <c r="B857">
        <v>9.2057550000000002E-2</v>
      </c>
    </row>
    <row r="858" spans="1:2" x14ac:dyDescent="0.35">
      <c r="A858">
        <v>857000</v>
      </c>
      <c r="B858">
        <v>0.1124854</v>
      </c>
    </row>
    <row r="859" spans="1:2" x14ac:dyDescent="0.35">
      <c r="A859">
        <v>858000</v>
      </c>
      <c r="B859">
        <v>0.12988706999999999</v>
      </c>
    </row>
    <row r="860" spans="1:2" x14ac:dyDescent="0.35">
      <c r="A860">
        <v>859000</v>
      </c>
      <c r="B860">
        <v>0.14652858999999999</v>
      </c>
    </row>
    <row r="861" spans="1:2" x14ac:dyDescent="0.35">
      <c r="A861">
        <v>860000</v>
      </c>
      <c r="B861">
        <v>0.15939101999999999</v>
      </c>
    </row>
    <row r="862" spans="1:2" x14ac:dyDescent="0.35">
      <c r="A862">
        <v>861000</v>
      </c>
      <c r="B862">
        <v>0.17149569000000001</v>
      </c>
    </row>
    <row r="863" spans="1:2" x14ac:dyDescent="0.35">
      <c r="A863">
        <v>862000</v>
      </c>
      <c r="B863">
        <v>0.18208727</v>
      </c>
    </row>
    <row r="864" spans="1:2" x14ac:dyDescent="0.35">
      <c r="A864">
        <v>863000</v>
      </c>
      <c r="B864">
        <v>0.18813962000000001</v>
      </c>
    </row>
    <row r="865" spans="1:2" x14ac:dyDescent="0.35">
      <c r="A865">
        <v>864000</v>
      </c>
      <c r="B865">
        <v>0.19494729</v>
      </c>
    </row>
    <row r="866" spans="1:2" x14ac:dyDescent="0.35">
      <c r="A866">
        <v>865000</v>
      </c>
      <c r="B866">
        <v>0.20856988000000001</v>
      </c>
    </row>
    <row r="867" spans="1:2" x14ac:dyDescent="0.35">
      <c r="A867">
        <v>866000</v>
      </c>
      <c r="B867">
        <v>0.21386448</v>
      </c>
    </row>
    <row r="868" spans="1:2" x14ac:dyDescent="0.35">
      <c r="A868">
        <v>867000</v>
      </c>
      <c r="B868">
        <v>0.19721812</v>
      </c>
    </row>
    <row r="869" spans="1:2" x14ac:dyDescent="0.35">
      <c r="A869">
        <v>868000</v>
      </c>
      <c r="B869">
        <v>0.18813962000000001</v>
      </c>
    </row>
    <row r="870" spans="1:2" x14ac:dyDescent="0.35">
      <c r="A870">
        <v>869000</v>
      </c>
      <c r="B870">
        <v>0.18813962000000001</v>
      </c>
    </row>
    <row r="871" spans="1:2" x14ac:dyDescent="0.35">
      <c r="A871">
        <v>870000</v>
      </c>
      <c r="B871">
        <v>0.18662654000000001</v>
      </c>
    </row>
    <row r="872" spans="1:2" x14ac:dyDescent="0.35">
      <c r="A872">
        <v>871000</v>
      </c>
      <c r="B872">
        <v>0.17906111</v>
      </c>
    </row>
    <row r="873" spans="1:2" x14ac:dyDescent="0.35">
      <c r="A873">
        <v>872000</v>
      </c>
      <c r="B873">
        <v>0.18057419999999999</v>
      </c>
    </row>
    <row r="874" spans="1:2" x14ac:dyDescent="0.35">
      <c r="A874">
        <v>873000</v>
      </c>
      <c r="B874">
        <v>0.18057419999999999</v>
      </c>
    </row>
    <row r="875" spans="1:2" x14ac:dyDescent="0.35">
      <c r="A875">
        <v>874000</v>
      </c>
      <c r="B875">
        <v>0.18133194999999999</v>
      </c>
    </row>
    <row r="876" spans="1:2" x14ac:dyDescent="0.35">
      <c r="A876">
        <v>875000</v>
      </c>
      <c r="B876">
        <v>0.18057419999999999</v>
      </c>
    </row>
    <row r="877" spans="1:2" x14ac:dyDescent="0.35">
      <c r="A877">
        <v>876000</v>
      </c>
      <c r="B877">
        <v>0.17679027</v>
      </c>
    </row>
    <row r="878" spans="1:2" x14ac:dyDescent="0.35">
      <c r="A878">
        <v>877000</v>
      </c>
      <c r="B878">
        <v>0.17376411</v>
      </c>
    </row>
    <row r="879" spans="1:2" x14ac:dyDescent="0.35">
      <c r="A879">
        <v>878000</v>
      </c>
      <c r="B879">
        <v>0.19797345999999999</v>
      </c>
    </row>
    <row r="880" spans="1:2" x14ac:dyDescent="0.35">
      <c r="A880">
        <v>879000</v>
      </c>
      <c r="B880">
        <v>0.22142990000000001</v>
      </c>
    </row>
    <row r="881" spans="1:2" x14ac:dyDescent="0.35">
      <c r="A881">
        <v>880000</v>
      </c>
      <c r="B881">
        <v>0.24185773999999999</v>
      </c>
    </row>
    <row r="882" spans="1:2" x14ac:dyDescent="0.35">
      <c r="A882">
        <v>881000</v>
      </c>
      <c r="B882">
        <v>0.25320463999999998</v>
      </c>
    </row>
    <row r="883" spans="1:2" x14ac:dyDescent="0.35">
      <c r="A883">
        <v>882000</v>
      </c>
      <c r="B883">
        <v>0.24261308000000001</v>
      </c>
    </row>
    <row r="884" spans="1:2" x14ac:dyDescent="0.35">
      <c r="A884">
        <v>883000</v>
      </c>
      <c r="B884">
        <v>0.17452186</v>
      </c>
    </row>
    <row r="885" spans="1:2" x14ac:dyDescent="0.35">
      <c r="A885">
        <v>884000</v>
      </c>
      <c r="B885">
        <v>0.15107027000000001</v>
      </c>
    </row>
    <row r="886" spans="1:2" x14ac:dyDescent="0.35">
      <c r="A886">
        <v>885000</v>
      </c>
      <c r="B886">
        <v>0.15560709</v>
      </c>
    </row>
    <row r="887" spans="1:2" x14ac:dyDescent="0.35">
      <c r="A887">
        <v>886000</v>
      </c>
      <c r="B887">
        <v>0.15560709</v>
      </c>
    </row>
    <row r="888" spans="1:2" x14ac:dyDescent="0.35">
      <c r="A888">
        <v>887000</v>
      </c>
      <c r="B888">
        <v>0.15560709</v>
      </c>
    </row>
    <row r="889" spans="1:2" x14ac:dyDescent="0.35">
      <c r="A889">
        <v>888000</v>
      </c>
      <c r="B889">
        <v>0.15258092000000001</v>
      </c>
    </row>
    <row r="890" spans="1:2" x14ac:dyDescent="0.35">
      <c r="A890">
        <v>889000</v>
      </c>
      <c r="B890">
        <v>0.14879941999999999</v>
      </c>
    </row>
    <row r="891" spans="1:2" x14ac:dyDescent="0.35">
      <c r="A891">
        <v>890000</v>
      </c>
      <c r="B891">
        <v>0.14728633999999999</v>
      </c>
    </row>
    <row r="892" spans="1:2" x14ac:dyDescent="0.35">
      <c r="A892">
        <v>891000</v>
      </c>
      <c r="B892">
        <v>0.15939101999999999</v>
      </c>
    </row>
    <row r="893" spans="1:2" x14ac:dyDescent="0.35">
      <c r="A893">
        <v>892000</v>
      </c>
      <c r="B893">
        <v>0.15939101999999999</v>
      </c>
    </row>
    <row r="894" spans="1:2" x14ac:dyDescent="0.35">
      <c r="A894">
        <v>893000</v>
      </c>
      <c r="B894">
        <v>0.15863326</v>
      </c>
    </row>
    <row r="895" spans="1:2" x14ac:dyDescent="0.35">
      <c r="A895">
        <v>894000</v>
      </c>
      <c r="B895">
        <v>0.18738429000000001</v>
      </c>
    </row>
    <row r="896" spans="1:2" x14ac:dyDescent="0.35">
      <c r="A896">
        <v>895000</v>
      </c>
      <c r="B896">
        <v>0.17906111</v>
      </c>
    </row>
    <row r="897" spans="1:3" x14ac:dyDescent="0.35">
      <c r="A897">
        <v>896000</v>
      </c>
      <c r="B897">
        <v>0.17981643999999999</v>
      </c>
    </row>
    <row r="898" spans="1:3" x14ac:dyDescent="0.35">
      <c r="A898">
        <v>897000</v>
      </c>
      <c r="B898">
        <v>0.20856988000000001</v>
      </c>
    </row>
    <row r="899" spans="1:3" x14ac:dyDescent="0.35">
      <c r="A899">
        <v>898000</v>
      </c>
      <c r="B899">
        <v>0.21386448</v>
      </c>
    </row>
    <row r="900" spans="1:3" x14ac:dyDescent="0.35">
      <c r="A900">
        <v>899000</v>
      </c>
      <c r="B900">
        <v>0.2199168</v>
      </c>
    </row>
    <row r="901" spans="1:3" x14ac:dyDescent="0.35">
      <c r="A901">
        <v>900000</v>
      </c>
      <c r="B901">
        <v>0.20705196000000001</v>
      </c>
    </row>
    <row r="902" spans="1:3" x14ac:dyDescent="0.35">
      <c r="A902">
        <v>901000</v>
      </c>
      <c r="B902">
        <v>0.20478353999999999</v>
      </c>
    </row>
    <row r="903" spans="1:3" x14ac:dyDescent="0.35">
      <c r="A903">
        <v>902000</v>
      </c>
      <c r="B903">
        <v>0.21310672</v>
      </c>
    </row>
    <row r="904" spans="1:3" x14ac:dyDescent="0.35">
      <c r="A904">
        <v>903000</v>
      </c>
      <c r="B904">
        <v>0.21008055</v>
      </c>
      <c r="C904" t="s">
        <v>35</v>
      </c>
    </row>
    <row r="905" spans="1:3" x14ac:dyDescent="0.35">
      <c r="A905">
        <v>904000</v>
      </c>
      <c r="B905">
        <v>0.20175736999999999</v>
      </c>
    </row>
    <row r="906" spans="1:3" x14ac:dyDescent="0.35">
      <c r="A906">
        <v>905000</v>
      </c>
      <c r="B906">
        <v>0.19873120999999999</v>
      </c>
    </row>
    <row r="907" spans="1:3" x14ac:dyDescent="0.35">
      <c r="A907">
        <v>906000</v>
      </c>
      <c r="B907">
        <v>0.18889494000000001</v>
      </c>
    </row>
    <row r="908" spans="1:3" x14ac:dyDescent="0.35">
      <c r="A908">
        <v>907000</v>
      </c>
      <c r="B908">
        <v>0.17376411</v>
      </c>
    </row>
    <row r="909" spans="1:3" x14ac:dyDescent="0.35">
      <c r="A909">
        <v>908000</v>
      </c>
      <c r="B909">
        <v>0.17225344000000001</v>
      </c>
    </row>
    <row r="910" spans="1:3" x14ac:dyDescent="0.35">
      <c r="A910">
        <v>909000</v>
      </c>
      <c r="B910">
        <v>0.16846952000000001</v>
      </c>
    </row>
    <row r="911" spans="1:3" x14ac:dyDescent="0.35">
      <c r="A911">
        <v>910000</v>
      </c>
      <c r="B911">
        <v>0.15560709</v>
      </c>
    </row>
    <row r="912" spans="1:3" x14ac:dyDescent="0.35">
      <c r="A912">
        <v>911000</v>
      </c>
      <c r="B912">
        <v>0.13215550000000001</v>
      </c>
    </row>
    <row r="913" spans="1:2" x14ac:dyDescent="0.35">
      <c r="A913">
        <v>912000</v>
      </c>
      <c r="B913">
        <v>0.13366856999999999</v>
      </c>
    </row>
    <row r="914" spans="1:2" x14ac:dyDescent="0.35">
      <c r="A914">
        <v>913000</v>
      </c>
      <c r="B914">
        <v>0.12988706999999999</v>
      </c>
    </row>
    <row r="915" spans="1:2" x14ac:dyDescent="0.35">
      <c r="A915">
        <v>914000</v>
      </c>
      <c r="B915">
        <v>0.12080858</v>
      </c>
    </row>
    <row r="916" spans="1:2" x14ac:dyDescent="0.35">
      <c r="A916">
        <v>915000</v>
      </c>
      <c r="B916">
        <v>0.12686091999999999</v>
      </c>
    </row>
    <row r="917" spans="1:2" x14ac:dyDescent="0.35">
      <c r="A917">
        <v>916000</v>
      </c>
      <c r="B917">
        <v>0.121563904</v>
      </c>
    </row>
    <row r="918" spans="1:2" x14ac:dyDescent="0.35">
      <c r="A918">
        <v>917000</v>
      </c>
      <c r="B918">
        <v>0.11551156999999999</v>
      </c>
    </row>
    <row r="919" spans="1:2" x14ac:dyDescent="0.35">
      <c r="A919">
        <v>918000</v>
      </c>
      <c r="B919">
        <v>0.11778241</v>
      </c>
    </row>
    <row r="920" spans="1:2" x14ac:dyDescent="0.35">
      <c r="A920">
        <v>919000</v>
      </c>
      <c r="B920">
        <v>0.12610315999999999</v>
      </c>
    </row>
    <row r="921" spans="1:2" x14ac:dyDescent="0.35">
      <c r="A921">
        <v>920000</v>
      </c>
      <c r="B921">
        <v>0.13593942000000001</v>
      </c>
    </row>
    <row r="922" spans="1:2" x14ac:dyDescent="0.35">
      <c r="A922">
        <v>921000</v>
      </c>
      <c r="B922">
        <v>0.13745008</v>
      </c>
    </row>
    <row r="923" spans="1:2" x14ac:dyDescent="0.35">
      <c r="A923">
        <v>922000</v>
      </c>
      <c r="B923">
        <v>0.13366856999999999</v>
      </c>
    </row>
    <row r="924" spans="1:2" x14ac:dyDescent="0.35">
      <c r="A924">
        <v>923000</v>
      </c>
      <c r="B924">
        <v>0.15107027000000001</v>
      </c>
    </row>
    <row r="925" spans="1:2" x14ac:dyDescent="0.35">
      <c r="A925">
        <v>924000</v>
      </c>
      <c r="B925">
        <v>0.17149569000000001</v>
      </c>
    </row>
    <row r="926" spans="1:2" x14ac:dyDescent="0.35">
      <c r="A926">
        <v>925000</v>
      </c>
      <c r="B926">
        <v>0.16846952000000001</v>
      </c>
    </row>
    <row r="927" spans="1:2" x14ac:dyDescent="0.35">
      <c r="A927">
        <v>926000</v>
      </c>
      <c r="B927">
        <v>0.18889494000000001</v>
      </c>
    </row>
    <row r="928" spans="1:2" x14ac:dyDescent="0.35">
      <c r="A928">
        <v>927000</v>
      </c>
      <c r="B928">
        <v>0.19570504</v>
      </c>
    </row>
    <row r="929" spans="1:2" x14ac:dyDescent="0.35">
      <c r="A929">
        <v>928000</v>
      </c>
      <c r="B929">
        <v>0.19570504</v>
      </c>
    </row>
    <row r="930" spans="1:2" x14ac:dyDescent="0.35">
      <c r="A930">
        <v>929000</v>
      </c>
      <c r="B930">
        <v>0.21613289999999999</v>
      </c>
    </row>
    <row r="931" spans="1:2" x14ac:dyDescent="0.35">
      <c r="A931">
        <v>930000</v>
      </c>
      <c r="B931">
        <v>0.21462223</v>
      </c>
    </row>
    <row r="932" spans="1:2" x14ac:dyDescent="0.35">
      <c r="A932">
        <v>931000</v>
      </c>
      <c r="B932">
        <v>0.21008055</v>
      </c>
    </row>
    <row r="933" spans="1:2" x14ac:dyDescent="0.35">
      <c r="A933">
        <v>932000</v>
      </c>
      <c r="B933">
        <v>0.20781213000000001</v>
      </c>
    </row>
    <row r="934" spans="1:2" x14ac:dyDescent="0.35">
      <c r="A934">
        <v>933000</v>
      </c>
      <c r="B934">
        <v>0.20629661999999999</v>
      </c>
    </row>
    <row r="935" spans="1:2" x14ac:dyDescent="0.35">
      <c r="A935">
        <v>934000</v>
      </c>
      <c r="B935">
        <v>0.19041045000000001</v>
      </c>
    </row>
    <row r="936" spans="1:2" x14ac:dyDescent="0.35">
      <c r="A936">
        <v>935000</v>
      </c>
      <c r="B936">
        <v>0.30238110000000001</v>
      </c>
    </row>
    <row r="937" spans="1:2" x14ac:dyDescent="0.35">
      <c r="A937">
        <v>936000</v>
      </c>
      <c r="B937">
        <v>0.34247660000000002</v>
      </c>
    </row>
    <row r="938" spans="1:2" x14ac:dyDescent="0.35">
      <c r="A938">
        <v>937000</v>
      </c>
      <c r="B938">
        <v>0.33264275999999998</v>
      </c>
    </row>
    <row r="939" spans="1:2" x14ac:dyDescent="0.35">
      <c r="A939">
        <v>938000</v>
      </c>
      <c r="B939">
        <v>0.29481325000000003</v>
      </c>
    </row>
    <row r="940" spans="1:2" x14ac:dyDescent="0.35">
      <c r="A940">
        <v>939000</v>
      </c>
      <c r="B940">
        <v>0.23807382999999999</v>
      </c>
    </row>
    <row r="941" spans="1:2" x14ac:dyDescent="0.35">
      <c r="A941">
        <v>940000</v>
      </c>
      <c r="B941">
        <v>0.23353457</v>
      </c>
    </row>
    <row r="942" spans="1:2" x14ac:dyDescent="0.35">
      <c r="A942">
        <v>941000</v>
      </c>
      <c r="B942">
        <v>0.23883157999999999</v>
      </c>
    </row>
    <row r="943" spans="1:2" x14ac:dyDescent="0.35">
      <c r="A943">
        <v>942000</v>
      </c>
      <c r="B943">
        <v>0.25017850000000003</v>
      </c>
    </row>
    <row r="944" spans="1:2" x14ac:dyDescent="0.35">
      <c r="A944">
        <v>943000</v>
      </c>
      <c r="B944">
        <v>0.27211940000000001</v>
      </c>
    </row>
    <row r="945" spans="1:2" x14ac:dyDescent="0.35">
      <c r="A945">
        <v>944000</v>
      </c>
      <c r="B945">
        <v>0.25698858000000002</v>
      </c>
    </row>
    <row r="946" spans="1:2" x14ac:dyDescent="0.35">
      <c r="A946">
        <v>945000</v>
      </c>
      <c r="B946">
        <v>0.22975308</v>
      </c>
    </row>
    <row r="947" spans="1:2" x14ac:dyDescent="0.35">
      <c r="A947">
        <v>946000</v>
      </c>
      <c r="B947">
        <v>0.20705196000000001</v>
      </c>
    </row>
    <row r="948" spans="1:2" x14ac:dyDescent="0.35">
      <c r="A948">
        <v>947000</v>
      </c>
      <c r="B948">
        <v>0.18889494000000001</v>
      </c>
    </row>
    <row r="949" spans="1:2" x14ac:dyDescent="0.35">
      <c r="A949">
        <v>948000</v>
      </c>
      <c r="B949">
        <v>0.18284260999999999</v>
      </c>
    </row>
    <row r="950" spans="1:2" x14ac:dyDescent="0.35">
      <c r="A950">
        <v>949000</v>
      </c>
      <c r="B950">
        <v>0.17981643999999999</v>
      </c>
    </row>
    <row r="951" spans="1:2" x14ac:dyDescent="0.35">
      <c r="A951">
        <v>950000</v>
      </c>
      <c r="B951">
        <v>0.18813962000000001</v>
      </c>
    </row>
    <row r="952" spans="1:2" x14ac:dyDescent="0.35">
      <c r="A952">
        <v>951000</v>
      </c>
      <c r="B952">
        <v>0.21613289999999999</v>
      </c>
    </row>
    <row r="953" spans="1:2" x14ac:dyDescent="0.35">
      <c r="A953">
        <v>952000</v>
      </c>
      <c r="B953">
        <v>0.21537755</v>
      </c>
    </row>
    <row r="954" spans="1:2" x14ac:dyDescent="0.35">
      <c r="A954">
        <v>953000</v>
      </c>
      <c r="B954">
        <v>0.21235138000000001</v>
      </c>
    </row>
    <row r="955" spans="1:2" x14ac:dyDescent="0.35">
      <c r="A955">
        <v>954000</v>
      </c>
      <c r="B955">
        <v>0.20856988000000001</v>
      </c>
    </row>
    <row r="956" spans="1:2" x14ac:dyDescent="0.35">
      <c r="A956">
        <v>955000</v>
      </c>
      <c r="B956">
        <v>0.20478353999999999</v>
      </c>
    </row>
    <row r="957" spans="1:2" x14ac:dyDescent="0.35">
      <c r="A957">
        <v>956000</v>
      </c>
      <c r="B957">
        <v>0.15863326</v>
      </c>
    </row>
    <row r="958" spans="1:2" x14ac:dyDescent="0.35">
      <c r="A958">
        <v>957000</v>
      </c>
      <c r="B958">
        <v>0.12231924</v>
      </c>
    </row>
    <row r="959" spans="1:2" x14ac:dyDescent="0.35">
      <c r="A959">
        <v>958000</v>
      </c>
      <c r="B959">
        <v>0.10567773</v>
      </c>
    </row>
    <row r="960" spans="1:2" x14ac:dyDescent="0.35">
      <c r="A960">
        <v>959000</v>
      </c>
      <c r="B960">
        <v>9.2815300000000003E-2</v>
      </c>
    </row>
    <row r="961" spans="1:3" x14ac:dyDescent="0.35">
      <c r="A961">
        <v>960000</v>
      </c>
      <c r="B961">
        <v>9.2057550000000002E-2</v>
      </c>
    </row>
    <row r="962" spans="1:3" x14ac:dyDescent="0.35">
      <c r="A962">
        <v>961000</v>
      </c>
      <c r="B962">
        <v>0.108703904</v>
      </c>
    </row>
    <row r="963" spans="1:3" x14ac:dyDescent="0.35">
      <c r="A963">
        <v>962000</v>
      </c>
      <c r="B963">
        <v>0.14047624</v>
      </c>
      <c r="C963" t="s">
        <v>36</v>
      </c>
    </row>
    <row r="964" spans="1:3" x14ac:dyDescent="0.35">
      <c r="A964">
        <v>963000</v>
      </c>
      <c r="B964">
        <v>0.15636484</v>
      </c>
    </row>
    <row r="965" spans="1:3" x14ac:dyDescent="0.35">
      <c r="A965">
        <v>964000</v>
      </c>
      <c r="B965">
        <v>0.16165942999999999</v>
      </c>
    </row>
    <row r="966" spans="1:3" x14ac:dyDescent="0.35">
      <c r="A966">
        <v>965000</v>
      </c>
      <c r="B966">
        <v>0.16317493999999999</v>
      </c>
    </row>
    <row r="967" spans="1:3" x14ac:dyDescent="0.35">
      <c r="A967">
        <v>966000</v>
      </c>
      <c r="B967">
        <v>0.13669474000000001</v>
      </c>
    </row>
    <row r="968" spans="1:3" x14ac:dyDescent="0.35">
      <c r="A968">
        <v>967000</v>
      </c>
      <c r="B968">
        <v>0.13215550000000001</v>
      </c>
    </row>
    <row r="969" spans="1:3" x14ac:dyDescent="0.35">
      <c r="A969">
        <v>968000</v>
      </c>
      <c r="B969">
        <v>0.14652858999999999</v>
      </c>
    </row>
    <row r="970" spans="1:3" x14ac:dyDescent="0.35">
      <c r="A970">
        <v>969000</v>
      </c>
      <c r="B970">
        <v>0.12761623999999999</v>
      </c>
    </row>
    <row r="971" spans="1:3" x14ac:dyDescent="0.35">
      <c r="A971">
        <v>970000</v>
      </c>
      <c r="B971">
        <v>0.14350241</v>
      </c>
    </row>
    <row r="972" spans="1:3" x14ac:dyDescent="0.35">
      <c r="A972">
        <v>971000</v>
      </c>
      <c r="B972">
        <v>0.14047624</v>
      </c>
    </row>
    <row r="973" spans="1:3" x14ac:dyDescent="0.35">
      <c r="A973">
        <v>972000</v>
      </c>
      <c r="B973">
        <v>0.10794615</v>
      </c>
    </row>
    <row r="974" spans="1:3" x14ac:dyDescent="0.35">
      <c r="A974">
        <v>973000</v>
      </c>
      <c r="B974">
        <v>8.0710630000000005E-2</v>
      </c>
    </row>
    <row r="975" spans="1:3" x14ac:dyDescent="0.35">
      <c r="A975">
        <v>974000</v>
      </c>
      <c r="B975">
        <v>5.4988198000000002E-2</v>
      </c>
    </row>
    <row r="976" spans="1:3" x14ac:dyDescent="0.35">
      <c r="A976">
        <v>975000</v>
      </c>
      <c r="B976">
        <v>4.7420352999999998E-2</v>
      </c>
    </row>
    <row r="977" spans="1:3" x14ac:dyDescent="0.35">
      <c r="A977">
        <v>976000</v>
      </c>
      <c r="B977">
        <v>4.212577E-2</v>
      </c>
    </row>
    <row r="978" spans="1:3" x14ac:dyDescent="0.35">
      <c r="A978">
        <v>977000</v>
      </c>
      <c r="B978">
        <v>6.8605949999999999E-2</v>
      </c>
    </row>
    <row r="979" spans="1:3" x14ac:dyDescent="0.35">
      <c r="A979">
        <v>978000</v>
      </c>
      <c r="B979">
        <v>6.4822030000000003E-2</v>
      </c>
    </row>
    <row r="980" spans="1:3" x14ac:dyDescent="0.35">
      <c r="A980">
        <v>979000</v>
      </c>
      <c r="B980">
        <v>6.0285195999999999E-2</v>
      </c>
    </row>
    <row r="981" spans="1:3" x14ac:dyDescent="0.35">
      <c r="A981">
        <v>980000</v>
      </c>
      <c r="B981">
        <v>6.4066700000000004E-2</v>
      </c>
    </row>
    <row r="982" spans="1:3" x14ac:dyDescent="0.35">
      <c r="A982">
        <v>981000</v>
      </c>
      <c r="B982">
        <v>6.7848199999999997E-2</v>
      </c>
    </row>
    <row r="983" spans="1:3" x14ac:dyDescent="0.35">
      <c r="A983">
        <v>982000</v>
      </c>
      <c r="B983">
        <v>7.3145210000000002E-2</v>
      </c>
    </row>
    <row r="984" spans="1:3" x14ac:dyDescent="0.35">
      <c r="A984">
        <v>983000</v>
      </c>
      <c r="B984">
        <v>7.9197550000000005E-2</v>
      </c>
    </row>
    <row r="985" spans="1:3" x14ac:dyDescent="0.35">
      <c r="A985">
        <v>984000</v>
      </c>
      <c r="B985">
        <v>6.7092866000000001E-2</v>
      </c>
    </row>
    <row r="986" spans="1:3" x14ac:dyDescent="0.35">
      <c r="A986">
        <v>985000</v>
      </c>
      <c r="B986">
        <v>4.9691184999999999E-2</v>
      </c>
    </row>
    <row r="987" spans="1:3" x14ac:dyDescent="0.35">
      <c r="A987">
        <v>986000</v>
      </c>
      <c r="B987">
        <v>2.2453249000000002E-2</v>
      </c>
    </row>
    <row r="988" spans="1:3" x14ac:dyDescent="0.35">
      <c r="A988">
        <v>987000</v>
      </c>
      <c r="B988">
        <v>2.4724085E-2</v>
      </c>
    </row>
    <row r="989" spans="1:3" x14ac:dyDescent="0.35">
      <c r="A989">
        <v>988000</v>
      </c>
      <c r="B989">
        <v>7.8442215999999995E-2</v>
      </c>
      <c r="C989" t="s">
        <v>37</v>
      </c>
    </row>
    <row r="990" spans="1:3" x14ac:dyDescent="0.35">
      <c r="A990">
        <v>989000</v>
      </c>
      <c r="B990">
        <v>7.6171375999999999E-2</v>
      </c>
    </row>
    <row r="991" spans="1:3" x14ac:dyDescent="0.35">
      <c r="A991">
        <v>990000</v>
      </c>
      <c r="B991">
        <v>5.8014362999999999E-2</v>
      </c>
    </row>
    <row r="992" spans="1:3" x14ac:dyDescent="0.35">
      <c r="A992">
        <v>991000</v>
      </c>
      <c r="B992">
        <v>3.0021091999999999E-2</v>
      </c>
    </row>
    <row r="993" spans="1:3" x14ac:dyDescent="0.35">
      <c r="A993">
        <v>992000</v>
      </c>
      <c r="B993">
        <v>2.2453249000000002E-2</v>
      </c>
    </row>
    <row r="994" spans="1:3" x14ac:dyDescent="0.35">
      <c r="A994">
        <v>993000</v>
      </c>
      <c r="B994">
        <v>4.5907266000000002E-2</v>
      </c>
    </row>
    <row r="995" spans="1:3" x14ac:dyDescent="0.35">
      <c r="A995">
        <v>994000</v>
      </c>
      <c r="B995">
        <v>6.6337530000000006E-2</v>
      </c>
    </row>
    <row r="996" spans="1:3" x14ac:dyDescent="0.35">
      <c r="A996">
        <v>995000</v>
      </c>
      <c r="B996">
        <v>7.4658290000000002E-2</v>
      </c>
    </row>
    <row r="997" spans="1:3" x14ac:dyDescent="0.35">
      <c r="A997">
        <v>996000</v>
      </c>
      <c r="B997">
        <v>7.3900536000000003E-2</v>
      </c>
    </row>
    <row r="998" spans="1:3" x14ac:dyDescent="0.35">
      <c r="A998">
        <v>997000</v>
      </c>
      <c r="B998">
        <v>0.11551156999999999</v>
      </c>
    </row>
    <row r="999" spans="1:3" x14ac:dyDescent="0.35">
      <c r="A999">
        <v>998000</v>
      </c>
      <c r="B999">
        <v>0.12459008000000001</v>
      </c>
      <c r="C999" t="s">
        <v>38</v>
      </c>
    </row>
    <row r="1000" spans="1:3" x14ac:dyDescent="0.35">
      <c r="A1000">
        <v>999000</v>
      </c>
      <c r="B1000">
        <v>8.37368E-2</v>
      </c>
    </row>
    <row r="1001" spans="1:3" x14ac:dyDescent="0.35">
      <c r="A1001">
        <v>1000000</v>
      </c>
      <c r="B1001">
        <v>6.8605949999999999E-2</v>
      </c>
    </row>
    <row r="1002" spans="1:3" x14ac:dyDescent="0.35">
      <c r="A1002">
        <v>1001000</v>
      </c>
      <c r="B1002">
        <v>4.5151933999999998E-2</v>
      </c>
    </row>
    <row r="1003" spans="1:3" x14ac:dyDescent="0.35">
      <c r="A1003">
        <v>1002000</v>
      </c>
      <c r="B1003">
        <v>4.3636425999999999E-2</v>
      </c>
    </row>
    <row r="1004" spans="1:3" x14ac:dyDescent="0.35">
      <c r="A1004">
        <v>1003000</v>
      </c>
      <c r="B1004">
        <v>4.8935859999999998E-2</v>
      </c>
    </row>
    <row r="1005" spans="1:3" x14ac:dyDescent="0.35">
      <c r="A1005">
        <v>1004000</v>
      </c>
      <c r="B1005">
        <v>2.9263338E-2</v>
      </c>
    </row>
    <row r="1006" spans="1:3" x14ac:dyDescent="0.35">
      <c r="A1006">
        <v>1005000</v>
      </c>
      <c r="B1006">
        <v>1.7916417E-2</v>
      </c>
    </row>
    <row r="1007" spans="1:3" x14ac:dyDescent="0.35">
      <c r="A1007">
        <v>1006000</v>
      </c>
      <c r="B1007">
        <v>5.8117419999999999E-3</v>
      </c>
    </row>
    <row r="1008" spans="1:3" x14ac:dyDescent="0.35">
      <c r="A1008">
        <v>1007000</v>
      </c>
      <c r="B1008">
        <v>-1.9913113E-2</v>
      </c>
    </row>
    <row r="1009" spans="1:2" x14ac:dyDescent="0.35">
      <c r="A1009">
        <v>1008000</v>
      </c>
      <c r="B1009">
        <v>-9.3191005E-3</v>
      </c>
    </row>
    <row r="1010" spans="1:2" x14ac:dyDescent="0.35">
      <c r="A1010">
        <v>1009000</v>
      </c>
      <c r="B1010">
        <v>3.3047260000000002E-2</v>
      </c>
    </row>
    <row r="1011" spans="1:2" x14ac:dyDescent="0.35">
      <c r="A1011">
        <v>1010000</v>
      </c>
      <c r="B1011">
        <v>6.2553613999999994E-2</v>
      </c>
    </row>
    <row r="1012" spans="1:2" x14ac:dyDescent="0.35">
      <c r="A1012">
        <v>1011000</v>
      </c>
      <c r="B1012">
        <v>7.3145210000000002E-2</v>
      </c>
    </row>
    <row r="1013" spans="1:2" x14ac:dyDescent="0.35">
      <c r="A1013">
        <v>1012000</v>
      </c>
      <c r="B1013">
        <v>0.13820784</v>
      </c>
    </row>
    <row r="1014" spans="1:2" x14ac:dyDescent="0.35">
      <c r="A1014">
        <v>1013000</v>
      </c>
      <c r="B1014">
        <v>0.21613289999999999</v>
      </c>
    </row>
    <row r="1015" spans="1:2" x14ac:dyDescent="0.35">
      <c r="A1015">
        <v>1014000</v>
      </c>
      <c r="B1015">
        <v>0.30162334000000002</v>
      </c>
    </row>
    <row r="1016" spans="1:2" x14ac:dyDescent="0.35">
      <c r="A1016">
        <v>1015000</v>
      </c>
      <c r="B1016">
        <v>0.30011025000000002</v>
      </c>
    </row>
    <row r="1017" spans="1:2" x14ac:dyDescent="0.35">
      <c r="A1017">
        <v>1016000</v>
      </c>
      <c r="B1017">
        <v>0.26984856000000002</v>
      </c>
    </row>
    <row r="1018" spans="1:2" x14ac:dyDescent="0.35">
      <c r="A1018">
        <v>1017000</v>
      </c>
      <c r="B1018">
        <v>0.18813962000000001</v>
      </c>
    </row>
    <row r="1019" spans="1:2" x14ac:dyDescent="0.35">
      <c r="A1019">
        <v>1018000</v>
      </c>
      <c r="B1019">
        <v>0.17754802</v>
      </c>
    </row>
    <row r="1020" spans="1:2" x14ac:dyDescent="0.35">
      <c r="A1020">
        <v>1019000</v>
      </c>
      <c r="B1020">
        <v>0.29708410000000002</v>
      </c>
    </row>
    <row r="1021" spans="1:2" x14ac:dyDescent="0.35">
      <c r="A1021">
        <v>1020000</v>
      </c>
      <c r="B1021">
        <v>0.30313639999999997</v>
      </c>
    </row>
    <row r="1022" spans="1:2" x14ac:dyDescent="0.35">
      <c r="A1022">
        <v>1021000</v>
      </c>
      <c r="B1022">
        <v>0.26909325000000001</v>
      </c>
    </row>
    <row r="1023" spans="1:2" x14ac:dyDescent="0.35">
      <c r="A1023">
        <v>1022000</v>
      </c>
      <c r="B1023">
        <v>0.24412616000000001</v>
      </c>
    </row>
    <row r="1024" spans="1:2" x14ac:dyDescent="0.35">
      <c r="A1024">
        <v>1023000</v>
      </c>
      <c r="B1024">
        <v>0.29708410000000002</v>
      </c>
    </row>
    <row r="1025" spans="1:2" x14ac:dyDescent="0.35">
      <c r="A1025">
        <v>1024000</v>
      </c>
      <c r="B1025">
        <v>0.32810109999999998</v>
      </c>
    </row>
    <row r="1026" spans="1:2" x14ac:dyDescent="0.35">
      <c r="A1026">
        <v>1025000</v>
      </c>
      <c r="B1026">
        <v>0.31826726</v>
      </c>
    </row>
    <row r="1027" spans="1:2" x14ac:dyDescent="0.35">
      <c r="A1027">
        <v>1026000</v>
      </c>
      <c r="B1027">
        <v>0.32507493999999998</v>
      </c>
    </row>
    <row r="1028" spans="1:2" x14ac:dyDescent="0.35">
      <c r="A1028">
        <v>1027000</v>
      </c>
      <c r="B1028">
        <v>0.30616260000000001</v>
      </c>
    </row>
    <row r="1029" spans="1:2" x14ac:dyDescent="0.35">
      <c r="A1029">
        <v>1028000</v>
      </c>
      <c r="B1029">
        <v>0.2759009</v>
      </c>
    </row>
    <row r="1030" spans="1:2" x14ac:dyDescent="0.35">
      <c r="A1030">
        <v>1029000</v>
      </c>
      <c r="B1030">
        <v>0.22218521999999999</v>
      </c>
    </row>
    <row r="1031" spans="1:2" x14ac:dyDescent="0.35">
      <c r="A1031">
        <v>1030000</v>
      </c>
      <c r="B1031">
        <v>0.18965270000000001</v>
      </c>
    </row>
    <row r="1032" spans="1:2" x14ac:dyDescent="0.35">
      <c r="A1032">
        <v>1031000</v>
      </c>
      <c r="B1032">
        <v>0.20402579000000001</v>
      </c>
    </row>
    <row r="1033" spans="1:2" x14ac:dyDescent="0.35">
      <c r="A1033">
        <v>1032000</v>
      </c>
      <c r="B1033">
        <v>0.21537755</v>
      </c>
    </row>
    <row r="1034" spans="1:2" x14ac:dyDescent="0.35">
      <c r="A1034">
        <v>1033000</v>
      </c>
      <c r="B1034">
        <v>0.21159606</v>
      </c>
    </row>
    <row r="1035" spans="1:2" x14ac:dyDescent="0.35">
      <c r="A1035">
        <v>1034000</v>
      </c>
      <c r="B1035">
        <v>0.21613289999999999</v>
      </c>
    </row>
    <row r="1036" spans="1:2" x14ac:dyDescent="0.35">
      <c r="A1036">
        <v>1035000</v>
      </c>
      <c r="B1036">
        <v>0.22294298000000001</v>
      </c>
    </row>
    <row r="1037" spans="1:2" x14ac:dyDescent="0.35">
      <c r="A1037">
        <v>1036000</v>
      </c>
      <c r="B1037">
        <v>0.21840372999999999</v>
      </c>
    </row>
    <row r="1038" spans="1:2" x14ac:dyDescent="0.35">
      <c r="A1038">
        <v>1037000</v>
      </c>
      <c r="B1038">
        <v>0.22067455999999999</v>
      </c>
    </row>
    <row r="1039" spans="1:2" x14ac:dyDescent="0.35">
      <c r="A1039">
        <v>1038000</v>
      </c>
      <c r="B1039">
        <v>0.2305084</v>
      </c>
    </row>
    <row r="1040" spans="1:2" x14ac:dyDescent="0.35">
      <c r="A1040">
        <v>1039000</v>
      </c>
      <c r="B1040">
        <v>0.23883157999999999</v>
      </c>
    </row>
    <row r="1041" spans="1:3" x14ac:dyDescent="0.35">
      <c r="A1041">
        <v>1040000</v>
      </c>
      <c r="B1041">
        <v>0.24034222999999999</v>
      </c>
    </row>
    <row r="1042" spans="1:3" x14ac:dyDescent="0.35">
      <c r="A1042">
        <v>1041000</v>
      </c>
      <c r="B1042">
        <v>0.24563925</v>
      </c>
    </row>
    <row r="1043" spans="1:3" x14ac:dyDescent="0.35">
      <c r="A1043">
        <v>1042000</v>
      </c>
      <c r="B1043">
        <v>0.24791008</v>
      </c>
    </row>
    <row r="1044" spans="1:3" x14ac:dyDescent="0.35">
      <c r="A1044">
        <v>1043000</v>
      </c>
      <c r="B1044">
        <v>0.25093623999999998</v>
      </c>
    </row>
    <row r="1045" spans="1:3" x14ac:dyDescent="0.35">
      <c r="A1045">
        <v>1044000</v>
      </c>
      <c r="B1045">
        <v>0.25623083000000002</v>
      </c>
    </row>
    <row r="1046" spans="1:3" x14ac:dyDescent="0.35">
      <c r="A1046">
        <v>1045000</v>
      </c>
      <c r="B1046">
        <v>0.25169158000000003</v>
      </c>
    </row>
    <row r="1047" spans="1:3" x14ac:dyDescent="0.35">
      <c r="A1047">
        <v>1046000</v>
      </c>
      <c r="B1047">
        <v>0.23353457</v>
      </c>
    </row>
    <row r="1048" spans="1:3" x14ac:dyDescent="0.35">
      <c r="A1048">
        <v>1047000</v>
      </c>
      <c r="B1048">
        <v>0.24034222999999999</v>
      </c>
    </row>
    <row r="1049" spans="1:3" x14ac:dyDescent="0.35">
      <c r="A1049">
        <v>1048000</v>
      </c>
      <c r="B1049">
        <v>0.2342899</v>
      </c>
    </row>
    <row r="1050" spans="1:3" x14ac:dyDescent="0.35">
      <c r="A1050">
        <v>1049000</v>
      </c>
      <c r="B1050">
        <v>0.22067455999999999</v>
      </c>
    </row>
    <row r="1051" spans="1:3" x14ac:dyDescent="0.35">
      <c r="A1051">
        <v>1050000</v>
      </c>
      <c r="B1051">
        <v>0.22294298000000001</v>
      </c>
    </row>
    <row r="1052" spans="1:3" x14ac:dyDescent="0.35">
      <c r="A1052">
        <v>1051000</v>
      </c>
      <c r="B1052">
        <v>0.22823757</v>
      </c>
      <c r="C1052" t="s">
        <v>39</v>
      </c>
    </row>
    <row r="1053" spans="1:3" x14ac:dyDescent="0.35">
      <c r="A1053">
        <v>1052000</v>
      </c>
      <c r="B1053">
        <v>0.20024429999999999</v>
      </c>
    </row>
    <row r="1054" spans="1:3" x14ac:dyDescent="0.35">
      <c r="A1054">
        <v>1053000</v>
      </c>
      <c r="B1054">
        <v>0.18435811999999999</v>
      </c>
    </row>
    <row r="1055" spans="1:3" x14ac:dyDescent="0.35">
      <c r="A1055">
        <v>1054000</v>
      </c>
      <c r="B1055">
        <v>0.19570504</v>
      </c>
    </row>
    <row r="1056" spans="1:3" x14ac:dyDescent="0.35">
      <c r="A1056">
        <v>1055000</v>
      </c>
      <c r="B1056">
        <v>0.18133194999999999</v>
      </c>
    </row>
    <row r="1057" spans="1:2" x14ac:dyDescent="0.35">
      <c r="A1057">
        <v>1056000</v>
      </c>
      <c r="B1057">
        <v>0.17225344000000001</v>
      </c>
    </row>
    <row r="1058" spans="1:2" x14ac:dyDescent="0.35">
      <c r="A1058">
        <v>1057000</v>
      </c>
      <c r="B1058">
        <v>0.15863326</v>
      </c>
    </row>
    <row r="1059" spans="1:2" x14ac:dyDescent="0.35">
      <c r="A1059">
        <v>1058000</v>
      </c>
      <c r="B1059">
        <v>0.15787793999999999</v>
      </c>
    </row>
    <row r="1060" spans="1:2" x14ac:dyDescent="0.35">
      <c r="A1060">
        <v>1059000</v>
      </c>
      <c r="B1060">
        <v>0.14728633999999999</v>
      </c>
    </row>
    <row r="1061" spans="1:2" x14ac:dyDescent="0.35">
      <c r="A1061">
        <v>1060000</v>
      </c>
      <c r="B1061">
        <v>0.16165942999999999</v>
      </c>
    </row>
    <row r="1062" spans="1:2" x14ac:dyDescent="0.35">
      <c r="A1062">
        <v>1061000</v>
      </c>
      <c r="B1062">
        <v>0.15863326</v>
      </c>
    </row>
    <row r="1063" spans="1:2" x14ac:dyDescent="0.35">
      <c r="A1063">
        <v>1062000</v>
      </c>
      <c r="B1063">
        <v>0.14577325999999999</v>
      </c>
    </row>
    <row r="1064" spans="1:2" x14ac:dyDescent="0.35">
      <c r="A1064">
        <v>1063000</v>
      </c>
      <c r="B1064">
        <v>0.11929307</v>
      </c>
    </row>
    <row r="1065" spans="1:2" x14ac:dyDescent="0.35">
      <c r="A1065">
        <v>1064000</v>
      </c>
      <c r="B1065">
        <v>0.12988706999999999</v>
      </c>
    </row>
    <row r="1066" spans="1:2" x14ac:dyDescent="0.35">
      <c r="A1066">
        <v>1065000</v>
      </c>
      <c r="B1066">
        <v>0.12610315999999999</v>
      </c>
    </row>
    <row r="1067" spans="1:2" x14ac:dyDescent="0.35">
      <c r="A1067">
        <v>1066000</v>
      </c>
      <c r="B1067">
        <v>0.11475624</v>
      </c>
    </row>
    <row r="1068" spans="1:2" x14ac:dyDescent="0.35">
      <c r="A1068">
        <v>1067000</v>
      </c>
      <c r="B1068">
        <v>0.10491998</v>
      </c>
    </row>
    <row r="1069" spans="1:2" x14ac:dyDescent="0.35">
      <c r="A1069">
        <v>1068000</v>
      </c>
      <c r="B1069">
        <v>0.12307699</v>
      </c>
    </row>
    <row r="1070" spans="1:2" x14ac:dyDescent="0.35">
      <c r="A1070">
        <v>1069000</v>
      </c>
      <c r="B1070">
        <v>0.13820784</v>
      </c>
    </row>
    <row r="1071" spans="1:2" x14ac:dyDescent="0.35">
      <c r="A1071">
        <v>1070000</v>
      </c>
      <c r="B1071">
        <v>0.15485176</v>
      </c>
    </row>
    <row r="1072" spans="1:2" x14ac:dyDescent="0.35">
      <c r="A1072">
        <v>1071000</v>
      </c>
      <c r="B1072">
        <v>0.16771175999999999</v>
      </c>
    </row>
    <row r="1073" spans="1:3" x14ac:dyDescent="0.35">
      <c r="A1073">
        <v>1072000</v>
      </c>
      <c r="B1073">
        <v>0.18511343999999999</v>
      </c>
    </row>
    <row r="1074" spans="1:3" x14ac:dyDescent="0.35">
      <c r="A1074">
        <v>1073000</v>
      </c>
      <c r="B1074">
        <v>0.20402579000000001</v>
      </c>
    </row>
    <row r="1075" spans="1:3" x14ac:dyDescent="0.35">
      <c r="A1075">
        <v>1074000</v>
      </c>
      <c r="B1075">
        <v>0.21537755</v>
      </c>
    </row>
    <row r="1076" spans="1:3" x14ac:dyDescent="0.35">
      <c r="A1076">
        <v>1075000</v>
      </c>
      <c r="B1076">
        <v>0.20478353999999999</v>
      </c>
    </row>
    <row r="1077" spans="1:3" x14ac:dyDescent="0.35">
      <c r="A1077">
        <v>1076000</v>
      </c>
      <c r="B1077">
        <v>0.20705196000000001</v>
      </c>
    </row>
    <row r="1078" spans="1:3" x14ac:dyDescent="0.35">
      <c r="A1078">
        <v>1077000</v>
      </c>
      <c r="B1078">
        <v>0.22142990000000001</v>
      </c>
    </row>
    <row r="1079" spans="1:3" x14ac:dyDescent="0.35">
      <c r="A1079">
        <v>1078000</v>
      </c>
      <c r="B1079">
        <v>0.21310672</v>
      </c>
    </row>
    <row r="1080" spans="1:3" x14ac:dyDescent="0.35">
      <c r="A1080">
        <v>1079000</v>
      </c>
      <c r="B1080">
        <v>0.20629661999999999</v>
      </c>
    </row>
    <row r="1081" spans="1:3" x14ac:dyDescent="0.35">
      <c r="A1081">
        <v>1080000</v>
      </c>
      <c r="B1081">
        <v>0.23277923</v>
      </c>
    </row>
    <row r="1082" spans="1:3" x14ac:dyDescent="0.35">
      <c r="A1082">
        <v>1081000</v>
      </c>
      <c r="B1082">
        <v>0.34625810000000001</v>
      </c>
    </row>
    <row r="1083" spans="1:3" x14ac:dyDescent="0.35">
      <c r="A1083">
        <v>1082000</v>
      </c>
      <c r="B1083">
        <v>0.25396239999999998</v>
      </c>
    </row>
    <row r="1084" spans="1:3" x14ac:dyDescent="0.35">
      <c r="A1084">
        <v>1083000</v>
      </c>
      <c r="B1084">
        <v>0.25244689999999997</v>
      </c>
    </row>
    <row r="1085" spans="1:3" x14ac:dyDescent="0.35">
      <c r="A1085">
        <v>1084000</v>
      </c>
      <c r="B1085">
        <v>0.20478353999999999</v>
      </c>
    </row>
    <row r="1086" spans="1:3" x14ac:dyDescent="0.35">
      <c r="A1086">
        <v>1085000</v>
      </c>
      <c r="B1086">
        <v>0.17603494</v>
      </c>
    </row>
    <row r="1087" spans="1:3" x14ac:dyDescent="0.35">
      <c r="A1087">
        <v>1086000</v>
      </c>
      <c r="B1087">
        <v>0.23277923</v>
      </c>
      <c r="C1087" t="s">
        <v>40</v>
      </c>
    </row>
    <row r="1088" spans="1:3" x14ac:dyDescent="0.35">
      <c r="A1088">
        <v>1087000</v>
      </c>
      <c r="B1088">
        <v>0.37425380000000003</v>
      </c>
    </row>
    <row r="1089" spans="1:3" x14ac:dyDescent="0.35">
      <c r="A1089">
        <v>1088000</v>
      </c>
      <c r="B1089">
        <v>0.57927799999999996</v>
      </c>
    </row>
    <row r="1090" spans="1:3" x14ac:dyDescent="0.35">
      <c r="A1090">
        <v>1089000</v>
      </c>
      <c r="B1090">
        <v>0.69049335000000001</v>
      </c>
    </row>
    <row r="1091" spans="1:3" x14ac:dyDescent="0.35">
      <c r="A1091">
        <v>1090000</v>
      </c>
      <c r="B1091">
        <v>0.72453650000000003</v>
      </c>
    </row>
    <row r="1092" spans="1:3" x14ac:dyDescent="0.35">
      <c r="A1092">
        <v>1091000</v>
      </c>
      <c r="B1092">
        <v>0.74042509999999995</v>
      </c>
    </row>
    <row r="1093" spans="1:3" x14ac:dyDescent="0.35">
      <c r="A1093">
        <v>1092000</v>
      </c>
      <c r="B1093">
        <v>0.73588586</v>
      </c>
    </row>
    <row r="1094" spans="1:3" x14ac:dyDescent="0.35">
      <c r="A1094">
        <v>1093000</v>
      </c>
      <c r="B1094">
        <v>0.73437280000000005</v>
      </c>
    </row>
    <row r="1095" spans="1:3" x14ac:dyDescent="0.35">
      <c r="A1095">
        <v>1094000</v>
      </c>
      <c r="B1095">
        <v>0.74118286</v>
      </c>
    </row>
    <row r="1096" spans="1:3" x14ac:dyDescent="0.35">
      <c r="A1096">
        <v>1095000</v>
      </c>
      <c r="B1096">
        <v>0.72151030000000005</v>
      </c>
    </row>
    <row r="1097" spans="1:3" x14ac:dyDescent="0.35">
      <c r="A1097">
        <v>1096000</v>
      </c>
      <c r="B1097">
        <v>0.69654565999999996</v>
      </c>
    </row>
    <row r="1098" spans="1:3" x14ac:dyDescent="0.35">
      <c r="A1098">
        <v>1097000</v>
      </c>
      <c r="B1098">
        <v>0.69124865999999996</v>
      </c>
    </row>
    <row r="1099" spans="1:3" x14ac:dyDescent="0.35">
      <c r="A1099">
        <v>1098000</v>
      </c>
      <c r="B1099">
        <v>0.644343</v>
      </c>
    </row>
    <row r="1100" spans="1:3" x14ac:dyDescent="0.35">
      <c r="A1100">
        <v>1099000</v>
      </c>
      <c r="B1100">
        <v>0.60575820000000002</v>
      </c>
    </row>
    <row r="1101" spans="1:3" x14ac:dyDescent="0.35">
      <c r="A1101">
        <v>1100000</v>
      </c>
      <c r="B1101">
        <v>0.56641799999999998</v>
      </c>
    </row>
    <row r="1102" spans="1:3" x14ac:dyDescent="0.35">
      <c r="A1102">
        <v>1101000</v>
      </c>
      <c r="B1102">
        <v>0.52480453000000005</v>
      </c>
    </row>
    <row r="1103" spans="1:3" x14ac:dyDescent="0.35">
      <c r="A1103">
        <v>1102000</v>
      </c>
      <c r="B1103">
        <v>0.49151662000000002</v>
      </c>
    </row>
    <row r="1104" spans="1:3" x14ac:dyDescent="0.35">
      <c r="A1104">
        <v>1103000</v>
      </c>
      <c r="B1104">
        <v>0.45217642000000002</v>
      </c>
      <c r="C1104" t="s">
        <v>32</v>
      </c>
    </row>
    <row r="1105" spans="1:2" x14ac:dyDescent="0.35">
      <c r="A1105">
        <v>1104000</v>
      </c>
      <c r="B1105">
        <v>0.43629025999999999</v>
      </c>
    </row>
    <row r="1106" spans="1:2" x14ac:dyDescent="0.35">
      <c r="A1106">
        <v>1105000</v>
      </c>
      <c r="B1106">
        <v>0.43856109999999998</v>
      </c>
    </row>
    <row r="1107" spans="1:2" x14ac:dyDescent="0.35">
      <c r="A1107">
        <v>1106000</v>
      </c>
      <c r="B1107">
        <v>0.40224706999999998</v>
      </c>
    </row>
    <row r="1108" spans="1:2" x14ac:dyDescent="0.35">
      <c r="A1108">
        <v>1107000</v>
      </c>
      <c r="B1108">
        <v>0.36517285999999999</v>
      </c>
    </row>
    <row r="1109" spans="1:2" x14ac:dyDescent="0.35">
      <c r="A1109">
        <v>1108000</v>
      </c>
      <c r="B1109">
        <v>0.30767566000000002</v>
      </c>
    </row>
    <row r="1110" spans="1:2" x14ac:dyDescent="0.35">
      <c r="A1110">
        <v>1109000</v>
      </c>
      <c r="B1110">
        <v>0.32659044999999998</v>
      </c>
    </row>
    <row r="1111" spans="1:2" x14ac:dyDescent="0.35">
      <c r="A1111">
        <v>1110000</v>
      </c>
      <c r="B1111">
        <v>0.32734575999999999</v>
      </c>
    </row>
    <row r="1112" spans="1:2" x14ac:dyDescent="0.35">
      <c r="A1112">
        <v>1111000</v>
      </c>
      <c r="B1112">
        <v>0.32053809999999999</v>
      </c>
    </row>
    <row r="1113" spans="1:2" x14ac:dyDescent="0.35">
      <c r="A1113">
        <v>1112000</v>
      </c>
      <c r="B1113">
        <v>0.35079979999999999</v>
      </c>
    </row>
    <row r="1114" spans="1:2" x14ac:dyDescent="0.35">
      <c r="A1114">
        <v>1113000</v>
      </c>
      <c r="B1114">
        <v>0.3114596</v>
      </c>
    </row>
    <row r="1115" spans="1:2" x14ac:dyDescent="0.35">
      <c r="A1115">
        <v>1114000</v>
      </c>
      <c r="B1115">
        <v>0.31221490000000002</v>
      </c>
    </row>
    <row r="1116" spans="1:2" x14ac:dyDescent="0.35">
      <c r="A1116">
        <v>1115000</v>
      </c>
      <c r="B1116">
        <v>0.33566895000000002</v>
      </c>
    </row>
    <row r="1117" spans="1:2" x14ac:dyDescent="0.35">
      <c r="A1117">
        <v>1116000</v>
      </c>
      <c r="B1117">
        <v>0.37501156000000002</v>
      </c>
    </row>
    <row r="1118" spans="1:2" x14ac:dyDescent="0.35">
      <c r="A1118">
        <v>1117000</v>
      </c>
      <c r="B1118">
        <v>0.3553366</v>
      </c>
    </row>
    <row r="1119" spans="1:2" x14ac:dyDescent="0.35">
      <c r="A1119">
        <v>1118000</v>
      </c>
      <c r="B1119">
        <v>0.27060390000000001</v>
      </c>
    </row>
    <row r="1120" spans="1:2" x14ac:dyDescent="0.35">
      <c r="A1120">
        <v>1119000</v>
      </c>
      <c r="B1120">
        <v>0.23353457</v>
      </c>
    </row>
    <row r="1121" spans="1:3" x14ac:dyDescent="0.35">
      <c r="A1121">
        <v>1120000</v>
      </c>
      <c r="B1121">
        <v>0.24563925</v>
      </c>
    </row>
    <row r="1122" spans="1:3" x14ac:dyDescent="0.35">
      <c r="A1122">
        <v>1121000</v>
      </c>
      <c r="B1122">
        <v>0.24715233</v>
      </c>
      <c r="C1122" t="s">
        <v>41</v>
      </c>
    </row>
    <row r="1123" spans="1:3" x14ac:dyDescent="0.35">
      <c r="A1123">
        <v>1122000</v>
      </c>
      <c r="B1123">
        <v>0.21462223</v>
      </c>
    </row>
    <row r="1124" spans="1:3" x14ac:dyDescent="0.35">
      <c r="A1124">
        <v>1123000</v>
      </c>
      <c r="B1124">
        <v>0.19570504</v>
      </c>
    </row>
    <row r="1125" spans="1:3" x14ac:dyDescent="0.35">
      <c r="A1125">
        <v>1124000</v>
      </c>
      <c r="B1125">
        <v>0.16014877</v>
      </c>
    </row>
    <row r="1126" spans="1:3" x14ac:dyDescent="0.35">
      <c r="A1126">
        <v>1125000</v>
      </c>
      <c r="B1126">
        <v>0.16846952000000001</v>
      </c>
    </row>
    <row r="1127" spans="1:3" x14ac:dyDescent="0.35">
      <c r="A1127">
        <v>1126000</v>
      </c>
      <c r="B1127">
        <v>0.18435811999999999</v>
      </c>
    </row>
    <row r="1128" spans="1:3" x14ac:dyDescent="0.35">
      <c r="A1128">
        <v>1127000</v>
      </c>
      <c r="B1128">
        <v>0.18662654000000001</v>
      </c>
    </row>
    <row r="1129" spans="1:3" x14ac:dyDescent="0.35">
      <c r="A1129">
        <v>1128000</v>
      </c>
      <c r="B1129">
        <v>0.17603494</v>
      </c>
    </row>
    <row r="1130" spans="1:3" x14ac:dyDescent="0.35">
      <c r="A1130">
        <v>1129000</v>
      </c>
      <c r="B1130">
        <v>0.20099961999999999</v>
      </c>
    </row>
    <row r="1131" spans="1:3" x14ac:dyDescent="0.35">
      <c r="A1131">
        <v>1130000</v>
      </c>
      <c r="B1131">
        <v>0.18057419999999999</v>
      </c>
    </row>
    <row r="1132" spans="1:3" x14ac:dyDescent="0.35">
      <c r="A1132">
        <v>1131000</v>
      </c>
      <c r="B1132">
        <v>0.17376411</v>
      </c>
    </row>
    <row r="1133" spans="1:3" x14ac:dyDescent="0.35">
      <c r="A1133">
        <v>1132000</v>
      </c>
      <c r="B1133">
        <v>0.1571226</v>
      </c>
    </row>
    <row r="1134" spans="1:3" x14ac:dyDescent="0.35">
      <c r="A1134">
        <v>1133000</v>
      </c>
      <c r="B1134">
        <v>0.12686091999999999</v>
      </c>
    </row>
    <row r="1135" spans="1:3" x14ac:dyDescent="0.35">
      <c r="A1135">
        <v>1134000</v>
      </c>
      <c r="B1135">
        <v>0.14879941999999999</v>
      </c>
    </row>
    <row r="1136" spans="1:3" x14ac:dyDescent="0.35">
      <c r="A1136">
        <v>1135000</v>
      </c>
      <c r="B1136">
        <v>0.13972092</v>
      </c>
    </row>
    <row r="1137" spans="1:3" x14ac:dyDescent="0.35">
      <c r="A1137">
        <v>1136000</v>
      </c>
      <c r="B1137">
        <v>0.16317493999999999</v>
      </c>
    </row>
    <row r="1138" spans="1:3" x14ac:dyDescent="0.35">
      <c r="A1138">
        <v>1137000</v>
      </c>
      <c r="B1138">
        <v>0.16090409999999999</v>
      </c>
    </row>
    <row r="1139" spans="1:3" x14ac:dyDescent="0.35">
      <c r="A1139">
        <v>1138000</v>
      </c>
      <c r="B1139">
        <v>0.29254483999999997</v>
      </c>
    </row>
    <row r="1140" spans="1:3" x14ac:dyDescent="0.35">
      <c r="A1140">
        <v>1139000</v>
      </c>
      <c r="B1140">
        <v>0.32810109999999998</v>
      </c>
    </row>
    <row r="1141" spans="1:3" x14ac:dyDescent="0.35">
      <c r="A1141">
        <v>1140000</v>
      </c>
      <c r="B1141">
        <v>0.25017850000000003</v>
      </c>
    </row>
    <row r="1142" spans="1:3" x14ac:dyDescent="0.35">
      <c r="A1142">
        <v>1141000</v>
      </c>
      <c r="B1142">
        <v>0.13291325000000001</v>
      </c>
    </row>
    <row r="1143" spans="1:3" x14ac:dyDescent="0.35">
      <c r="A1143">
        <v>1142000</v>
      </c>
      <c r="B1143">
        <v>9.4328389999999998E-2</v>
      </c>
    </row>
    <row r="1144" spans="1:3" x14ac:dyDescent="0.35">
      <c r="A1144">
        <v>1143000</v>
      </c>
      <c r="B1144">
        <v>8.0710630000000005E-2</v>
      </c>
    </row>
    <row r="1145" spans="1:3" x14ac:dyDescent="0.35">
      <c r="A1145">
        <v>1144000</v>
      </c>
      <c r="B1145">
        <v>0.10189381</v>
      </c>
    </row>
    <row r="1146" spans="1:3" x14ac:dyDescent="0.35">
      <c r="A1146">
        <v>1145000</v>
      </c>
      <c r="B1146">
        <v>8.8276049999999995E-2</v>
      </c>
      <c r="C1146" t="s">
        <v>42</v>
      </c>
    </row>
    <row r="1147" spans="1:3" x14ac:dyDescent="0.35">
      <c r="A1147">
        <v>1146000</v>
      </c>
      <c r="B1147">
        <v>7.3900536000000003E-2</v>
      </c>
    </row>
    <row r="1148" spans="1:3" x14ac:dyDescent="0.35">
      <c r="A1148">
        <v>1147000</v>
      </c>
      <c r="B1148">
        <v>7.6926709999999995E-2</v>
      </c>
    </row>
    <row r="1149" spans="1:3" x14ac:dyDescent="0.35">
      <c r="A1149">
        <v>1148000</v>
      </c>
      <c r="B1149">
        <v>0.12231924</v>
      </c>
    </row>
    <row r="1150" spans="1:3" x14ac:dyDescent="0.35">
      <c r="A1150">
        <v>1149000</v>
      </c>
      <c r="B1150">
        <v>0.13442391000000001</v>
      </c>
    </row>
    <row r="1151" spans="1:3" x14ac:dyDescent="0.35">
      <c r="A1151">
        <v>1150000</v>
      </c>
      <c r="B1151">
        <v>0.15107027000000001</v>
      </c>
    </row>
    <row r="1152" spans="1:3" x14ac:dyDescent="0.35">
      <c r="A1152">
        <v>1151000</v>
      </c>
      <c r="B1152">
        <v>0.16317493999999999</v>
      </c>
    </row>
    <row r="1153" spans="1:2" x14ac:dyDescent="0.35">
      <c r="A1153">
        <v>1152000</v>
      </c>
      <c r="B1153">
        <v>0.16468558999999999</v>
      </c>
    </row>
    <row r="1154" spans="1:2" x14ac:dyDescent="0.35">
      <c r="A1154">
        <v>1153000</v>
      </c>
      <c r="B1154">
        <v>0.18813962000000001</v>
      </c>
    </row>
    <row r="1155" spans="1:2" x14ac:dyDescent="0.35">
      <c r="A1155">
        <v>1154000</v>
      </c>
      <c r="B1155">
        <v>0.20099961999999999</v>
      </c>
    </row>
    <row r="1156" spans="1:2" x14ac:dyDescent="0.35">
      <c r="A1156">
        <v>1155000</v>
      </c>
      <c r="B1156">
        <v>0.19570504</v>
      </c>
    </row>
    <row r="1157" spans="1:2" x14ac:dyDescent="0.35">
      <c r="A1157">
        <v>1156000</v>
      </c>
      <c r="B1157">
        <v>0.19267887</v>
      </c>
    </row>
    <row r="1158" spans="1:2" x14ac:dyDescent="0.35">
      <c r="A1158">
        <v>1157000</v>
      </c>
      <c r="B1158">
        <v>0.21386448</v>
      </c>
    </row>
    <row r="1159" spans="1:2" x14ac:dyDescent="0.35">
      <c r="A1159">
        <v>1158000</v>
      </c>
      <c r="B1159">
        <v>0.21764839999999999</v>
      </c>
    </row>
    <row r="1160" spans="1:2" x14ac:dyDescent="0.35">
      <c r="A1160">
        <v>1159000</v>
      </c>
      <c r="B1160">
        <v>0.22294298000000001</v>
      </c>
    </row>
    <row r="1161" spans="1:2" x14ac:dyDescent="0.35">
      <c r="A1161">
        <v>1160000</v>
      </c>
      <c r="B1161">
        <v>0.27514556000000001</v>
      </c>
    </row>
    <row r="1162" spans="1:2" x14ac:dyDescent="0.35">
      <c r="A1162">
        <v>1161000</v>
      </c>
      <c r="B1162">
        <v>0.30918875000000001</v>
      </c>
    </row>
    <row r="1163" spans="1:2" x14ac:dyDescent="0.35">
      <c r="A1163">
        <v>1162000</v>
      </c>
      <c r="B1163">
        <v>0.29330260000000002</v>
      </c>
    </row>
    <row r="1164" spans="1:2" x14ac:dyDescent="0.35">
      <c r="A1164">
        <v>1163000</v>
      </c>
      <c r="B1164">
        <v>0.26455155000000002</v>
      </c>
    </row>
    <row r="1165" spans="1:2" x14ac:dyDescent="0.35">
      <c r="A1165">
        <v>1164000</v>
      </c>
      <c r="B1165">
        <v>0.26001469999999999</v>
      </c>
    </row>
    <row r="1166" spans="1:2" x14ac:dyDescent="0.35">
      <c r="A1166">
        <v>1165000</v>
      </c>
      <c r="B1166">
        <v>0.32810109999999998</v>
      </c>
    </row>
    <row r="1167" spans="1:2" x14ac:dyDescent="0.35">
      <c r="A1167">
        <v>1166000</v>
      </c>
      <c r="B1167">
        <v>0.4642811</v>
      </c>
    </row>
    <row r="1168" spans="1:2" x14ac:dyDescent="0.35">
      <c r="A1168">
        <v>1167000</v>
      </c>
      <c r="B1168">
        <v>0.43553491999999999</v>
      </c>
    </row>
    <row r="1169" spans="1:3" x14ac:dyDescent="0.35">
      <c r="A1169">
        <v>1168000</v>
      </c>
      <c r="B1169">
        <v>0.39695006999999999</v>
      </c>
    </row>
    <row r="1170" spans="1:3" x14ac:dyDescent="0.35">
      <c r="A1170">
        <v>1169000</v>
      </c>
      <c r="B1170">
        <v>0.36441509999999999</v>
      </c>
    </row>
    <row r="1171" spans="1:3" x14ac:dyDescent="0.35">
      <c r="A1171">
        <v>1170000</v>
      </c>
      <c r="B1171">
        <v>0.35155510000000001</v>
      </c>
    </row>
    <row r="1172" spans="1:3" x14ac:dyDescent="0.35">
      <c r="A1172">
        <v>1171000</v>
      </c>
      <c r="B1172">
        <v>0.34625810000000001</v>
      </c>
    </row>
    <row r="1173" spans="1:3" x14ac:dyDescent="0.35">
      <c r="A1173">
        <v>1172000</v>
      </c>
      <c r="B1173">
        <v>0.33717960000000002</v>
      </c>
    </row>
    <row r="1174" spans="1:3" x14ac:dyDescent="0.35">
      <c r="A1174">
        <v>1173000</v>
      </c>
      <c r="B1174">
        <v>0.32885884999999998</v>
      </c>
    </row>
    <row r="1175" spans="1:3" x14ac:dyDescent="0.35">
      <c r="A1175">
        <v>1174000</v>
      </c>
      <c r="B1175">
        <v>0.25623083000000002</v>
      </c>
    </row>
    <row r="1176" spans="1:3" x14ac:dyDescent="0.35">
      <c r="A1176">
        <v>1175000</v>
      </c>
      <c r="B1176">
        <v>0.24412616000000001</v>
      </c>
    </row>
    <row r="1177" spans="1:3" x14ac:dyDescent="0.35">
      <c r="A1177">
        <v>1176000</v>
      </c>
      <c r="B1177">
        <v>0.24336840000000001</v>
      </c>
      <c r="C1177" t="s">
        <v>33</v>
      </c>
    </row>
    <row r="1178" spans="1:3" x14ac:dyDescent="0.35">
      <c r="A1178">
        <v>1177000</v>
      </c>
      <c r="B1178">
        <v>0.22142990000000001</v>
      </c>
    </row>
    <row r="1179" spans="1:3" x14ac:dyDescent="0.35">
      <c r="A1179">
        <v>1178000</v>
      </c>
      <c r="B1179">
        <v>0.22445606000000001</v>
      </c>
    </row>
    <row r="1180" spans="1:3" x14ac:dyDescent="0.35">
      <c r="A1180">
        <v>1179000</v>
      </c>
      <c r="B1180">
        <v>0.27438780000000002</v>
      </c>
    </row>
    <row r="1181" spans="1:3" x14ac:dyDescent="0.35">
      <c r="A1181">
        <v>1180000</v>
      </c>
      <c r="B1181">
        <v>0.19494729</v>
      </c>
    </row>
    <row r="1182" spans="1:3" x14ac:dyDescent="0.35">
      <c r="A1182">
        <v>1181000</v>
      </c>
      <c r="B1182">
        <v>0.17603494</v>
      </c>
    </row>
    <row r="1183" spans="1:3" x14ac:dyDescent="0.35">
      <c r="A1183">
        <v>1182000</v>
      </c>
      <c r="B1183">
        <v>0.21689064999999999</v>
      </c>
    </row>
    <row r="1184" spans="1:3" x14ac:dyDescent="0.35">
      <c r="A1184">
        <v>1183000</v>
      </c>
      <c r="B1184">
        <v>0.22748223000000001</v>
      </c>
    </row>
    <row r="1185" spans="1:3" x14ac:dyDescent="0.35">
      <c r="A1185">
        <v>1184000</v>
      </c>
      <c r="B1185">
        <v>0.22748223000000001</v>
      </c>
    </row>
    <row r="1186" spans="1:3" x14ac:dyDescent="0.35">
      <c r="A1186">
        <v>1185000</v>
      </c>
      <c r="B1186">
        <v>0.23958689999999999</v>
      </c>
    </row>
    <row r="1187" spans="1:3" x14ac:dyDescent="0.35">
      <c r="A1187">
        <v>1186000</v>
      </c>
      <c r="B1187">
        <v>0.24639457000000001</v>
      </c>
    </row>
    <row r="1188" spans="1:3" x14ac:dyDescent="0.35">
      <c r="A1188">
        <v>1187000</v>
      </c>
      <c r="B1188">
        <v>0.26001469999999999</v>
      </c>
    </row>
    <row r="1189" spans="1:3" x14ac:dyDescent="0.35">
      <c r="A1189">
        <v>1188000</v>
      </c>
      <c r="B1189">
        <v>0.24866540000000001</v>
      </c>
    </row>
    <row r="1190" spans="1:3" x14ac:dyDescent="0.35">
      <c r="A1190">
        <v>1189000</v>
      </c>
      <c r="B1190">
        <v>0.2342899</v>
      </c>
    </row>
    <row r="1191" spans="1:3" x14ac:dyDescent="0.35">
      <c r="A1191">
        <v>1190000</v>
      </c>
      <c r="B1191">
        <v>0.26077004999999998</v>
      </c>
      <c r="C1191" t="s">
        <v>43</v>
      </c>
    </row>
    <row r="1192" spans="1:3" x14ac:dyDescent="0.35">
      <c r="A1192">
        <v>1191000</v>
      </c>
      <c r="B1192">
        <v>0.28725024999999998</v>
      </c>
    </row>
    <row r="1193" spans="1:3" x14ac:dyDescent="0.35">
      <c r="A1193">
        <v>1192000</v>
      </c>
      <c r="B1193">
        <v>0.28649249999999998</v>
      </c>
    </row>
    <row r="1194" spans="1:3" x14ac:dyDescent="0.35">
      <c r="A1194">
        <v>1193000</v>
      </c>
      <c r="B1194">
        <v>0.28044015</v>
      </c>
    </row>
    <row r="1195" spans="1:3" x14ac:dyDescent="0.35">
      <c r="A1195">
        <v>1194000</v>
      </c>
      <c r="B1195">
        <v>0.26682240000000002</v>
      </c>
    </row>
    <row r="1196" spans="1:3" x14ac:dyDescent="0.35">
      <c r="A1196">
        <v>1195000</v>
      </c>
      <c r="B1196">
        <v>0.25320463999999998</v>
      </c>
    </row>
    <row r="1197" spans="1:3" x14ac:dyDescent="0.35">
      <c r="A1197">
        <v>1196000</v>
      </c>
      <c r="B1197">
        <v>0.25244689999999997</v>
      </c>
    </row>
    <row r="1198" spans="1:3" x14ac:dyDescent="0.35">
      <c r="A1198">
        <v>1197000</v>
      </c>
      <c r="B1198">
        <v>0.22067455999999999</v>
      </c>
    </row>
    <row r="1199" spans="1:3" x14ac:dyDescent="0.35">
      <c r="A1199">
        <v>1198000</v>
      </c>
      <c r="B1199">
        <v>0.23731606999999999</v>
      </c>
    </row>
    <row r="1200" spans="1:3" x14ac:dyDescent="0.35">
      <c r="A1200">
        <v>1199000</v>
      </c>
      <c r="B1200">
        <v>0.2683355</v>
      </c>
    </row>
    <row r="1201" spans="1:2" x14ac:dyDescent="0.35">
      <c r="A1201">
        <v>1200000</v>
      </c>
      <c r="B1201">
        <v>0.28573473999999999</v>
      </c>
    </row>
    <row r="1202" spans="1:2" x14ac:dyDescent="0.35">
      <c r="A1202">
        <v>1201000</v>
      </c>
      <c r="B1202">
        <v>0.30540726000000001</v>
      </c>
    </row>
    <row r="1203" spans="1:2" x14ac:dyDescent="0.35">
      <c r="A1203">
        <v>1202000</v>
      </c>
      <c r="B1203">
        <v>0.31297025000000001</v>
      </c>
    </row>
    <row r="1204" spans="1:2" x14ac:dyDescent="0.35">
      <c r="A1204">
        <v>1203000</v>
      </c>
      <c r="B1204">
        <v>0.30616260000000001</v>
      </c>
    </row>
    <row r="1205" spans="1:2" x14ac:dyDescent="0.35">
      <c r="A1205">
        <v>1204000</v>
      </c>
      <c r="B1205">
        <v>0.30389175000000002</v>
      </c>
    </row>
    <row r="1206" spans="1:2" x14ac:dyDescent="0.35">
      <c r="A1206">
        <v>1205000</v>
      </c>
      <c r="B1206">
        <v>0.30162334000000002</v>
      </c>
    </row>
    <row r="1207" spans="1:2" x14ac:dyDescent="0.35">
      <c r="A1207">
        <v>1206000</v>
      </c>
      <c r="B1207">
        <v>0.29405789999999998</v>
      </c>
    </row>
    <row r="1208" spans="1:2" x14ac:dyDescent="0.35">
      <c r="A1208">
        <v>1207000</v>
      </c>
      <c r="B1208">
        <v>0.29103174999999998</v>
      </c>
    </row>
    <row r="1209" spans="1:2" x14ac:dyDescent="0.35">
      <c r="A1209">
        <v>1208000</v>
      </c>
      <c r="B1209">
        <v>0.28800555999999999</v>
      </c>
    </row>
    <row r="1210" spans="1:2" x14ac:dyDescent="0.35">
      <c r="A1210">
        <v>1209000</v>
      </c>
      <c r="B1210">
        <v>0.28649249999999998</v>
      </c>
    </row>
    <row r="1211" spans="1:2" x14ac:dyDescent="0.35">
      <c r="A1211">
        <v>1210000</v>
      </c>
      <c r="B1211">
        <v>0.30162334000000002</v>
      </c>
    </row>
    <row r="1212" spans="1:2" x14ac:dyDescent="0.35">
      <c r="A1212">
        <v>1211000</v>
      </c>
      <c r="B1212">
        <v>0.31297025000000001</v>
      </c>
    </row>
    <row r="1213" spans="1:2" x14ac:dyDescent="0.35">
      <c r="A1213">
        <v>1212000</v>
      </c>
      <c r="B1213">
        <v>0.31675416000000001</v>
      </c>
    </row>
    <row r="1214" spans="1:2" x14ac:dyDescent="0.35">
      <c r="A1214">
        <v>1213000</v>
      </c>
      <c r="B1214">
        <v>0.32659044999999998</v>
      </c>
    </row>
    <row r="1215" spans="1:2" x14ac:dyDescent="0.35">
      <c r="A1215">
        <v>1214000</v>
      </c>
      <c r="B1215">
        <v>0.34323195000000001</v>
      </c>
    </row>
    <row r="1216" spans="1:2" x14ac:dyDescent="0.35">
      <c r="A1216">
        <v>1215000</v>
      </c>
      <c r="B1216">
        <v>0.35836279999999998</v>
      </c>
    </row>
    <row r="1217" spans="1:2" x14ac:dyDescent="0.35">
      <c r="A1217">
        <v>1216000</v>
      </c>
      <c r="B1217">
        <v>0.33945045000000001</v>
      </c>
    </row>
    <row r="1218" spans="1:2" x14ac:dyDescent="0.35">
      <c r="A1218">
        <v>1217000</v>
      </c>
      <c r="B1218">
        <v>0.30238110000000001</v>
      </c>
    </row>
    <row r="1219" spans="1:2" x14ac:dyDescent="0.35">
      <c r="A1219">
        <v>1218000</v>
      </c>
      <c r="B1219">
        <v>0.29405789999999998</v>
      </c>
    </row>
    <row r="1220" spans="1:2" x14ac:dyDescent="0.35">
      <c r="A1220">
        <v>1219000</v>
      </c>
      <c r="B1220">
        <v>0.28800555999999999</v>
      </c>
    </row>
    <row r="1221" spans="1:2" x14ac:dyDescent="0.35">
      <c r="A1221">
        <v>1220000</v>
      </c>
      <c r="B1221">
        <v>0.26606706000000002</v>
      </c>
    </row>
    <row r="1222" spans="1:2" x14ac:dyDescent="0.35">
      <c r="A1222">
        <v>1221000</v>
      </c>
      <c r="B1222">
        <v>0.25698858000000002</v>
      </c>
    </row>
    <row r="1223" spans="1:2" x14ac:dyDescent="0.35">
      <c r="A1223">
        <v>1222000</v>
      </c>
      <c r="B1223">
        <v>0.21613289999999999</v>
      </c>
    </row>
    <row r="1224" spans="1:2" x14ac:dyDescent="0.35">
      <c r="A1224">
        <v>1223000</v>
      </c>
      <c r="B1224">
        <v>0.21537755</v>
      </c>
    </row>
    <row r="1225" spans="1:2" x14ac:dyDescent="0.35">
      <c r="A1225">
        <v>1224000</v>
      </c>
      <c r="B1225">
        <v>0.22445606000000001</v>
      </c>
    </row>
    <row r="1226" spans="1:2" x14ac:dyDescent="0.35">
      <c r="A1226">
        <v>1225000</v>
      </c>
      <c r="B1226">
        <v>0.24488391000000001</v>
      </c>
    </row>
    <row r="1227" spans="1:2" x14ac:dyDescent="0.35">
      <c r="A1227">
        <v>1226000</v>
      </c>
      <c r="B1227">
        <v>0.2796824</v>
      </c>
    </row>
    <row r="1228" spans="1:2" x14ac:dyDescent="0.35">
      <c r="A1228">
        <v>1227000</v>
      </c>
      <c r="B1228">
        <v>0.27287474</v>
      </c>
    </row>
    <row r="1229" spans="1:2" x14ac:dyDescent="0.35">
      <c r="A1229">
        <v>1228000</v>
      </c>
      <c r="B1229">
        <v>0.26001469999999999</v>
      </c>
    </row>
    <row r="1230" spans="1:2" x14ac:dyDescent="0.35">
      <c r="A1230">
        <v>1229000</v>
      </c>
      <c r="B1230">
        <v>0.26077004999999998</v>
      </c>
    </row>
    <row r="1231" spans="1:2" x14ac:dyDescent="0.35">
      <c r="A1231">
        <v>1230000</v>
      </c>
      <c r="B1231">
        <v>0.28497939999999999</v>
      </c>
    </row>
    <row r="1232" spans="1:2" x14ac:dyDescent="0.35">
      <c r="A1232">
        <v>1231000</v>
      </c>
      <c r="B1232">
        <v>0.30767566000000002</v>
      </c>
    </row>
    <row r="1233" spans="1:3" x14ac:dyDescent="0.35">
      <c r="A1233">
        <v>1232000</v>
      </c>
      <c r="B1233">
        <v>0.29027639999999999</v>
      </c>
    </row>
    <row r="1234" spans="1:3" x14ac:dyDescent="0.35">
      <c r="A1234">
        <v>1233000</v>
      </c>
      <c r="B1234">
        <v>0.28573473999999999</v>
      </c>
    </row>
    <row r="1235" spans="1:3" x14ac:dyDescent="0.35">
      <c r="A1235">
        <v>1234000</v>
      </c>
      <c r="B1235">
        <v>0.30464950000000002</v>
      </c>
    </row>
    <row r="1236" spans="1:3" x14ac:dyDescent="0.35">
      <c r="A1236">
        <v>1235000</v>
      </c>
      <c r="B1236">
        <v>0.33491120000000002</v>
      </c>
    </row>
    <row r="1237" spans="1:3" x14ac:dyDescent="0.35">
      <c r="A1237">
        <v>1236000</v>
      </c>
      <c r="B1237">
        <v>0.35079979999999999</v>
      </c>
    </row>
    <row r="1238" spans="1:3" x14ac:dyDescent="0.35">
      <c r="A1238">
        <v>1237000</v>
      </c>
      <c r="B1238">
        <v>0.33339809999999998</v>
      </c>
      <c r="C1238" t="s">
        <v>44</v>
      </c>
    </row>
    <row r="1239" spans="1:3" x14ac:dyDescent="0.35">
      <c r="A1239">
        <v>1238000</v>
      </c>
      <c r="B1239">
        <v>0.27665624</v>
      </c>
    </row>
    <row r="1240" spans="1:3" x14ac:dyDescent="0.35">
      <c r="A1240">
        <v>1239000</v>
      </c>
      <c r="B1240">
        <v>0.30767566000000002</v>
      </c>
      <c r="C1240" t="s">
        <v>45</v>
      </c>
    </row>
    <row r="1241" spans="1:3" x14ac:dyDescent="0.35">
      <c r="A1241">
        <v>1240000</v>
      </c>
      <c r="B1241">
        <v>0.37879306000000001</v>
      </c>
    </row>
    <row r="1242" spans="1:3" x14ac:dyDescent="0.35">
      <c r="A1242">
        <v>1241000</v>
      </c>
      <c r="B1242">
        <v>0.34172127000000002</v>
      </c>
    </row>
    <row r="1243" spans="1:3" x14ac:dyDescent="0.35">
      <c r="A1243">
        <v>1242000</v>
      </c>
      <c r="B1243">
        <v>0.27060390000000001</v>
      </c>
    </row>
    <row r="1244" spans="1:3" x14ac:dyDescent="0.35">
      <c r="A1244">
        <v>1243000</v>
      </c>
      <c r="B1244">
        <v>0.24336840000000001</v>
      </c>
    </row>
    <row r="1245" spans="1:3" x14ac:dyDescent="0.35">
      <c r="A1245">
        <v>1244000</v>
      </c>
      <c r="B1245">
        <v>0.20251512999999999</v>
      </c>
    </row>
    <row r="1246" spans="1:3" x14ac:dyDescent="0.35">
      <c r="A1246">
        <v>1245000</v>
      </c>
      <c r="B1246">
        <v>0.13972092</v>
      </c>
    </row>
    <row r="1247" spans="1:3" x14ac:dyDescent="0.35">
      <c r="A1247">
        <v>1246000</v>
      </c>
      <c r="B1247">
        <v>0.123834744</v>
      </c>
    </row>
    <row r="1248" spans="1:3" x14ac:dyDescent="0.35">
      <c r="A1248">
        <v>1247000</v>
      </c>
      <c r="B1248">
        <v>9.9625394000000006E-2</v>
      </c>
    </row>
    <row r="1249" spans="1:2" x14ac:dyDescent="0.35">
      <c r="A1249">
        <v>1248000</v>
      </c>
      <c r="B1249">
        <v>7.9197550000000005E-2</v>
      </c>
    </row>
    <row r="1250" spans="1:2" x14ac:dyDescent="0.35">
      <c r="A1250">
        <v>1249000</v>
      </c>
      <c r="B1250">
        <v>3.2289505000000003E-2</v>
      </c>
    </row>
    <row r="1251" spans="1:2" x14ac:dyDescent="0.35">
      <c r="A1251">
        <v>1250000</v>
      </c>
      <c r="B1251">
        <v>-1.6129192000000001E-2</v>
      </c>
    </row>
    <row r="1252" spans="1:2" x14ac:dyDescent="0.35">
      <c r="A1252">
        <v>1251000</v>
      </c>
      <c r="B1252">
        <v>-3.2773122000000002E-2</v>
      </c>
    </row>
    <row r="1253" spans="1:2" x14ac:dyDescent="0.35">
      <c r="A1253">
        <v>1252000</v>
      </c>
      <c r="B1253">
        <v>-5.6227132999999999E-2</v>
      </c>
    </row>
    <row r="1254" spans="1:2" x14ac:dyDescent="0.35">
      <c r="A1254">
        <v>1253000</v>
      </c>
      <c r="B1254">
        <v>-5.4711625E-2</v>
      </c>
    </row>
    <row r="1255" spans="1:2" x14ac:dyDescent="0.35">
      <c r="A1255">
        <v>1254000</v>
      </c>
      <c r="B1255">
        <v>-5.3956299999999999E-2</v>
      </c>
    </row>
    <row r="1256" spans="1:2" x14ac:dyDescent="0.35">
      <c r="A1256">
        <v>1255000</v>
      </c>
      <c r="B1256">
        <v>-4.3364710000000001E-2</v>
      </c>
    </row>
    <row r="1257" spans="1:2" x14ac:dyDescent="0.35">
      <c r="A1257">
        <v>1256000</v>
      </c>
      <c r="B1257">
        <v>-5.9253304999999999E-2</v>
      </c>
    </row>
    <row r="1258" spans="1:2" x14ac:dyDescent="0.35">
      <c r="A1258">
        <v>1257000</v>
      </c>
      <c r="B1258">
        <v>-8.6488819999999994E-2</v>
      </c>
    </row>
    <row r="1259" spans="1:2" x14ac:dyDescent="0.35">
      <c r="A1259">
        <v>1258000</v>
      </c>
      <c r="B1259">
        <v>-0.10994284</v>
      </c>
    </row>
    <row r="1260" spans="1:2" x14ac:dyDescent="0.35">
      <c r="A1260">
        <v>1259000</v>
      </c>
      <c r="B1260">
        <v>-0.12356059</v>
      </c>
    </row>
    <row r="1261" spans="1:2" x14ac:dyDescent="0.35">
      <c r="A1261">
        <v>1260000</v>
      </c>
      <c r="B1261">
        <v>-0.12658676999999999</v>
      </c>
    </row>
    <row r="1262" spans="1:2" x14ac:dyDescent="0.35">
      <c r="A1262">
        <v>1261000</v>
      </c>
      <c r="B1262">
        <v>-0.13415219</v>
      </c>
    </row>
    <row r="1263" spans="1:2" x14ac:dyDescent="0.35">
      <c r="A1263">
        <v>1262000</v>
      </c>
      <c r="B1263">
        <v>-0.14247293999999999</v>
      </c>
    </row>
    <row r="1264" spans="1:2" x14ac:dyDescent="0.35">
      <c r="A1264">
        <v>1263000</v>
      </c>
      <c r="B1264">
        <v>-0.13642061</v>
      </c>
    </row>
    <row r="1265" spans="1:2" x14ac:dyDescent="0.35">
      <c r="A1265">
        <v>1264000</v>
      </c>
      <c r="B1265">
        <v>-0.11296900999999999</v>
      </c>
    </row>
    <row r="1266" spans="1:2" x14ac:dyDescent="0.35">
      <c r="A1266">
        <v>1265000</v>
      </c>
      <c r="B1266">
        <v>-6.3790134999999998E-2</v>
      </c>
    </row>
    <row r="1267" spans="1:2" x14ac:dyDescent="0.35">
      <c r="A1267">
        <v>1266000</v>
      </c>
      <c r="B1267">
        <v>-4.0245159999999997E-3</v>
      </c>
    </row>
    <row r="1268" spans="1:2" x14ac:dyDescent="0.35">
      <c r="A1268">
        <v>1267000</v>
      </c>
      <c r="B1268">
        <v>4.5151933999999998E-2</v>
      </c>
    </row>
    <row r="1269" spans="1:2" x14ac:dyDescent="0.35">
      <c r="A1269">
        <v>1268000</v>
      </c>
      <c r="B1269">
        <v>6.0285195999999999E-2</v>
      </c>
    </row>
    <row r="1270" spans="1:2" x14ac:dyDescent="0.35">
      <c r="A1270">
        <v>1269000</v>
      </c>
      <c r="B1270">
        <v>7.3145210000000002E-2</v>
      </c>
    </row>
    <row r="1271" spans="1:2" x14ac:dyDescent="0.35">
      <c r="A1271">
        <v>1270000</v>
      </c>
      <c r="B1271">
        <v>0.102651566</v>
      </c>
    </row>
    <row r="1272" spans="1:2" x14ac:dyDescent="0.35">
      <c r="A1272">
        <v>1271000</v>
      </c>
      <c r="B1272">
        <v>0.10718839600000001</v>
      </c>
    </row>
    <row r="1273" spans="1:2" x14ac:dyDescent="0.35">
      <c r="A1273">
        <v>1272000</v>
      </c>
      <c r="B1273">
        <v>0.11626690000000001</v>
      </c>
    </row>
    <row r="1274" spans="1:2" x14ac:dyDescent="0.35">
      <c r="A1274">
        <v>1273000</v>
      </c>
      <c r="B1274">
        <v>0.10113606</v>
      </c>
    </row>
    <row r="1275" spans="1:2" x14ac:dyDescent="0.35">
      <c r="A1275">
        <v>1274000</v>
      </c>
      <c r="B1275">
        <v>7.9197550000000005E-2</v>
      </c>
    </row>
    <row r="1276" spans="1:2" x14ac:dyDescent="0.35">
      <c r="A1276">
        <v>1275000</v>
      </c>
      <c r="B1276">
        <v>9.9625394000000006E-2</v>
      </c>
    </row>
    <row r="1277" spans="1:2" x14ac:dyDescent="0.35">
      <c r="A1277">
        <v>1276000</v>
      </c>
      <c r="B1277">
        <v>0.13518167</v>
      </c>
    </row>
    <row r="1278" spans="1:2" x14ac:dyDescent="0.35">
      <c r="A1278">
        <v>1277000</v>
      </c>
      <c r="B1278">
        <v>0.15636484</v>
      </c>
    </row>
    <row r="1279" spans="1:2" x14ac:dyDescent="0.35">
      <c r="A1279">
        <v>1278000</v>
      </c>
      <c r="B1279">
        <v>0.18133194999999999</v>
      </c>
    </row>
    <row r="1280" spans="1:2" x14ac:dyDescent="0.35">
      <c r="A1280">
        <v>1279000</v>
      </c>
      <c r="B1280">
        <v>0.20478353999999999</v>
      </c>
    </row>
    <row r="1281" spans="1:2" x14ac:dyDescent="0.35">
      <c r="A1281">
        <v>1280000</v>
      </c>
      <c r="B1281">
        <v>0.24791008</v>
      </c>
    </row>
    <row r="1282" spans="1:2" x14ac:dyDescent="0.35">
      <c r="A1282">
        <v>1281000</v>
      </c>
      <c r="B1282">
        <v>0.26001469999999999</v>
      </c>
    </row>
    <row r="1283" spans="1:2" x14ac:dyDescent="0.35">
      <c r="A1283">
        <v>1282000</v>
      </c>
      <c r="B1283">
        <v>0.26077004999999998</v>
      </c>
    </row>
    <row r="1284" spans="1:2" x14ac:dyDescent="0.35">
      <c r="A1284">
        <v>1283000</v>
      </c>
      <c r="B1284">
        <v>0.26001469999999999</v>
      </c>
    </row>
    <row r="1285" spans="1:2" x14ac:dyDescent="0.35">
      <c r="A1285">
        <v>1284000</v>
      </c>
      <c r="B1285">
        <v>0.25623083000000002</v>
      </c>
    </row>
    <row r="1286" spans="1:2" x14ac:dyDescent="0.35">
      <c r="A1286">
        <v>1285000</v>
      </c>
      <c r="B1286">
        <v>0.25849923000000002</v>
      </c>
    </row>
    <row r="1287" spans="1:2" x14ac:dyDescent="0.35">
      <c r="A1287">
        <v>1286000</v>
      </c>
      <c r="B1287">
        <v>0.29783939999999998</v>
      </c>
    </row>
    <row r="1288" spans="1:2" x14ac:dyDescent="0.35">
      <c r="A1288">
        <v>1287000</v>
      </c>
      <c r="B1288">
        <v>0.30767566000000002</v>
      </c>
    </row>
    <row r="1289" spans="1:2" x14ac:dyDescent="0.35">
      <c r="A1289">
        <v>1288000</v>
      </c>
      <c r="B1289">
        <v>0.29935489999999998</v>
      </c>
    </row>
    <row r="1290" spans="1:2" x14ac:dyDescent="0.35">
      <c r="A1290">
        <v>1289000</v>
      </c>
      <c r="B1290">
        <v>0.29859715999999997</v>
      </c>
    </row>
    <row r="1291" spans="1:2" x14ac:dyDescent="0.35">
      <c r="A1291">
        <v>1290000</v>
      </c>
      <c r="B1291">
        <v>0.29935489999999998</v>
      </c>
    </row>
    <row r="1292" spans="1:2" x14ac:dyDescent="0.35">
      <c r="A1292">
        <v>1291000</v>
      </c>
      <c r="B1292">
        <v>0.29405789999999998</v>
      </c>
    </row>
    <row r="1293" spans="1:2" x14ac:dyDescent="0.35">
      <c r="A1293">
        <v>1292000</v>
      </c>
      <c r="B1293">
        <v>0.30162334000000002</v>
      </c>
    </row>
    <row r="1294" spans="1:2" x14ac:dyDescent="0.35">
      <c r="A1294">
        <v>1293000</v>
      </c>
      <c r="B1294">
        <v>0.30238110000000001</v>
      </c>
    </row>
    <row r="1295" spans="1:2" x14ac:dyDescent="0.35">
      <c r="A1295">
        <v>1294000</v>
      </c>
      <c r="B1295">
        <v>0.35987829999999998</v>
      </c>
    </row>
    <row r="1296" spans="1:2" x14ac:dyDescent="0.35">
      <c r="A1296">
        <v>1295000</v>
      </c>
      <c r="B1296">
        <v>0.36971456000000003</v>
      </c>
    </row>
    <row r="1297" spans="1:3" x14ac:dyDescent="0.35">
      <c r="A1297">
        <v>1296000</v>
      </c>
      <c r="B1297">
        <v>0.33869510000000003</v>
      </c>
    </row>
    <row r="1298" spans="1:3" x14ac:dyDescent="0.35">
      <c r="A1298">
        <v>1297000</v>
      </c>
      <c r="B1298">
        <v>0.30691790000000002</v>
      </c>
    </row>
    <row r="1299" spans="1:3" x14ac:dyDescent="0.35">
      <c r="A1299">
        <v>1298000</v>
      </c>
      <c r="B1299">
        <v>0.27514556000000001</v>
      </c>
    </row>
    <row r="1300" spans="1:3" x14ac:dyDescent="0.35">
      <c r="A1300">
        <v>1299000</v>
      </c>
      <c r="B1300">
        <v>0.22067455999999999</v>
      </c>
    </row>
    <row r="1301" spans="1:3" x14ac:dyDescent="0.35">
      <c r="A1301">
        <v>1300000</v>
      </c>
      <c r="B1301">
        <v>0.22823757</v>
      </c>
    </row>
    <row r="1302" spans="1:3" x14ac:dyDescent="0.35">
      <c r="A1302">
        <v>1301000</v>
      </c>
      <c r="B1302">
        <v>0.25396239999999998</v>
      </c>
    </row>
    <row r="1303" spans="1:3" x14ac:dyDescent="0.35">
      <c r="A1303">
        <v>1302000</v>
      </c>
      <c r="B1303">
        <v>0.24866540000000001</v>
      </c>
    </row>
    <row r="1304" spans="1:3" x14ac:dyDescent="0.35">
      <c r="A1304">
        <v>1303000</v>
      </c>
      <c r="B1304">
        <v>0.24488391000000001</v>
      </c>
    </row>
    <row r="1305" spans="1:3" x14ac:dyDescent="0.35">
      <c r="A1305">
        <v>1304000</v>
      </c>
      <c r="B1305">
        <v>0.24185773999999999</v>
      </c>
    </row>
    <row r="1306" spans="1:3" x14ac:dyDescent="0.35">
      <c r="A1306">
        <v>1305000</v>
      </c>
      <c r="B1306">
        <v>0.23277923</v>
      </c>
    </row>
    <row r="1307" spans="1:3" x14ac:dyDescent="0.35">
      <c r="A1307">
        <v>1306000</v>
      </c>
      <c r="B1307">
        <v>0.26077004999999998</v>
      </c>
    </row>
    <row r="1308" spans="1:3" x14ac:dyDescent="0.35">
      <c r="A1308">
        <v>1307000</v>
      </c>
      <c r="B1308">
        <v>0.26455155000000002</v>
      </c>
    </row>
    <row r="1309" spans="1:3" x14ac:dyDescent="0.35">
      <c r="A1309">
        <v>1308000</v>
      </c>
      <c r="B1309">
        <v>0.26455155000000002</v>
      </c>
    </row>
    <row r="1310" spans="1:3" x14ac:dyDescent="0.35">
      <c r="A1310">
        <v>1309000</v>
      </c>
      <c r="B1310">
        <v>0.30389175000000002</v>
      </c>
      <c r="C1310" t="s">
        <v>46</v>
      </c>
    </row>
    <row r="1311" spans="1:3" x14ac:dyDescent="0.35">
      <c r="A1311">
        <v>1310000</v>
      </c>
      <c r="B1311">
        <v>0.32961659999999998</v>
      </c>
    </row>
    <row r="1312" spans="1:3" x14ac:dyDescent="0.35">
      <c r="A1312">
        <v>1311000</v>
      </c>
      <c r="B1312">
        <v>0.33566895000000002</v>
      </c>
    </row>
    <row r="1313" spans="1:3" x14ac:dyDescent="0.35">
      <c r="A1313">
        <v>1312000</v>
      </c>
      <c r="B1313">
        <v>0.30540726000000001</v>
      </c>
    </row>
    <row r="1314" spans="1:3" x14ac:dyDescent="0.35">
      <c r="A1314">
        <v>1313000</v>
      </c>
      <c r="B1314">
        <v>0.27514556000000001</v>
      </c>
    </row>
    <row r="1315" spans="1:3" x14ac:dyDescent="0.35">
      <c r="A1315">
        <v>1314000</v>
      </c>
      <c r="B1315">
        <v>0.24639457000000001</v>
      </c>
    </row>
    <row r="1316" spans="1:3" x14ac:dyDescent="0.35">
      <c r="A1316">
        <v>1315000</v>
      </c>
      <c r="B1316">
        <v>0.25471774000000003</v>
      </c>
    </row>
    <row r="1317" spans="1:3" x14ac:dyDescent="0.35">
      <c r="A1317">
        <v>1316000</v>
      </c>
      <c r="B1317">
        <v>0.26757774000000001</v>
      </c>
    </row>
    <row r="1318" spans="1:3" x14ac:dyDescent="0.35">
      <c r="A1318">
        <v>1317000</v>
      </c>
      <c r="B1318">
        <v>0.25547308000000002</v>
      </c>
    </row>
    <row r="1319" spans="1:3" x14ac:dyDescent="0.35">
      <c r="A1319">
        <v>1318000</v>
      </c>
      <c r="B1319">
        <v>0.24639457000000001</v>
      </c>
    </row>
    <row r="1320" spans="1:3" x14ac:dyDescent="0.35">
      <c r="A1320">
        <v>1319000</v>
      </c>
      <c r="B1320">
        <v>0.22370072999999999</v>
      </c>
    </row>
    <row r="1321" spans="1:3" x14ac:dyDescent="0.35">
      <c r="A1321">
        <v>1320000</v>
      </c>
      <c r="B1321">
        <v>0.19873120999999999</v>
      </c>
    </row>
    <row r="1322" spans="1:3" x14ac:dyDescent="0.35">
      <c r="A1322">
        <v>1321000</v>
      </c>
      <c r="B1322">
        <v>0.22218521999999999</v>
      </c>
    </row>
    <row r="1323" spans="1:3" x14ac:dyDescent="0.35">
      <c r="A1323">
        <v>1322000</v>
      </c>
      <c r="B1323">
        <v>0.2342899</v>
      </c>
    </row>
    <row r="1324" spans="1:3" x14ac:dyDescent="0.35">
      <c r="A1324">
        <v>1323000</v>
      </c>
      <c r="B1324">
        <v>0.24185773999999999</v>
      </c>
    </row>
    <row r="1325" spans="1:3" x14ac:dyDescent="0.35">
      <c r="A1325">
        <v>1324000</v>
      </c>
      <c r="B1325">
        <v>0.22823757</v>
      </c>
      <c r="C1325" t="s">
        <v>47</v>
      </c>
    </row>
    <row r="1326" spans="1:3" x14ac:dyDescent="0.35">
      <c r="A1326">
        <v>1325000</v>
      </c>
      <c r="B1326">
        <v>0.23277923</v>
      </c>
    </row>
    <row r="1327" spans="1:3" x14ac:dyDescent="0.35">
      <c r="A1327">
        <v>1326000</v>
      </c>
      <c r="B1327">
        <v>0.20402579000000001</v>
      </c>
    </row>
    <row r="1328" spans="1:3" x14ac:dyDescent="0.35">
      <c r="A1328">
        <v>1327000</v>
      </c>
      <c r="B1328">
        <v>0.20402579000000001</v>
      </c>
    </row>
    <row r="1329" spans="1:2" x14ac:dyDescent="0.35">
      <c r="A1329">
        <v>1328000</v>
      </c>
      <c r="B1329">
        <v>0.16468558999999999</v>
      </c>
    </row>
    <row r="1330" spans="1:2" x14ac:dyDescent="0.35">
      <c r="A1330">
        <v>1329000</v>
      </c>
      <c r="B1330">
        <v>9.0546890000000005E-2</v>
      </c>
    </row>
    <row r="1331" spans="1:2" x14ac:dyDescent="0.35">
      <c r="A1331">
        <v>1330000</v>
      </c>
      <c r="B1331">
        <v>2.6237170000000001E-2</v>
      </c>
    </row>
    <row r="1332" spans="1:2" x14ac:dyDescent="0.35">
      <c r="A1332">
        <v>1331000</v>
      </c>
      <c r="B1332">
        <v>-3.3528447000000003E-2</v>
      </c>
    </row>
    <row r="1333" spans="1:2" x14ac:dyDescent="0.35">
      <c r="A1333">
        <v>1332000</v>
      </c>
      <c r="B1333">
        <v>-8.8757240000000001E-2</v>
      </c>
    </row>
    <row r="1334" spans="1:2" x14ac:dyDescent="0.35">
      <c r="A1334">
        <v>1333000</v>
      </c>
      <c r="B1334">
        <v>-0.13793612</v>
      </c>
    </row>
    <row r="1335" spans="1:2" x14ac:dyDescent="0.35">
      <c r="A1335">
        <v>1334000</v>
      </c>
      <c r="B1335">
        <v>-0.16592696000000001</v>
      </c>
    </row>
    <row r="1336" spans="1:2" x14ac:dyDescent="0.35">
      <c r="A1336">
        <v>1335000</v>
      </c>
      <c r="B1336">
        <v>-0.21510098999999999</v>
      </c>
    </row>
    <row r="1337" spans="1:2" x14ac:dyDescent="0.35">
      <c r="A1337">
        <v>1336000</v>
      </c>
      <c r="B1337">
        <v>-0.23250266999999999</v>
      </c>
    </row>
    <row r="1338" spans="1:2" x14ac:dyDescent="0.35">
      <c r="A1338">
        <v>1337000</v>
      </c>
      <c r="B1338">
        <v>-0.25746735999999998</v>
      </c>
    </row>
    <row r="1339" spans="1:2" x14ac:dyDescent="0.35">
      <c r="A1339">
        <v>1338000</v>
      </c>
      <c r="B1339">
        <v>-0.2491466</v>
      </c>
    </row>
    <row r="1340" spans="1:2" x14ac:dyDescent="0.35">
      <c r="A1340">
        <v>1339000</v>
      </c>
      <c r="B1340">
        <v>-0.19543331999999999</v>
      </c>
    </row>
    <row r="1341" spans="1:2" x14ac:dyDescent="0.35">
      <c r="A1341">
        <v>1340000</v>
      </c>
      <c r="B1341">
        <v>-0.17651854</v>
      </c>
    </row>
    <row r="1342" spans="1:2" x14ac:dyDescent="0.35">
      <c r="A1342">
        <v>1341000</v>
      </c>
      <c r="B1342">
        <v>-0.16744004000000001</v>
      </c>
    </row>
    <row r="1343" spans="1:2" x14ac:dyDescent="0.35">
      <c r="A1343">
        <v>1342000</v>
      </c>
      <c r="B1343">
        <v>-0.18181314000000001</v>
      </c>
    </row>
    <row r="1344" spans="1:2" x14ac:dyDescent="0.35">
      <c r="A1344">
        <v>1343000</v>
      </c>
      <c r="B1344">
        <v>-0.17425014</v>
      </c>
    </row>
    <row r="1345" spans="1:2" x14ac:dyDescent="0.35">
      <c r="A1345">
        <v>1344000</v>
      </c>
      <c r="B1345">
        <v>-0.16138770999999999</v>
      </c>
    </row>
    <row r="1346" spans="1:2" x14ac:dyDescent="0.35">
      <c r="A1346">
        <v>1345000</v>
      </c>
      <c r="B1346">
        <v>-0.12583143999999999</v>
      </c>
    </row>
    <row r="1347" spans="1:2" x14ac:dyDescent="0.35">
      <c r="A1347">
        <v>1346000</v>
      </c>
      <c r="B1347">
        <v>-0.12809986000000001</v>
      </c>
    </row>
    <row r="1348" spans="1:2" x14ac:dyDescent="0.35">
      <c r="A1348">
        <v>1347000</v>
      </c>
      <c r="B1348">
        <v>-0.12809986000000001</v>
      </c>
    </row>
    <row r="1349" spans="1:2" x14ac:dyDescent="0.35">
      <c r="A1349">
        <v>1348000</v>
      </c>
      <c r="B1349">
        <v>-0.11523741999999999</v>
      </c>
    </row>
    <row r="1350" spans="1:2" x14ac:dyDescent="0.35">
      <c r="A1350">
        <v>1349000</v>
      </c>
      <c r="B1350">
        <v>-0.107672006</v>
      </c>
    </row>
    <row r="1351" spans="1:2" x14ac:dyDescent="0.35">
      <c r="A1351">
        <v>1350000</v>
      </c>
      <c r="B1351">
        <v>-7.5894809999999993E-2</v>
      </c>
    </row>
    <row r="1352" spans="1:2" x14ac:dyDescent="0.35">
      <c r="A1352">
        <v>1351000</v>
      </c>
      <c r="B1352">
        <v>7.1632124000000005E-2</v>
      </c>
    </row>
    <row r="1353" spans="1:2" x14ac:dyDescent="0.35">
      <c r="A1353">
        <v>1352000</v>
      </c>
      <c r="B1353">
        <v>0.30086560000000001</v>
      </c>
    </row>
    <row r="1354" spans="1:2" x14ac:dyDescent="0.35">
      <c r="A1354">
        <v>1353000</v>
      </c>
      <c r="B1354">
        <v>0.42872483</v>
      </c>
    </row>
    <row r="1355" spans="1:2" x14ac:dyDescent="0.35">
      <c r="A1355">
        <v>1354000</v>
      </c>
      <c r="B1355">
        <v>0.37122761999999998</v>
      </c>
    </row>
    <row r="1356" spans="1:2" x14ac:dyDescent="0.35">
      <c r="A1356">
        <v>1355000</v>
      </c>
      <c r="B1356">
        <v>0.25849923000000002</v>
      </c>
    </row>
    <row r="1357" spans="1:2" x14ac:dyDescent="0.35">
      <c r="A1357">
        <v>1356000</v>
      </c>
      <c r="B1357">
        <v>0.35685210000000001</v>
      </c>
    </row>
    <row r="1358" spans="1:2" x14ac:dyDescent="0.35">
      <c r="A1358">
        <v>1357000</v>
      </c>
      <c r="B1358">
        <v>0.48697977999999997</v>
      </c>
    </row>
    <row r="1359" spans="1:2" x14ac:dyDescent="0.35">
      <c r="A1359">
        <v>1358000</v>
      </c>
      <c r="B1359">
        <v>0.56641799999999998</v>
      </c>
    </row>
    <row r="1360" spans="1:2" x14ac:dyDescent="0.35">
      <c r="A1360">
        <v>1359000</v>
      </c>
      <c r="B1360">
        <v>0.56868879999999999</v>
      </c>
    </row>
    <row r="1361" spans="1:2" x14ac:dyDescent="0.35">
      <c r="A1361">
        <v>1360000</v>
      </c>
      <c r="B1361">
        <v>0.56414710000000001</v>
      </c>
    </row>
    <row r="1362" spans="1:2" x14ac:dyDescent="0.35">
      <c r="A1362">
        <v>1361000</v>
      </c>
      <c r="B1362">
        <v>0.50513684999999997</v>
      </c>
    </row>
    <row r="1363" spans="1:2" x14ac:dyDescent="0.35">
      <c r="A1363">
        <v>1362000</v>
      </c>
      <c r="B1363">
        <v>0.44915026000000002</v>
      </c>
    </row>
    <row r="1364" spans="1:2" x14ac:dyDescent="0.35">
      <c r="A1364">
        <v>1363000</v>
      </c>
      <c r="B1364">
        <v>0.39165306</v>
      </c>
    </row>
    <row r="1365" spans="1:2" x14ac:dyDescent="0.35">
      <c r="A1365">
        <v>1364000</v>
      </c>
      <c r="B1365">
        <v>0.36138894999999999</v>
      </c>
    </row>
    <row r="1366" spans="1:2" x14ac:dyDescent="0.35">
      <c r="A1366">
        <v>1365000</v>
      </c>
      <c r="B1366">
        <v>0.2796824</v>
      </c>
    </row>
    <row r="1367" spans="1:2" x14ac:dyDescent="0.35">
      <c r="A1367">
        <v>1366000</v>
      </c>
      <c r="B1367">
        <v>0.27438780000000002</v>
      </c>
    </row>
    <row r="1368" spans="1:2" x14ac:dyDescent="0.35">
      <c r="A1368">
        <v>1367000</v>
      </c>
      <c r="B1368">
        <v>0.28951864999999999</v>
      </c>
    </row>
    <row r="1369" spans="1:2" x14ac:dyDescent="0.35">
      <c r="A1369">
        <v>1368000</v>
      </c>
      <c r="B1369">
        <v>0.30238110000000001</v>
      </c>
    </row>
    <row r="1370" spans="1:2" x14ac:dyDescent="0.35">
      <c r="A1370">
        <v>1369000</v>
      </c>
      <c r="B1370">
        <v>0.32885884999999998</v>
      </c>
    </row>
    <row r="1371" spans="1:2" x14ac:dyDescent="0.35">
      <c r="A1371">
        <v>1370000</v>
      </c>
      <c r="B1371">
        <v>0.35079979999999999</v>
      </c>
    </row>
    <row r="1372" spans="1:2" x14ac:dyDescent="0.35">
      <c r="A1372">
        <v>1371000</v>
      </c>
      <c r="B1372">
        <v>0.36517285999999999</v>
      </c>
    </row>
    <row r="1373" spans="1:2" x14ac:dyDescent="0.35">
      <c r="A1373">
        <v>1372000</v>
      </c>
      <c r="B1373">
        <v>0.37576690000000001</v>
      </c>
    </row>
    <row r="1374" spans="1:2" x14ac:dyDescent="0.35">
      <c r="A1374">
        <v>1373000</v>
      </c>
      <c r="B1374">
        <v>0.3606336</v>
      </c>
    </row>
    <row r="1375" spans="1:2" x14ac:dyDescent="0.35">
      <c r="A1375">
        <v>1374000</v>
      </c>
      <c r="B1375">
        <v>0.3606336</v>
      </c>
    </row>
    <row r="1376" spans="1:2" x14ac:dyDescent="0.35">
      <c r="A1376">
        <v>1375000</v>
      </c>
      <c r="B1376">
        <v>0.38711622000000001</v>
      </c>
    </row>
    <row r="1377" spans="1:2" x14ac:dyDescent="0.35">
      <c r="A1377">
        <v>1376000</v>
      </c>
      <c r="B1377">
        <v>0.40073155999999999</v>
      </c>
    </row>
    <row r="1378" spans="1:2" x14ac:dyDescent="0.35">
      <c r="A1378">
        <v>1377000</v>
      </c>
      <c r="B1378">
        <v>0.43856109999999998</v>
      </c>
    </row>
    <row r="1379" spans="1:2" x14ac:dyDescent="0.35">
      <c r="A1379">
        <v>1378000</v>
      </c>
      <c r="B1379">
        <v>0.44839491999999997</v>
      </c>
    </row>
    <row r="1380" spans="1:2" x14ac:dyDescent="0.35">
      <c r="A1380">
        <v>1379000</v>
      </c>
      <c r="B1380">
        <v>0.45747343000000001</v>
      </c>
    </row>
    <row r="1381" spans="1:2" x14ac:dyDescent="0.35">
      <c r="A1381">
        <v>1380000</v>
      </c>
      <c r="B1381">
        <v>0.46503886999999999</v>
      </c>
    </row>
    <row r="1382" spans="1:2" x14ac:dyDescent="0.35">
      <c r="A1382">
        <v>1381000</v>
      </c>
      <c r="B1382">
        <v>0.48470896000000002</v>
      </c>
    </row>
    <row r="1383" spans="1:2" x14ac:dyDescent="0.35">
      <c r="A1383">
        <v>1382000</v>
      </c>
      <c r="B1383">
        <v>0.49151662000000002</v>
      </c>
    </row>
    <row r="1384" spans="1:2" x14ac:dyDescent="0.35">
      <c r="A1384">
        <v>1383000</v>
      </c>
      <c r="B1384">
        <v>0.48395361999999997</v>
      </c>
    </row>
    <row r="1385" spans="1:2" x14ac:dyDescent="0.35">
      <c r="A1385">
        <v>1384000</v>
      </c>
      <c r="B1385">
        <v>0.44839491999999997</v>
      </c>
    </row>
    <row r="1386" spans="1:2" x14ac:dyDescent="0.35">
      <c r="A1386">
        <v>1385000</v>
      </c>
      <c r="B1386">
        <v>0.44839491999999997</v>
      </c>
    </row>
    <row r="1387" spans="1:2" x14ac:dyDescent="0.35">
      <c r="A1387">
        <v>1386000</v>
      </c>
      <c r="B1387">
        <v>0.47411736999999998</v>
      </c>
    </row>
    <row r="1388" spans="1:2" x14ac:dyDescent="0.35">
      <c r="A1388">
        <v>1387000</v>
      </c>
      <c r="B1388">
        <v>0.45142110000000002</v>
      </c>
    </row>
    <row r="1389" spans="1:2" x14ac:dyDescent="0.35">
      <c r="A1389">
        <v>1388000</v>
      </c>
      <c r="B1389">
        <v>0.41208090000000003</v>
      </c>
    </row>
    <row r="1390" spans="1:2" x14ac:dyDescent="0.35">
      <c r="A1390">
        <v>1389000</v>
      </c>
      <c r="B1390">
        <v>0.37803772000000002</v>
      </c>
    </row>
    <row r="1391" spans="1:2" x14ac:dyDescent="0.35">
      <c r="A1391">
        <v>1390000</v>
      </c>
      <c r="B1391">
        <v>0.34096349999999997</v>
      </c>
    </row>
    <row r="1392" spans="1:2" x14ac:dyDescent="0.35">
      <c r="A1392">
        <v>1391000</v>
      </c>
      <c r="B1392">
        <v>0.32885884999999998</v>
      </c>
    </row>
    <row r="1393" spans="1:3" x14ac:dyDescent="0.35">
      <c r="A1393">
        <v>1392000</v>
      </c>
      <c r="B1393">
        <v>0.32734575999999999</v>
      </c>
    </row>
    <row r="1394" spans="1:3" x14ac:dyDescent="0.35">
      <c r="A1394">
        <v>1393000</v>
      </c>
      <c r="B1394">
        <v>0.32507493999999998</v>
      </c>
    </row>
    <row r="1395" spans="1:3" x14ac:dyDescent="0.35">
      <c r="A1395">
        <v>1394000</v>
      </c>
      <c r="B1395">
        <v>0.31902259999999999</v>
      </c>
    </row>
    <row r="1396" spans="1:3" x14ac:dyDescent="0.35">
      <c r="A1396">
        <v>1395000</v>
      </c>
      <c r="B1396">
        <v>0.29632874999999997</v>
      </c>
      <c r="C1396" t="s">
        <v>48</v>
      </c>
    </row>
    <row r="1397" spans="1:3" x14ac:dyDescent="0.35">
      <c r="A1397">
        <v>1396000</v>
      </c>
      <c r="B1397">
        <v>0.24866540000000001</v>
      </c>
    </row>
    <row r="1398" spans="1:3" x14ac:dyDescent="0.35">
      <c r="A1398">
        <v>1397000</v>
      </c>
      <c r="B1398">
        <v>0.32053809999999999</v>
      </c>
    </row>
    <row r="1399" spans="1:3" x14ac:dyDescent="0.35">
      <c r="A1399">
        <v>1398000</v>
      </c>
      <c r="B1399">
        <v>0.35458129999999999</v>
      </c>
    </row>
    <row r="1400" spans="1:3" x14ac:dyDescent="0.35">
      <c r="A1400">
        <v>1399000</v>
      </c>
      <c r="B1400">
        <v>0.18965270000000001</v>
      </c>
    </row>
    <row r="1401" spans="1:3" x14ac:dyDescent="0.35">
      <c r="A1401">
        <v>1400000</v>
      </c>
      <c r="B1401">
        <v>0.15863326</v>
      </c>
    </row>
    <row r="1402" spans="1:3" x14ac:dyDescent="0.35">
      <c r="A1402">
        <v>1401000</v>
      </c>
      <c r="B1402">
        <v>0.19721812</v>
      </c>
    </row>
    <row r="1403" spans="1:3" x14ac:dyDescent="0.35">
      <c r="A1403">
        <v>1402000</v>
      </c>
      <c r="B1403">
        <v>0.20251512999999999</v>
      </c>
    </row>
    <row r="1404" spans="1:3" x14ac:dyDescent="0.35">
      <c r="A1404">
        <v>1403000</v>
      </c>
      <c r="B1404">
        <v>0.16620109999999999</v>
      </c>
    </row>
    <row r="1405" spans="1:3" x14ac:dyDescent="0.35">
      <c r="A1405">
        <v>1404000</v>
      </c>
      <c r="B1405">
        <v>3.1531755000000002E-2</v>
      </c>
    </row>
    <row r="1406" spans="1:3" x14ac:dyDescent="0.35">
      <c r="A1406">
        <v>1405000</v>
      </c>
      <c r="B1406">
        <v>-6.3790134999999998E-2</v>
      </c>
    </row>
    <row r="1407" spans="1:3" x14ac:dyDescent="0.35">
      <c r="A1407">
        <v>1406000</v>
      </c>
      <c r="B1407">
        <v>-6.2279470000000003E-2</v>
      </c>
    </row>
    <row r="1408" spans="1:3" x14ac:dyDescent="0.35">
      <c r="A1408">
        <v>1407000</v>
      </c>
      <c r="B1408">
        <v>-1.0076854E-2</v>
      </c>
    </row>
    <row r="1409" spans="1:2" x14ac:dyDescent="0.35">
      <c r="A1409">
        <v>1408000</v>
      </c>
      <c r="B1409">
        <v>6.567074E-3</v>
      </c>
    </row>
    <row r="1410" spans="1:2" x14ac:dyDescent="0.35">
      <c r="A1410">
        <v>1409000</v>
      </c>
      <c r="B1410">
        <v>5.8769694999999997E-2</v>
      </c>
    </row>
    <row r="1411" spans="1:2" x14ac:dyDescent="0.35">
      <c r="A1411">
        <v>1410000</v>
      </c>
      <c r="B1411">
        <v>0.15485176</v>
      </c>
    </row>
    <row r="1412" spans="1:2" x14ac:dyDescent="0.35">
      <c r="A1412">
        <v>1411000</v>
      </c>
      <c r="B1412">
        <v>8.9789140000000003E-2</v>
      </c>
    </row>
    <row r="1413" spans="1:2" x14ac:dyDescent="0.35">
      <c r="A1413">
        <v>1412000</v>
      </c>
      <c r="B1413">
        <v>4.2881094000000002E-2</v>
      </c>
    </row>
    <row r="1414" spans="1:2" x14ac:dyDescent="0.35">
      <c r="A1414">
        <v>1413000</v>
      </c>
      <c r="B1414">
        <v>4.5151933999999998E-2</v>
      </c>
    </row>
    <row r="1415" spans="1:2" x14ac:dyDescent="0.35">
      <c r="A1415">
        <v>1414000</v>
      </c>
      <c r="B1415">
        <v>4.2962369999999996E-3</v>
      </c>
    </row>
    <row r="1416" spans="1:2" x14ac:dyDescent="0.35">
      <c r="A1416">
        <v>1415000</v>
      </c>
      <c r="B1416">
        <v>3.1531755000000002E-2</v>
      </c>
    </row>
    <row r="1417" spans="1:2" x14ac:dyDescent="0.35">
      <c r="A1417">
        <v>1416000</v>
      </c>
      <c r="B1417">
        <v>7.0119039999999994E-2</v>
      </c>
    </row>
    <row r="1418" spans="1:2" x14ac:dyDescent="0.35">
      <c r="A1418">
        <v>1417000</v>
      </c>
      <c r="B1418">
        <v>3.9854929999999997E-2</v>
      </c>
    </row>
    <row r="1419" spans="1:2" x14ac:dyDescent="0.35">
      <c r="A1419">
        <v>1418000</v>
      </c>
      <c r="B1419">
        <v>2.4724085E-2</v>
      </c>
    </row>
    <row r="1420" spans="1:2" x14ac:dyDescent="0.35">
      <c r="A1420">
        <v>1419000</v>
      </c>
      <c r="B1420">
        <v>6.3311370000000006E-2</v>
      </c>
    </row>
    <row r="1421" spans="1:2" x14ac:dyDescent="0.35">
      <c r="A1421">
        <v>1420000</v>
      </c>
      <c r="B1421">
        <v>0.11551156999999999</v>
      </c>
    </row>
    <row r="1422" spans="1:2" x14ac:dyDescent="0.35">
      <c r="A1422">
        <v>1421000</v>
      </c>
      <c r="B1422">
        <v>0.1571226</v>
      </c>
    </row>
    <row r="1423" spans="1:2" x14ac:dyDescent="0.35">
      <c r="A1423">
        <v>1422000</v>
      </c>
      <c r="B1423">
        <v>0.15939101999999999</v>
      </c>
    </row>
    <row r="1424" spans="1:2" x14ac:dyDescent="0.35">
      <c r="A1424">
        <v>1423000</v>
      </c>
      <c r="B1424">
        <v>0.13593942000000001</v>
      </c>
    </row>
    <row r="1425" spans="1:2" x14ac:dyDescent="0.35">
      <c r="A1425">
        <v>1424000</v>
      </c>
      <c r="B1425">
        <v>0.108703904</v>
      </c>
    </row>
    <row r="1426" spans="1:2" x14ac:dyDescent="0.35">
      <c r="A1426">
        <v>1425000</v>
      </c>
      <c r="B1426">
        <v>6.1040535999999999E-2</v>
      </c>
    </row>
    <row r="1427" spans="1:2" x14ac:dyDescent="0.35">
      <c r="A1427">
        <v>1426000</v>
      </c>
      <c r="B1427">
        <v>4.9691184999999999E-2</v>
      </c>
    </row>
    <row r="1428" spans="1:2" x14ac:dyDescent="0.35">
      <c r="A1428">
        <v>1427000</v>
      </c>
      <c r="B1428">
        <v>7.4658290000000002E-2</v>
      </c>
    </row>
    <row r="1429" spans="1:2" x14ac:dyDescent="0.35">
      <c r="A1429">
        <v>1428000</v>
      </c>
      <c r="B1429">
        <v>7.0874370000000006E-2</v>
      </c>
    </row>
    <row r="1430" spans="1:2" x14ac:dyDescent="0.35">
      <c r="A1430">
        <v>1429000</v>
      </c>
      <c r="B1430">
        <v>9.3573056000000002E-2</v>
      </c>
    </row>
    <row r="1431" spans="1:2" x14ac:dyDescent="0.35">
      <c r="A1431">
        <v>1430000</v>
      </c>
      <c r="B1431">
        <v>0.10794615</v>
      </c>
    </row>
    <row r="1432" spans="1:2" x14ac:dyDescent="0.35">
      <c r="A1432">
        <v>1431000</v>
      </c>
      <c r="B1432">
        <v>0.10794615</v>
      </c>
    </row>
    <row r="1433" spans="1:2" x14ac:dyDescent="0.35">
      <c r="A1433">
        <v>1432000</v>
      </c>
      <c r="B1433">
        <v>8.8276049999999995E-2</v>
      </c>
    </row>
    <row r="1434" spans="1:2" x14ac:dyDescent="0.35">
      <c r="A1434">
        <v>1433000</v>
      </c>
      <c r="B1434">
        <v>6.1040535999999999E-2</v>
      </c>
    </row>
    <row r="1435" spans="1:2" x14ac:dyDescent="0.35">
      <c r="A1435">
        <v>1434000</v>
      </c>
      <c r="B1435">
        <v>8.7520719999999996E-2</v>
      </c>
    </row>
    <row r="1436" spans="1:2" x14ac:dyDescent="0.35">
      <c r="A1436">
        <v>1435000</v>
      </c>
      <c r="B1436">
        <v>0.123834744</v>
      </c>
    </row>
    <row r="1437" spans="1:2" x14ac:dyDescent="0.35">
      <c r="A1437">
        <v>1436000</v>
      </c>
      <c r="B1437">
        <v>0.14879941999999999</v>
      </c>
    </row>
    <row r="1438" spans="1:2" x14ac:dyDescent="0.35">
      <c r="A1438">
        <v>1437000</v>
      </c>
      <c r="B1438">
        <v>0.14350241</v>
      </c>
    </row>
    <row r="1439" spans="1:2" x14ac:dyDescent="0.35">
      <c r="A1439">
        <v>1438000</v>
      </c>
      <c r="B1439">
        <v>0.11399848999999999</v>
      </c>
    </row>
    <row r="1440" spans="1:2" x14ac:dyDescent="0.35">
      <c r="A1440">
        <v>1439000</v>
      </c>
      <c r="B1440">
        <v>6.9363705999999997E-2</v>
      </c>
    </row>
    <row r="1441" spans="1:2" x14ac:dyDescent="0.35">
      <c r="A1441">
        <v>1440000</v>
      </c>
      <c r="B1441">
        <v>7.1632124000000005E-2</v>
      </c>
    </row>
    <row r="1442" spans="1:2" x14ac:dyDescent="0.35">
      <c r="A1442">
        <v>1441000</v>
      </c>
      <c r="B1442">
        <v>0.102651566</v>
      </c>
    </row>
    <row r="1443" spans="1:2" x14ac:dyDescent="0.35">
      <c r="A1443">
        <v>1442000</v>
      </c>
      <c r="B1443">
        <v>6.1040535999999999E-2</v>
      </c>
    </row>
    <row r="1444" spans="1:2" x14ac:dyDescent="0.35">
      <c r="A1444">
        <v>1443000</v>
      </c>
      <c r="B1444">
        <v>2.1697916000000001E-2</v>
      </c>
    </row>
    <row r="1445" spans="1:2" x14ac:dyDescent="0.35">
      <c r="A1445">
        <v>1444000</v>
      </c>
      <c r="B1445">
        <v>1.0348573999999999E-2</v>
      </c>
    </row>
    <row r="1446" spans="1:2" x14ac:dyDescent="0.35">
      <c r="A1446">
        <v>1445000</v>
      </c>
      <c r="B1446">
        <v>-6.2929316999999997E-3</v>
      </c>
    </row>
    <row r="1447" spans="1:2" x14ac:dyDescent="0.35">
      <c r="A1447">
        <v>1446000</v>
      </c>
      <c r="B1447">
        <v>1.6400910000000001E-2</v>
      </c>
    </row>
    <row r="1448" spans="1:2" x14ac:dyDescent="0.35">
      <c r="A1448">
        <v>1447000</v>
      </c>
      <c r="B1448">
        <v>0.17452186</v>
      </c>
    </row>
    <row r="1449" spans="1:2" x14ac:dyDescent="0.35">
      <c r="A1449">
        <v>1448000</v>
      </c>
      <c r="B1449">
        <v>0.121563904</v>
      </c>
    </row>
    <row r="1450" spans="1:2" x14ac:dyDescent="0.35">
      <c r="A1450">
        <v>1449000</v>
      </c>
      <c r="B1450">
        <v>6.2553613999999994E-2</v>
      </c>
    </row>
    <row r="1451" spans="1:2" x14ac:dyDescent="0.35">
      <c r="A1451">
        <v>1450000</v>
      </c>
      <c r="B1451">
        <v>2.7750253999999999E-2</v>
      </c>
    </row>
    <row r="1452" spans="1:2" x14ac:dyDescent="0.35">
      <c r="A1452">
        <v>1451000</v>
      </c>
      <c r="B1452">
        <v>-1.7561E-3</v>
      </c>
    </row>
    <row r="1453" spans="1:2" x14ac:dyDescent="0.35">
      <c r="A1453">
        <v>1452000</v>
      </c>
      <c r="B1453">
        <v>5.4232858000000002E-2</v>
      </c>
    </row>
    <row r="1454" spans="1:2" x14ac:dyDescent="0.35">
      <c r="A1454">
        <v>1453000</v>
      </c>
      <c r="B1454">
        <v>8.2979046000000001E-2</v>
      </c>
    </row>
    <row r="1455" spans="1:2" x14ac:dyDescent="0.35">
      <c r="A1455">
        <v>1454000</v>
      </c>
      <c r="B1455">
        <v>6.7848199999999997E-2</v>
      </c>
    </row>
    <row r="1456" spans="1:2" x14ac:dyDescent="0.35">
      <c r="A1456">
        <v>1455000</v>
      </c>
      <c r="B1456">
        <v>3.8341843E-2</v>
      </c>
    </row>
    <row r="1457" spans="1:2" x14ac:dyDescent="0.35">
      <c r="A1457">
        <v>1456000</v>
      </c>
      <c r="B1457">
        <v>-2.5114314999999999E-3</v>
      </c>
    </row>
    <row r="1458" spans="1:2" x14ac:dyDescent="0.35">
      <c r="A1458">
        <v>1457000</v>
      </c>
      <c r="B1458">
        <v>-8.1191815000000001E-2</v>
      </c>
    </row>
    <row r="1459" spans="1:2" x14ac:dyDescent="0.35">
      <c r="A1459">
        <v>1458000</v>
      </c>
      <c r="B1459">
        <v>-0.12583143999999999</v>
      </c>
    </row>
    <row r="1460" spans="1:2" x14ac:dyDescent="0.35">
      <c r="A1460">
        <v>1459000</v>
      </c>
      <c r="B1460">
        <v>-0.10237499</v>
      </c>
    </row>
    <row r="1461" spans="1:2" x14ac:dyDescent="0.35">
      <c r="A1461">
        <v>1460000</v>
      </c>
      <c r="B1461">
        <v>-0.12280526999999999</v>
      </c>
    </row>
    <row r="1462" spans="1:2" x14ac:dyDescent="0.35">
      <c r="A1462">
        <v>1461000</v>
      </c>
      <c r="B1462">
        <v>-8.9514990000000003E-2</v>
      </c>
    </row>
    <row r="1463" spans="1:2" x14ac:dyDescent="0.35">
      <c r="A1463">
        <v>1462000</v>
      </c>
      <c r="B1463">
        <v>-8.8757240000000001E-2</v>
      </c>
    </row>
    <row r="1464" spans="1:2" x14ac:dyDescent="0.35">
      <c r="A1464">
        <v>1463000</v>
      </c>
      <c r="B1464">
        <v>-7.8165650000000003E-2</v>
      </c>
    </row>
    <row r="1465" spans="1:2" x14ac:dyDescent="0.35">
      <c r="A1465">
        <v>1464000</v>
      </c>
      <c r="B1465">
        <v>-6.3034800000000002E-2</v>
      </c>
    </row>
    <row r="1466" spans="1:2" x14ac:dyDescent="0.35">
      <c r="A1466">
        <v>1465000</v>
      </c>
      <c r="B1466">
        <v>-8.1191815000000001E-2</v>
      </c>
    </row>
    <row r="1467" spans="1:2" x14ac:dyDescent="0.35">
      <c r="A1467">
        <v>1466000</v>
      </c>
      <c r="B1467">
        <v>-6.1521715999999997E-2</v>
      </c>
    </row>
    <row r="1468" spans="1:2" x14ac:dyDescent="0.35">
      <c r="A1468">
        <v>1467000</v>
      </c>
      <c r="B1468">
        <v>-1.3860775000000001E-2</v>
      </c>
    </row>
    <row r="1469" spans="1:2" x14ac:dyDescent="0.35">
      <c r="A1469">
        <v>1468000</v>
      </c>
      <c r="B1469">
        <v>-1.3860775000000001E-2</v>
      </c>
    </row>
    <row r="1470" spans="1:2" x14ac:dyDescent="0.35">
      <c r="A1470">
        <v>1469000</v>
      </c>
      <c r="B1470">
        <v>1.0348573999999999E-2</v>
      </c>
    </row>
    <row r="1471" spans="1:2" x14ac:dyDescent="0.35">
      <c r="A1471">
        <v>1470000</v>
      </c>
      <c r="B1471">
        <v>7.2389880000000004E-2</v>
      </c>
    </row>
    <row r="1472" spans="1:2" x14ac:dyDescent="0.35">
      <c r="A1472">
        <v>1471000</v>
      </c>
      <c r="B1472">
        <v>6.1040535999999999E-2</v>
      </c>
    </row>
    <row r="1473" spans="1:2" x14ac:dyDescent="0.35">
      <c r="A1473">
        <v>1472000</v>
      </c>
      <c r="B1473">
        <v>-2.4059508E-4</v>
      </c>
    </row>
    <row r="1474" spans="1:2" x14ac:dyDescent="0.35">
      <c r="A1474">
        <v>1473000</v>
      </c>
      <c r="B1474">
        <v>1.1106326999999999E-2</v>
      </c>
    </row>
    <row r="1475" spans="1:2" x14ac:dyDescent="0.35">
      <c r="A1475">
        <v>1474000</v>
      </c>
      <c r="B1475">
        <v>2.2453249000000002E-2</v>
      </c>
    </row>
    <row r="1476" spans="1:2" x14ac:dyDescent="0.35">
      <c r="A1476">
        <v>1475000</v>
      </c>
      <c r="B1476">
        <v>2.2453249000000002E-2</v>
      </c>
    </row>
    <row r="1477" spans="1:2" x14ac:dyDescent="0.35">
      <c r="A1477">
        <v>1476000</v>
      </c>
      <c r="B1477">
        <v>-8.3462655999999996E-2</v>
      </c>
    </row>
    <row r="1478" spans="1:2" x14ac:dyDescent="0.35">
      <c r="A1478">
        <v>1477000</v>
      </c>
      <c r="B1478">
        <v>-8.7244150000000006E-2</v>
      </c>
    </row>
    <row r="1479" spans="1:2" x14ac:dyDescent="0.35">
      <c r="A1479">
        <v>1478000</v>
      </c>
      <c r="B1479">
        <v>-0.12583143999999999</v>
      </c>
    </row>
    <row r="1480" spans="1:2" x14ac:dyDescent="0.35">
      <c r="A1480">
        <v>1479000</v>
      </c>
      <c r="B1480">
        <v>-0.13793612</v>
      </c>
    </row>
    <row r="1481" spans="1:2" x14ac:dyDescent="0.35">
      <c r="A1481">
        <v>1480000</v>
      </c>
      <c r="B1481">
        <v>-7.6652564000000006E-2</v>
      </c>
    </row>
    <row r="1482" spans="1:2" x14ac:dyDescent="0.35">
      <c r="A1482">
        <v>1481000</v>
      </c>
      <c r="B1482">
        <v>-3.2017789999999997E-2</v>
      </c>
    </row>
    <row r="1483" spans="1:2" x14ac:dyDescent="0.35">
      <c r="A1483">
        <v>1482000</v>
      </c>
      <c r="B1483">
        <v>2.6237170000000001E-2</v>
      </c>
    </row>
    <row r="1484" spans="1:2" x14ac:dyDescent="0.35">
      <c r="A1484">
        <v>1483000</v>
      </c>
      <c r="B1484">
        <v>-3.2667639000000001E-3</v>
      </c>
    </row>
    <row r="1485" spans="1:2" x14ac:dyDescent="0.35">
      <c r="A1485">
        <v>1484000</v>
      </c>
      <c r="B1485">
        <v>-1.915536E-2</v>
      </c>
    </row>
    <row r="1486" spans="1:2" x14ac:dyDescent="0.35">
      <c r="A1486">
        <v>1485000</v>
      </c>
      <c r="B1486">
        <v>-4.9417049999999997E-2</v>
      </c>
    </row>
    <row r="1487" spans="1:2" x14ac:dyDescent="0.35">
      <c r="A1487">
        <v>1486000</v>
      </c>
      <c r="B1487">
        <v>-5.2443214000000002E-2</v>
      </c>
    </row>
    <row r="1488" spans="1:2" x14ac:dyDescent="0.35">
      <c r="A1488">
        <v>1487000</v>
      </c>
      <c r="B1488">
        <v>-5.0174802999999997E-2</v>
      </c>
    </row>
    <row r="1489" spans="1:2" x14ac:dyDescent="0.35">
      <c r="A1489">
        <v>1488000</v>
      </c>
      <c r="B1489">
        <v>-9.5567330000000006E-2</v>
      </c>
    </row>
    <row r="1490" spans="1:2" x14ac:dyDescent="0.35">
      <c r="A1490">
        <v>1489000</v>
      </c>
      <c r="B1490">
        <v>-0.17500547</v>
      </c>
    </row>
    <row r="1491" spans="1:2" x14ac:dyDescent="0.35">
      <c r="A1491">
        <v>1490000</v>
      </c>
      <c r="B1491">
        <v>-0.24233650000000001</v>
      </c>
    </row>
    <row r="1492" spans="1:2" x14ac:dyDescent="0.35">
      <c r="A1492">
        <v>1491000</v>
      </c>
      <c r="B1492">
        <v>-0.28924697999999999</v>
      </c>
    </row>
    <row r="1493" spans="1:2" x14ac:dyDescent="0.35">
      <c r="A1493">
        <v>1492000</v>
      </c>
      <c r="B1493">
        <v>-0.34901258000000002</v>
      </c>
    </row>
    <row r="1494" spans="1:2" x14ac:dyDescent="0.35">
      <c r="A1494">
        <v>1493000</v>
      </c>
      <c r="B1494">
        <v>-0.3906212</v>
      </c>
    </row>
    <row r="1495" spans="1:2" x14ac:dyDescent="0.35">
      <c r="A1495">
        <v>1494000</v>
      </c>
      <c r="B1495">
        <v>-0.40499669999999999</v>
      </c>
    </row>
    <row r="1496" spans="1:2" x14ac:dyDescent="0.35">
      <c r="A1496">
        <v>1495000</v>
      </c>
      <c r="B1496">
        <v>-0.42693523</v>
      </c>
    </row>
    <row r="1497" spans="1:2" x14ac:dyDescent="0.35">
      <c r="A1497">
        <v>1496000</v>
      </c>
      <c r="B1497">
        <v>-0.4670356</v>
      </c>
    </row>
    <row r="1498" spans="1:2" x14ac:dyDescent="0.35">
      <c r="A1498">
        <v>1497000</v>
      </c>
      <c r="B1498">
        <v>-0.48821874999999998</v>
      </c>
    </row>
    <row r="1499" spans="1:2" x14ac:dyDescent="0.35">
      <c r="A1499">
        <v>1498000</v>
      </c>
      <c r="B1499">
        <v>-0.50032339999999997</v>
      </c>
    </row>
    <row r="1500" spans="1:2" x14ac:dyDescent="0.35">
      <c r="A1500">
        <v>1499000</v>
      </c>
      <c r="B1500">
        <v>-0.54495822999999999</v>
      </c>
    </row>
    <row r="1501" spans="1:2" x14ac:dyDescent="0.35">
      <c r="A1501">
        <v>1500000</v>
      </c>
      <c r="B1501">
        <v>-0.55706286000000005</v>
      </c>
    </row>
    <row r="1502" spans="1:2" x14ac:dyDescent="0.35">
      <c r="A1502">
        <v>1501000</v>
      </c>
      <c r="B1502">
        <v>-0.55101054999999999</v>
      </c>
    </row>
    <row r="1503" spans="1:2" x14ac:dyDescent="0.35">
      <c r="A1503">
        <v>1502000</v>
      </c>
      <c r="B1503">
        <v>-0.54344755</v>
      </c>
    </row>
    <row r="1504" spans="1:2" x14ac:dyDescent="0.35">
      <c r="A1504">
        <v>1503000</v>
      </c>
      <c r="B1504">
        <v>-0.54647374000000004</v>
      </c>
    </row>
    <row r="1505" spans="1:3" x14ac:dyDescent="0.35">
      <c r="A1505">
        <v>1504000</v>
      </c>
      <c r="B1505">
        <v>-0.53436905000000001</v>
      </c>
    </row>
    <row r="1506" spans="1:3" x14ac:dyDescent="0.35">
      <c r="A1506">
        <v>1505000</v>
      </c>
      <c r="B1506">
        <v>-0.51621205000000003</v>
      </c>
    </row>
    <row r="1507" spans="1:3" x14ac:dyDescent="0.35">
      <c r="A1507">
        <v>1506000</v>
      </c>
      <c r="B1507">
        <v>-0.50940189999999996</v>
      </c>
    </row>
    <row r="1508" spans="1:3" x14ac:dyDescent="0.35">
      <c r="A1508">
        <v>1507000</v>
      </c>
      <c r="B1508">
        <v>-0.47762719999999997</v>
      </c>
    </row>
    <row r="1509" spans="1:3" x14ac:dyDescent="0.35">
      <c r="A1509">
        <v>1508000</v>
      </c>
      <c r="B1509">
        <v>-0.43374773999999999</v>
      </c>
    </row>
    <row r="1510" spans="1:3" x14ac:dyDescent="0.35">
      <c r="A1510">
        <v>1509000</v>
      </c>
      <c r="B1510">
        <v>-0.40726753999999998</v>
      </c>
    </row>
    <row r="1511" spans="1:3" x14ac:dyDescent="0.35">
      <c r="A1511">
        <v>1510000</v>
      </c>
      <c r="B1511">
        <v>-0.42542455000000001</v>
      </c>
    </row>
    <row r="1512" spans="1:3" x14ac:dyDescent="0.35">
      <c r="A1512">
        <v>1511000</v>
      </c>
      <c r="B1512">
        <v>-0.40424137999999998</v>
      </c>
    </row>
    <row r="1513" spans="1:3" x14ac:dyDescent="0.35">
      <c r="A1513">
        <v>1512000</v>
      </c>
      <c r="B1513">
        <v>-0.36490118999999999</v>
      </c>
    </row>
    <row r="1514" spans="1:3" x14ac:dyDescent="0.35">
      <c r="A1514">
        <v>1513000</v>
      </c>
      <c r="B1514">
        <v>-0.25444116999999999</v>
      </c>
    </row>
    <row r="1515" spans="1:3" x14ac:dyDescent="0.35">
      <c r="A1515">
        <v>1514000</v>
      </c>
      <c r="B1515">
        <v>-0.20375407000000001</v>
      </c>
    </row>
    <row r="1516" spans="1:3" x14ac:dyDescent="0.35">
      <c r="A1516">
        <v>1515000</v>
      </c>
      <c r="B1516">
        <v>-0.21510098999999999</v>
      </c>
    </row>
    <row r="1517" spans="1:3" x14ac:dyDescent="0.35">
      <c r="A1517">
        <v>1516000</v>
      </c>
      <c r="B1517">
        <v>-0.23023183999999999</v>
      </c>
    </row>
    <row r="1518" spans="1:3" x14ac:dyDescent="0.35">
      <c r="A1518">
        <v>1517000</v>
      </c>
      <c r="B1518">
        <v>-0.19467556</v>
      </c>
    </row>
    <row r="1519" spans="1:3" x14ac:dyDescent="0.35">
      <c r="A1519">
        <v>1518000</v>
      </c>
      <c r="B1519">
        <v>-0.18332863999999999</v>
      </c>
    </row>
    <row r="1520" spans="1:3" x14ac:dyDescent="0.35">
      <c r="A1520">
        <v>1519000</v>
      </c>
      <c r="B1520">
        <v>-0.1719793</v>
      </c>
      <c r="C1520" t="s">
        <v>49</v>
      </c>
    </row>
    <row r="1521" spans="1:2" x14ac:dyDescent="0.35">
      <c r="A1521">
        <v>1520000</v>
      </c>
      <c r="B1521">
        <v>-0.17878695999999999</v>
      </c>
    </row>
    <row r="1522" spans="1:2" x14ac:dyDescent="0.35">
      <c r="A1522">
        <v>1521000</v>
      </c>
      <c r="B1522">
        <v>-0.16819780000000001</v>
      </c>
    </row>
    <row r="1523" spans="1:2" x14ac:dyDescent="0.35">
      <c r="A1523">
        <v>1522000</v>
      </c>
      <c r="B1523">
        <v>-0.16517161999999999</v>
      </c>
    </row>
    <row r="1524" spans="1:2" x14ac:dyDescent="0.35">
      <c r="A1524">
        <v>1523000</v>
      </c>
      <c r="B1524">
        <v>-6.9842470000000004E-2</v>
      </c>
    </row>
    <row r="1525" spans="1:2" x14ac:dyDescent="0.35">
      <c r="A1525">
        <v>1524000</v>
      </c>
      <c r="B1525">
        <v>-9.3191005E-3</v>
      </c>
    </row>
    <row r="1526" spans="1:2" x14ac:dyDescent="0.35">
      <c r="A1526">
        <v>1525000</v>
      </c>
      <c r="B1526">
        <v>2.0942584E-2</v>
      </c>
    </row>
    <row r="1527" spans="1:2" x14ac:dyDescent="0.35">
      <c r="A1527">
        <v>1526000</v>
      </c>
      <c r="B1527">
        <v>0.10491998</v>
      </c>
    </row>
    <row r="1528" spans="1:2" x14ac:dyDescent="0.35">
      <c r="A1528">
        <v>1527000</v>
      </c>
      <c r="B1528">
        <v>0.14274708999999999</v>
      </c>
    </row>
    <row r="1529" spans="1:2" x14ac:dyDescent="0.35">
      <c r="A1529">
        <v>1528000</v>
      </c>
      <c r="B1529">
        <v>5.0448939999999998E-2</v>
      </c>
    </row>
    <row r="1530" spans="1:2" x14ac:dyDescent="0.35">
      <c r="A1530">
        <v>1529000</v>
      </c>
      <c r="B1530">
        <v>3.5315678000000003E-2</v>
      </c>
    </row>
    <row r="1531" spans="1:2" x14ac:dyDescent="0.35">
      <c r="A1531">
        <v>1530000</v>
      </c>
      <c r="B1531">
        <v>1.9427079999999999E-2</v>
      </c>
    </row>
    <row r="1532" spans="1:2" x14ac:dyDescent="0.35">
      <c r="A1532">
        <v>1531000</v>
      </c>
      <c r="B1532">
        <v>4.0610260000000002E-2</v>
      </c>
    </row>
    <row r="1533" spans="1:2" x14ac:dyDescent="0.35">
      <c r="A1533">
        <v>1532000</v>
      </c>
      <c r="B1533">
        <v>5.1206692999999998E-2</v>
      </c>
    </row>
    <row r="1534" spans="1:2" x14ac:dyDescent="0.35">
      <c r="A1534">
        <v>1533000</v>
      </c>
      <c r="B1534">
        <v>4.5907266000000002E-2</v>
      </c>
    </row>
    <row r="1535" spans="1:2" x14ac:dyDescent="0.35">
      <c r="A1535">
        <v>1534000</v>
      </c>
      <c r="B1535">
        <v>4.1368015000000001E-2</v>
      </c>
    </row>
    <row r="1536" spans="1:2" x14ac:dyDescent="0.35">
      <c r="A1536">
        <v>1535000</v>
      </c>
      <c r="B1536">
        <v>5.4988198000000002E-2</v>
      </c>
    </row>
    <row r="1537" spans="1:3" x14ac:dyDescent="0.35">
      <c r="A1537">
        <v>1536000</v>
      </c>
      <c r="B1537">
        <v>5.2717357999999999E-2</v>
      </c>
    </row>
    <row r="1538" spans="1:3" x14ac:dyDescent="0.35">
      <c r="A1538">
        <v>1537000</v>
      </c>
      <c r="B1538">
        <v>7.8442215999999995E-2</v>
      </c>
    </row>
    <row r="1539" spans="1:3" x14ac:dyDescent="0.35">
      <c r="A1539">
        <v>1538000</v>
      </c>
      <c r="B1539">
        <v>9.5841474999999995E-2</v>
      </c>
    </row>
    <row r="1540" spans="1:3" x14ac:dyDescent="0.35">
      <c r="A1540">
        <v>1539000</v>
      </c>
      <c r="B1540">
        <v>6.8605949999999999E-2</v>
      </c>
    </row>
    <row r="1541" spans="1:3" x14ac:dyDescent="0.35">
      <c r="A1541">
        <v>1540000</v>
      </c>
      <c r="B1541">
        <v>4.5907266000000002E-2</v>
      </c>
    </row>
    <row r="1542" spans="1:3" x14ac:dyDescent="0.35">
      <c r="A1542">
        <v>1541000</v>
      </c>
      <c r="B1542">
        <v>3.380259E-2</v>
      </c>
    </row>
    <row r="1543" spans="1:3" x14ac:dyDescent="0.35">
      <c r="A1543">
        <v>1542000</v>
      </c>
      <c r="B1543">
        <v>3.4557923999999997E-2</v>
      </c>
    </row>
    <row r="1544" spans="1:3" x14ac:dyDescent="0.35">
      <c r="A1544">
        <v>1543000</v>
      </c>
      <c r="B1544">
        <v>4.5907266000000002E-2</v>
      </c>
    </row>
    <row r="1545" spans="1:3" x14ac:dyDescent="0.35">
      <c r="A1545">
        <v>1544000</v>
      </c>
      <c r="B1545">
        <v>2.6237170000000001E-2</v>
      </c>
      <c r="C1545" t="s">
        <v>6</v>
      </c>
    </row>
    <row r="1546" spans="1:3" x14ac:dyDescent="0.35">
      <c r="A1546">
        <v>1545000</v>
      </c>
      <c r="B1546">
        <v>4.1368015000000001E-2</v>
      </c>
    </row>
    <row r="1547" spans="1:3" x14ac:dyDescent="0.35">
      <c r="A1547">
        <v>1546000</v>
      </c>
      <c r="B1547">
        <v>4.3636425999999999E-2</v>
      </c>
    </row>
    <row r="1548" spans="1:3" x14ac:dyDescent="0.35">
      <c r="A1548">
        <v>1547000</v>
      </c>
      <c r="B1548">
        <v>2.1697916000000001E-2</v>
      </c>
    </row>
    <row r="1549" spans="1:3" x14ac:dyDescent="0.35">
      <c r="A1549">
        <v>1548000</v>
      </c>
      <c r="B1549">
        <v>1.4132495E-2</v>
      </c>
    </row>
    <row r="1550" spans="1:3" x14ac:dyDescent="0.35">
      <c r="A1550">
        <v>1549000</v>
      </c>
      <c r="B1550">
        <v>1.0348573999999999E-2</v>
      </c>
    </row>
    <row r="1551" spans="1:3" x14ac:dyDescent="0.35">
      <c r="A1551">
        <v>1550000</v>
      </c>
      <c r="B1551">
        <v>-2.2939281999999998E-2</v>
      </c>
    </row>
    <row r="1552" spans="1:3" x14ac:dyDescent="0.35">
      <c r="A1552">
        <v>1551000</v>
      </c>
      <c r="B1552">
        <v>-5.7737797E-2</v>
      </c>
    </row>
    <row r="1553" spans="1:2" x14ac:dyDescent="0.35">
      <c r="A1553">
        <v>1552000</v>
      </c>
      <c r="B1553">
        <v>-8.2704899999999998E-2</v>
      </c>
    </row>
    <row r="1554" spans="1:2" x14ac:dyDescent="0.35">
      <c r="A1554">
        <v>1553000</v>
      </c>
      <c r="B1554">
        <v>-0.10842733</v>
      </c>
    </row>
    <row r="1555" spans="1:2" x14ac:dyDescent="0.35">
      <c r="A1555">
        <v>1554000</v>
      </c>
      <c r="B1555">
        <v>-0.12583143999999999</v>
      </c>
    </row>
    <row r="1556" spans="1:2" x14ac:dyDescent="0.35">
      <c r="A1556">
        <v>1555000</v>
      </c>
      <c r="B1556">
        <v>-0.16062995999999999</v>
      </c>
    </row>
    <row r="1557" spans="1:2" x14ac:dyDescent="0.35">
      <c r="A1557">
        <v>1556000</v>
      </c>
      <c r="B1557">
        <v>-0.19845948999999999</v>
      </c>
    </row>
    <row r="1558" spans="1:2" x14ac:dyDescent="0.35">
      <c r="A1558">
        <v>1557000</v>
      </c>
      <c r="B1558">
        <v>-0.24082582</v>
      </c>
    </row>
    <row r="1559" spans="1:2" x14ac:dyDescent="0.35">
      <c r="A1559">
        <v>1558000</v>
      </c>
      <c r="B1559">
        <v>-0.23023183999999999</v>
      </c>
    </row>
    <row r="1560" spans="1:2" x14ac:dyDescent="0.35">
      <c r="A1560">
        <v>1559000</v>
      </c>
      <c r="B1560">
        <v>-0.25746735999999998</v>
      </c>
    </row>
    <row r="1561" spans="1:2" x14ac:dyDescent="0.35">
      <c r="A1561">
        <v>1560000</v>
      </c>
      <c r="B1561">
        <v>-0.28167912000000001</v>
      </c>
    </row>
    <row r="1562" spans="1:2" x14ac:dyDescent="0.35">
      <c r="A1562">
        <v>1561000</v>
      </c>
      <c r="B1562">
        <v>-0.33690792000000003</v>
      </c>
    </row>
    <row r="1563" spans="1:2" x14ac:dyDescent="0.35">
      <c r="A1563">
        <v>1562000</v>
      </c>
      <c r="B1563">
        <v>-0.34749950000000002</v>
      </c>
    </row>
    <row r="1564" spans="1:2" x14ac:dyDescent="0.35">
      <c r="A1564">
        <v>1563000</v>
      </c>
      <c r="B1564">
        <v>-0.36716959999999998</v>
      </c>
    </row>
    <row r="1565" spans="1:2" x14ac:dyDescent="0.35">
      <c r="A1565">
        <v>1564000</v>
      </c>
      <c r="B1565">
        <v>-0.36716959999999998</v>
      </c>
    </row>
    <row r="1566" spans="1:2" x14ac:dyDescent="0.35">
      <c r="A1566">
        <v>1565000</v>
      </c>
      <c r="B1566">
        <v>-0.37851653000000002</v>
      </c>
    </row>
    <row r="1567" spans="1:2" x14ac:dyDescent="0.35">
      <c r="A1567">
        <v>1566000</v>
      </c>
      <c r="B1567">
        <v>-0.3906212</v>
      </c>
    </row>
    <row r="1568" spans="1:2" x14ac:dyDescent="0.35">
      <c r="A1568">
        <v>1567000</v>
      </c>
      <c r="B1568">
        <v>-0.37700584999999998</v>
      </c>
    </row>
    <row r="1569" spans="1:3" x14ac:dyDescent="0.35">
      <c r="A1569">
        <v>1568000</v>
      </c>
      <c r="B1569">
        <v>-0.36641182999999999</v>
      </c>
    </row>
    <row r="1570" spans="1:3" x14ac:dyDescent="0.35">
      <c r="A1570">
        <v>1569000</v>
      </c>
      <c r="B1570">
        <v>-0.36414342999999999</v>
      </c>
    </row>
    <row r="1571" spans="1:3" x14ac:dyDescent="0.35">
      <c r="A1571">
        <v>1570000</v>
      </c>
      <c r="B1571">
        <v>-0.35733333</v>
      </c>
    </row>
    <row r="1572" spans="1:3" x14ac:dyDescent="0.35">
      <c r="A1572">
        <v>1571000</v>
      </c>
      <c r="B1572">
        <v>-0.34296024000000003</v>
      </c>
    </row>
    <row r="1573" spans="1:3" x14ac:dyDescent="0.35">
      <c r="A1573">
        <v>1572000</v>
      </c>
      <c r="B1573">
        <v>-0.29983612999999998</v>
      </c>
    </row>
    <row r="1574" spans="1:3" x14ac:dyDescent="0.35">
      <c r="A1574">
        <v>1573000</v>
      </c>
      <c r="B1574">
        <v>-0.27335837000000002</v>
      </c>
    </row>
    <row r="1575" spans="1:3" x14ac:dyDescent="0.35">
      <c r="A1575">
        <v>1574000</v>
      </c>
      <c r="B1575">
        <v>-0.25293051999999999</v>
      </c>
    </row>
    <row r="1576" spans="1:3" x14ac:dyDescent="0.35">
      <c r="A1576">
        <v>1575000</v>
      </c>
      <c r="B1576">
        <v>-0.22720566</v>
      </c>
    </row>
    <row r="1577" spans="1:3" x14ac:dyDescent="0.35">
      <c r="A1577">
        <v>1576000</v>
      </c>
      <c r="B1577">
        <v>-0.19089164</v>
      </c>
    </row>
    <row r="1578" spans="1:3" x14ac:dyDescent="0.35">
      <c r="A1578">
        <v>1577000</v>
      </c>
      <c r="B1578">
        <v>-0.14928304000000001</v>
      </c>
    </row>
    <row r="1579" spans="1:3" x14ac:dyDescent="0.35">
      <c r="A1579">
        <v>1578000</v>
      </c>
      <c r="B1579">
        <v>-0.14701462000000001</v>
      </c>
    </row>
    <row r="1580" spans="1:3" x14ac:dyDescent="0.35">
      <c r="A1580">
        <v>1579000</v>
      </c>
      <c r="B1580">
        <v>-0.12809986000000001</v>
      </c>
    </row>
    <row r="1581" spans="1:3" x14ac:dyDescent="0.35">
      <c r="A1581">
        <v>1580000</v>
      </c>
      <c r="B1581">
        <v>-0.11826359</v>
      </c>
    </row>
    <row r="1582" spans="1:3" x14ac:dyDescent="0.35">
      <c r="A1582">
        <v>1581000</v>
      </c>
      <c r="B1582">
        <v>-0.11826359</v>
      </c>
    </row>
    <row r="1583" spans="1:3" x14ac:dyDescent="0.35">
      <c r="A1583">
        <v>1582000</v>
      </c>
      <c r="B1583">
        <v>-0.11448208999999999</v>
      </c>
    </row>
    <row r="1584" spans="1:3" x14ac:dyDescent="0.35">
      <c r="A1584">
        <v>1583000</v>
      </c>
      <c r="B1584">
        <v>-0.10994284</v>
      </c>
      <c r="C1584" t="s">
        <v>20</v>
      </c>
    </row>
    <row r="1585" spans="1:2" x14ac:dyDescent="0.35">
      <c r="A1585">
        <v>1584000</v>
      </c>
      <c r="B1585">
        <v>-0.11599518</v>
      </c>
    </row>
    <row r="1586" spans="1:2" x14ac:dyDescent="0.35">
      <c r="A1586">
        <v>1585000</v>
      </c>
      <c r="B1586">
        <v>-0.14323068999999999</v>
      </c>
    </row>
    <row r="1587" spans="1:2" x14ac:dyDescent="0.35">
      <c r="A1587">
        <v>1586000</v>
      </c>
      <c r="B1587">
        <v>-0.18030246999999999</v>
      </c>
    </row>
    <row r="1588" spans="1:2" x14ac:dyDescent="0.35">
      <c r="A1588">
        <v>1587000</v>
      </c>
      <c r="B1588">
        <v>-0.18711014000000001</v>
      </c>
    </row>
    <row r="1589" spans="1:2" x14ac:dyDescent="0.35">
      <c r="A1589">
        <v>1588000</v>
      </c>
      <c r="B1589">
        <v>-0.21359032</v>
      </c>
    </row>
    <row r="1590" spans="1:2" x14ac:dyDescent="0.35">
      <c r="A1590">
        <v>1589000</v>
      </c>
      <c r="B1590">
        <v>-0.22569500000000001</v>
      </c>
    </row>
    <row r="1591" spans="1:2" x14ac:dyDescent="0.35">
      <c r="A1591">
        <v>1590000</v>
      </c>
      <c r="B1591">
        <v>-0.24763350000000001</v>
      </c>
    </row>
    <row r="1592" spans="1:2" x14ac:dyDescent="0.35">
      <c r="A1592">
        <v>1591000</v>
      </c>
      <c r="B1592">
        <v>-0.29454153999999999</v>
      </c>
    </row>
    <row r="1593" spans="1:2" x14ac:dyDescent="0.35">
      <c r="A1593">
        <v>1592000</v>
      </c>
      <c r="B1593">
        <v>-0.32404548</v>
      </c>
    </row>
    <row r="1594" spans="1:2" x14ac:dyDescent="0.35">
      <c r="A1594">
        <v>1593000</v>
      </c>
      <c r="B1594">
        <v>-0.34447333000000002</v>
      </c>
    </row>
    <row r="1595" spans="1:2" x14ac:dyDescent="0.35">
      <c r="A1595">
        <v>1594000</v>
      </c>
      <c r="B1595">
        <v>-0.36490118999999999</v>
      </c>
    </row>
    <row r="1596" spans="1:2" x14ac:dyDescent="0.35">
      <c r="A1596">
        <v>1595000</v>
      </c>
      <c r="B1596">
        <v>-0.36943801999999998</v>
      </c>
    </row>
    <row r="1597" spans="1:2" x14ac:dyDescent="0.35">
      <c r="A1597">
        <v>1596000</v>
      </c>
      <c r="B1597">
        <v>-0.39516287999999999</v>
      </c>
    </row>
    <row r="1598" spans="1:2" x14ac:dyDescent="0.35">
      <c r="A1598">
        <v>1597000</v>
      </c>
      <c r="B1598">
        <v>-0.42315373000000001</v>
      </c>
    </row>
    <row r="1599" spans="1:2" x14ac:dyDescent="0.35">
      <c r="A1599">
        <v>1598000</v>
      </c>
      <c r="B1599">
        <v>-0.45039164999999998</v>
      </c>
    </row>
    <row r="1600" spans="1:2" x14ac:dyDescent="0.35">
      <c r="A1600">
        <v>1599000</v>
      </c>
      <c r="B1600">
        <v>-0.46249634000000001</v>
      </c>
    </row>
    <row r="1601" spans="1:3" x14ac:dyDescent="0.35">
      <c r="A1601">
        <v>1600000</v>
      </c>
      <c r="B1601">
        <v>-0.46779335</v>
      </c>
    </row>
    <row r="1602" spans="1:3" x14ac:dyDescent="0.35">
      <c r="A1602">
        <v>1601000</v>
      </c>
      <c r="B1602">
        <v>-0.44358399999999998</v>
      </c>
      <c r="C1602" t="s">
        <v>20</v>
      </c>
    </row>
    <row r="1603" spans="1:3" x14ac:dyDescent="0.35">
      <c r="A1603">
        <v>1602000</v>
      </c>
      <c r="B1603">
        <v>-0.39364737</v>
      </c>
    </row>
    <row r="1604" spans="1:3" x14ac:dyDescent="0.35">
      <c r="A1604">
        <v>1603000</v>
      </c>
      <c r="B1604">
        <v>-0.35430717</v>
      </c>
    </row>
    <row r="1605" spans="1:3" x14ac:dyDescent="0.35">
      <c r="A1605">
        <v>1604000</v>
      </c>
      <c r="B1605">
        <v>-0.36338567999999999</v>
      </c>
    </row>
    <row r="1606" spans="1:3" x14ac:dyDescent="0.35">
      <c r="A1606">
        <v>1605000</v>
      </c>
      <c r="B1606">
        <v>-0.31345633000000001</v>
      </c>
    </row>
    <row r="1607" spans="1:3" x14ac:dyDescent="0.35">
      <c r="A1607">
        <v>1606000</v>
      </c>
      <c r="B1607">
        <v>-0.28924697999999999</v>
      </c>
    </row>
    <row r="1608" spans="1:3" x14ac:dyDescent="0.35">
      <c r="A1608">
        <v>1607000</v>
      </c>
      <c r="B1608">
        <v>-0.27638453000000002</v>
      </c>
    </row>
    <row r="1609" spans="1:3" x14ac:dyDescent="0.35">
      <c r="A1609">
        <v>1608000</v>
      </c>
      <c r="B1609">
        <v>-0.24082582</v>
      </c>
    </row>
    <row r="1610" spans="1:3" x14ac:dyDescent="0.35">
      <c r="A1610">
        <v>1609000</v>
      </c>
      <c r="B1610">
        <v>-0.21131949</v>
      </c>
    </row>
    <row r="1611" spans="1:3" x14ac:dyDescent="0.35">
      <c r="A1611">
        <v>1610000</v>
      </c>
      <c r="B1611">
        <v>-0.18483931000000001</v>
      </c>
    </row>
    <row r="1612" spans="1:3" x14ac:dyDescent="0.35">
      <c r="A1612">
        <v>1611000</v>
      </c>
      <c r="B1612">
        <v>-0.16365611999999999</v>
      </c>
    </row>
    <row r="1613" spans="1:3" x14ac:dyDescent="0.35">
      <c r="A1613">
        <v>1612000</v>
      </c>
      <c r="B1613">
        <v>-0.15609312</v>
      </c>
    </row>
    <row r="1614" spans="1:3" x14ac:dyDescent="0.35">
      <c r="A1614">
        <v>1613000</v>
      </c>
      <c r="B1614">
        <v>-0.14398844999999999</v>
      </c>
    </row>
    <row r="1615" spans="1:3" x14ac:dyDescent="0.35">
      <c r="A1615">
        <v>1614000</v>
      </c>
      <c r="B1615">
        <v>-0.12809986000000001</v>
      </c>
      <c r="C1615" t="s">
        <v>20</v>
      </c>
    </row>
    <row r="1616" spans="1:3" x14ac:dyDescent="0.35">
      <c r="A1616">
        <v>1615000</v>
      </c>
      <c r="B1616">
        <v>-0.13112602000000001</v>
      </c>
    </row>
    <row r="1617" spans="1:2" x14ac:dyDescent="0.35">
      <c r="A1617">
        <v>1616000</v>
      </c>
      <c r="B1617">
        <v>-0.14398844999999999</v>
      </c>
    </row>
    <row r="1618" spans="1:2" x14ac:dyDescent="0.35">
      <c r="A1618">
        <v>1617000</v>
      </c>
      <c r="B1618">
        <v>-0.13415219</v>
      </c>
    </row>
    <row r="1619" spans="1:2" x14ac:dyDescent="0.35">
      <c r="A1619">
        <v>1618000</v>
      </c>
      <c r="B1619">
        <v>-0.12809986000000001</v>
      </c>
    </row>
    <row r="1620" spans="1:2" x14ac:dyDescent="0.35">
      <c r="A1620">
        <v>1619000</v>
      </c>
      <c r="B1620">
        <v>-0.13036826000000001</v>
      </c>
    </row>
    <row r="1621" spans="1:2" x14ac:dyDescent="0.35">
      <c r="A1621">
        <v>1620000</v>
      </c>
      <c r="B1621">
        <v>-0.13490994000000001</v>
      </c>
    </row>
    <row r="1622" spans="1:2" x14ac:dyDescent="0.35">
      <c r="A1622">
        <v>1621000</v>
      </c>
      <c r="B1622">
        <v>-0.13490994000000001</v>
      </c>
    </row>
    <row r="1623" spans="1:2" x14ac:dyDescent="0.35">
      <c r="A1623">
        <v>1622000</v>
      </c>
      <c r="B1623">
        <v>-0.13944677999999999</v>
      </c>
    </row>
    <row r="1624" spans="1:2" x14ac:dyDescent="0.35">
      <c r="A1624">
        <v>1623000</v>
      </c>
      <c r="B1624">
        <v>-0.14474379000000001</v>
      </c>
    </row>
    <row r="1625" spans="1:2" x14ac:dyDescent="0.35">
      <c r="A1625">
        <v>1624000</v>
      </c>
      <c r="B1625">
        <v>-0.13869144</v>
      </c>
    </row>
    <row r="1626" spans="1:2" x14ac:dyDescent="0.35">
      <c r="A1626">
        <v>1625000</v>
      </c>
      <c r="B1626">
        <v>-0.14096228999999999</v>
      </c>
    </row>
    <row r="1627" spans="1:2" x14ac:dyDescent="0.35">
      <c r="A1627">
        <v>1626000</v>
      </c>
      <c r="B1627">
        <v>-0.12734210000000001</v>
      </c>
    </row>
    <row r="1628" spans="1:2" x14ac:dyDescent="0.35">
      <c r="A1628">
        <v>1627000</v>
      </c>
      <c r="B1628">
        <v>-0.13717836</v>
      </c>
    </row>
    <row r="1629" spans="1:2" x14ac:dyDescent="0.35">
      <c r="A1629">
        <v>1628000</v>
      </c>
      <c r="B1629">
        <v>-0.15004079000000001</v>
      </c>
    </row>
    <row r="1630" spans="1:2" x14ac:dyDescent="0.35">
      <c r="A1630">
        <v>1629000</v>
      </c>
      <c r="B1630">
        <v>-0.17803163999999999</v>
      </c>
    </row>
    <row r="1631" spans="1:2" x14ac:dyDescent="0.35">
      <c r="A1631">
        <v>1630000</v>
      </c>
      <c r="B1631">
        <v>-0.20980641</v>
      </c>
    </row>
    <row r="1632" spans="1:2" x14ac:dyDescent="0.35">
      <c r="A1632">
        <v>1631000</v>
      </c>
      <c r="B1632">
        <v>-0.21585873999999999</v>
      </c>
    </row>
    <row r="1633" spans="1:3" x14ac:dyDescent="0.35">
      <c r="A1633">
        <v>1632000</v>
      </c>
      <c r="B1633">
        <v>-0.22191106999999999</v>
      </c>
    </row>
    <row r="1634" spans="1:3" x14ac:dyDescent="0.35">
      <c r="A1634">
        <v>1633000</v>
      </c>
      <c r="B1634">
        <v>-0.21964267000000001</v>
      </c>
    </row>
    <row r="1635" spans="1:3" x14ac:dyDescent="0.35">
      <c r="A1635">
        <v>1634000</v>
      </c>
      <c r="B1635">
        <v>-0.20526715000000001</v>
      </c>
    </row>
    <row r="1636" spans="1:3" x14ac:dyDescent="0.35">
      <c r="A1636">
        <v>1635000</v>
      </c>
      <c r="B1636">
        <v>-0.22039800000000001</v>
      </c>
      <c r="C1636" t="s">
        <v>20</v>
      </c>
    </row>
    <row r="1637" spans="1:3" x14ac:dyDescent="0.35">
      <c r="A1637">
        <v>1636000</v>
      </c>
      <c r="B1637">
        <v>-0.21812715999999999</v>
      </c>
    </row>
    <row r="1638" spans="1:3" x14ac:dyDescent="0.35">
      <c r="A1638">
        <v>1637000</v>
      </c>
      <c r="B1638">
        <v>-0.19770173999999999</v>
      </c>
    </row>
    <row r="1639" spans="1:3" x14ac:dyDescent="0.35">
      <c r="A1639">
        <v>1638000</v>
      </c>
      <c r="B1639">
        <v>-0.18786547000000001</v>
      </c>
    </row>
    <row r="1640" spans="1:3" x14ac:dyDescent="0.35">
      <c r="A1640">
        <v>1639000</v>
      </c>
      <c r="B1640">
        <v>-0.17576079</v>
      </c>
    </row>
    <row r="1641" spans="1:3" x14ac:dyDescent="0.35">
      <c r="A1641">
        <v>1640000</v>
      </c>
      <c r="B1641">
        <v>-0.18862322000000001</v>
      </c>
    </row>
    <row r="1642" spans="1:3" x14ac:dyDescent="0.35">
      <c r="A1642">
        <v>1641000</v>
      </c>
      <c r="B1642">
        <v>-0.18105781000000001</v>
      </c>
    </row>
    <row r="1643" spans="1:3" x14ac:dyDescent="0.35">
      <c r="A1643">
        <v>1642000</v>
      </c>
      <c r="B1643">
        <v>-0.14247293999999999</v>
      </c>
    </row>
    <row r="1644" spans="1:3" x14ac:dyDescent="0.35">
      <c r="A1644">
        <v>1643000</v>
      </c>
      <c r="B1644">
        <v>-0.10842733</v>
      </c>
    </row>
    <row r="1645" spans="1:3" x14ac:dyDescent="0.35">
      <c r="A1645">
        <v>1644000</v>
      </c>
      <c r="B1645">
        <v>-0.10237499</v>
      </c>
    </row>
    <row r="1646" spans="1:3" x14ac:dyDescent="0.35">
      <c r="A1646">
        <v>1645000</v>
      </c>
      <c r="B1646">
        <v>-9.9348829999999999E-2</v>
      </c>
    </row>
    <row r="1647" spans="1:3" x14ac:dyDescent="0.35">
      <c r="A1647">
        <v>1646000</v>
      </c>
      <c r="B1647">
        <v>-0.10994284</v>
      </c>
    </row>
    <row r="1648" spans="1:3" x14ac:dyDescent="0.35">
      <c r="A1648">
        <v>1647000</v>
      </c>
      <c r="B1648">
        <v>-0.119779095</v>
      </c>
    </row>
    <row r="1649" spans="1:3" x14ac:dyDescent="0.35">
      <c r="A1649">
        <v>1648000</v>
      </c>
      <c r="B1649">
        <v>-0.12280526999999999</v>
      </c>
    </row>
    <row r="1650" spans="1:3" x14ac:dyDescent="0.35">
      <c r="A1650">
        <v>1649000</v>
      </c>
      <c r="B1650">
        <v>-0.13566527</v>
      </c>
    </row>
    <row r="1651" spans="1:3" x14ac:dyDescent="0.35">
      <c r="A1651">
        <v>1650000</v>
      </c>
      <c r="B1651">
        <v>-0.14928304000000001</v>
      </c>
    </row>
    <row r="1652" spans="1:3" x14ac:dyDescent="0.35">
      <c r="A1652">
        <v>1651000</v>
      </c>
      <c r="B1652">
        <v>-0.15457761</v>
      </c>
    </row>
    <row r="1653" spans="1:3" x14ac:dyDescent="0.35">
      <c r="A1653">
        <v>1652000</v>
      </c>
      <c r="B1653">
        <v>-0.14928304000000001</v>
      </c>
    </row>
    <row r="1654" spans="1:3" x14ac:dyDescent="0.35">
      <c r="A1654">
        <v>1653000</v>
      </c>
      <c r="B1654">
        <v>-0.16441386999999999</v>
      </c>
    </row>
    <row r="1655" spans="1:3" x14ac:dyDescent="0.35">
      <c r="A1655">
        <v>1654000</v>
      </c>
      <c r="B1655">
        <v>-0.16819780000000001</v>
      </c>
    </row>
    <row r="1656" spans="1:3" x14ac:dyDescent="0.35">
      <c r="A1656">
        <v>1655000</v>
      </c>
      <c r="B1656">
        <v>-0.17046621000000001</v>
      </c>
    </row>
    <row r="1657" spans="1:3" x14ac:dyDescent="0.35">
      <c r="A1657">
        <v>1656000</v>
      </c>
      <c r="B1657">
        <v>-0.14549910999999999</v>
      </c>
    </row>
    <row r="1658" spans="1:3" x14ac:dyDescent="0.35">
      <c r="A1658">
        <v>1657000</v>
      </c>
      <c r="B1658">
        <v>-0.16290078999999999</v>
      </c>
    </row>
    <row r="1659" spans="1:3" x14ac:dyDescent="0.35">
      <c r="A1659">
        <v>1658000</v>
      </c>
      <c r="B1659">
        <v>-0.15533537</v>
      </c>
      <c r="C1659" t="s">
        <v>20</v>
      </c>
    </row>
    <row r="1660" spans="1:3" x14ac:dyDescent="0.35">
      <c r="A1660">
        <v>1659000</v>
      </c>
      <c r="B1660">
        <v>-0.13112602000000001</v>
      </c>
    </row>
    <row r="1661" spans="1:3" x14ac:dyDescent="0.35">
      <c r="A1661">
        <v>1660000</v>
      </c>
      <c r="B1661">
        <v>-0.14398844999999999</v>
      </c>
    </row>
    <row r="1662" spans="1:3" x14ac:dyDescent="0.35">
      <c r="A1662">
        <v>1661000</v>
      </c>
      <c r="B1662">
        <v>-0.12583143999999999</v>
      </c>
    </row>
    <row r="1663" spans="1:3" x14ac:dyDescent="0.35">
      <c r="A1663">
        <v>1662000</v>
      </c>
      <c r="B1663">
        <v>-0.13415219</v>
      </c>
    </row>
    <row r="1664" spans="1:3" x14ac:dyDescent="0.35">
      <c r="A1664">
        <v>1663000</v>
      </c>
      <c r="B1664">
        <v>-0.13263911</v>
      </c>
    </row>
    <row r="1665" spans="1:2" x14ac:dyDescent="0.35">
      <c r="A1665">
        <v>1664000</v>
      </c>
      <c r="B1665">
        <v>-0.17046621000000001</v>
      </c>
    </row>
    <row r="1666" spans="1:2" x14ac:dyDescent="0.35">
      <c r="A1666">
        <v>1665000</v>
      </c>
      <c r="B1666">
        <v>-0.1772763</v>
      </c>
    </row>
    <row r="1667" spans="1:2" x14ac:dyDescent="0.35">
      <c r="A1667">
        <v>1666000</v>
      </c>
      <c r="B1667">
        <v>-0.15760378999999999</v>
      </c>
    </row>
    <row r="1668" spans="1:2" x14ac:dyDescent="0.35">
      <c r="A1668">
        <v>1667000</v>
      </c>
      <c r="B1668">
        <v>-0.15609312</v>
      </c>
    </row>
    <row r="1669" spans="1:2" x14ac:dyDescent="0.35">
      <c r="A1669">
        <v>1668000</v>
      </c>
      <c r="B1669">
        <v>-0.16365611999999999</v>
      </c>
    </row>
    <row r="1670" spans="1:2" x14ac:dyDescent="0.35">
      <c r="A1670">
        <v>1669000</v>
      </c>
      <c r="B1670">
        <v>-0.17954471999999999</v>
      </c>
    </row>
    <row r="1671" spans="1:2" x14ac:dyDescent="0.35">
      <c r="A1671">
        <v>1670000</v>
      </c>
      <c r="B1671">
        <v>-0.18257089000000001</v>
      </c>
    </row>
    <row r="1672" spans="1:2" x14ac:dyDescent="0.35">
      <c r="A1672">
        <v>1671000</v>
      </c>
      <c r="B1672">
        <v>-0.19316247</v>
      </c>
    </row>
    <row r="1673" spans="1:2" x14ac:dyDescent="0.35">
      <c r="A1673">
        <v>1672000</v>
      </c>
      <c r="B1673">
        <v>-0.19770173999999999</v>
      </c>
    </row>
    <row r="1674" spans="1:2" x14ac:dyDescent="0.35">
      <c r="A1674">
        <v>1673000</v>
      </c>
      <c r="B1674">
        <v>-0.18483931000000001</v>
      </c>
    </row>
    <row r="1675" spans="1:2" x14ac:dyDescent="0.35">
      <c r="A1675">
        <v>1674000</v>
      </c>
      <c r="B1675">
        <v>-0.19240715</v>
      </c>
    </row>
    <row r="1676" spans="1:2" x14ac:dyDescent="0.35">
      <c r="A1676">
        <v>1675000</v>
      </c>
      <c r="B1676">
        <v>-0.18030246999999999</v>
      </c>
    </row>
    <row r="1677" spans="1:2" x14ac:dyDescent="0.35">
      <c r="A1677">
        <v>1676000</v>
      </c>
      <c r="B1677">
        <v>-0.18862322000000001</v>
      </c>
    </row>
    <row r="1678" spans="1:2" x14ac:dyDescent="0.35">
      <c r="A1678">
        <v>1677000</v>
      </c>
      <c r="B1678">
        <v>-0.18332863999999999</v>
      </c>
    </row>
    <row r="1679" spans="1:2" x14ac:dyDescent="0.35">
      <c r="A1679">
        <v>1678000</v>
      </c>
      <c r="B1679">
        <v>-0.17954471999999999</v>
      </c>
    </row>
    <row r="1680" spans="1:2" x14ac:dyDescent="0.35">
      <c r="A1680">
        <v>1679000</v>
      </c>
      <c r="B1680">
        <v>-0.18559706000000001</v>
      </c>
    </row>
    <row r="1681" spans="1:3" x14ac:dyDescent="0.35">
      <c r="A1681">
        <v>1680000</v>
      </c>
      <c r="B1681">
        <v>-0.16592696000000001</v>
      </c>
      <c r="C1681" t="s">
        <v>21</v>
      </c>
    </row>
    <row r="1682" spans="1:3" x14ac:dyDescent="0.35">
      <c r="A1682">
        <v>1681000</v>
      </c>
      <c r="B1682">
        <v>-0.16819780000000001</v>
      </c>
    </row>
    <row r="1683" spans="1:3" x14ac:dyDescent="0.35">
      <c r="A1683">
        <v>1682000</v>
      </c>
      <c r="B1683">
        <v>-0.17122397</v>
      </c>
    </row>
    <row r="1684" spans="1:3" x14ac:dyDescent="0.35">
      <c r="A1684">
        <v>1683000</v>
      </c>
      <c r="B1684">
        <v>-0.18408397000000001</v>
      </c>
    </row>
    <row r="1685" spans="1:3" x14ac:dyDescent="0.35">
      <c r="A1685">
        <v>1684000</v>
      </c>
      <c r="B1685">
        <v>-0.21585873999999999</v>
      </c>
    </row>
    <row r="1686" spans="1:3" x14ac:dyDescent="0.35">
      <c r="A1686">
        <v>1685000</v>
      </c>
      <c r="B1686">
        <v>-0.20526715000000001</v>
      </c>
    </row>
    <row r="1687" spans="1:3" x14ac:dyDescent="0.35">
      <c r="A1687">
        <v>1686000</v>
      </c>
      <c r="B1687">
        <v>-0.19089164</v>
      </c>
    </row>
    <row r="1688" spans="1:3" x14ac:dyDescent="0.35">
      <c r="A1688">
        <v>1687000</v>
      </c>
      <c r="B1688">
        <v>-0.18483931000000001</v>
      </c>
    </row>
    <row r="1689" spans="1:3" x14ac:dyDescent="0.35">
      <c r="A1689">
        <v>1688000</v>
      </c>
      <c r="B1689">
        <v>-0.17425014</v>
      </c>
    </row>
    <row r="1690" spans="1:3" x14ac:dyDescent="0.35">
      <c r="A1690">
        <v>1689000</v>
      </c>
      <c r="B1690">
        <v>-0.1719793</v>
      </c>
    </row>
    <row r="1691" spans="1:3" x14ac:dyDescent="0.35">
      <c r="A1691">
        <v>1690000</v>
      </c>
      <c r="B1691">
        <v>-0.16895314</v>
      </c>
    </row>
    <row r="1692" spans="1:3" x14ac:dyDescent="0.35">
      <c r="A1692">
        <v>1691000</v>
      </c>
      <c r="B1692">
        <v>-0.17954471999999999</v>
      </c>
    </row>
    <row r="1693" spans="1:3" x14ac:dyDescent="0.35">
      <c r="A1693">
        <v>1692000</v>
      </c>
      <c r="B1693">
        <v>-0.17954471999999999</v>
      </c>
    </row>
    <row r="1694" spans="1:3" x14ac:dyDescent="0.35">
      <c r="A1694">
        <v>1693000</v>
      </c>
      <c r="B1694">
        <v>-0.1719793</v>
      </c>
    </row>
    <row r="1695" spans="1:3" x14ac:dyDescent="0.35">
      <c r="A1695">
        <v>1694000</v>
      </c>
      <c r="B1695">
        <v>-0.14701462000000001</v>
      </c>
    </row>
    <row r="1696" spans="1:3" x14ac:dyDescent="0.35">
      <c r="A1696">
        <v>1695000</v>
      </c>
      <c r="B1696">
        <v>-9.1783403999999999E-2</v>
      </c>
    </row>
    <row r="1697" spans="1:3" x14ac:dyDescent="0.35">
      <c r="A1697">
        <v>1696000</v>
      </c>
      <c r="B1697">
        <v>-0.10388807999999999</v>
      </c>
    </row>
    <row r="1698" spans="1:3" x14ac:dyDescent="0.35">
      <c r="A1698">
        <v>1697000</v>
      </c>
      <c r="B1698">
        <v>-0.12658676999999999</v>
      </c>
    </row>
    <row r="1699" spans="1:3" x14ac:dyDescent="0.35">
      <c r="A1699">
        <v>1698000</v>
      </c>
      <c r="B1699">
        <v>-0.13339444</v>
      </c>
    </row>
    <row r="1700" spans="1:3" x14ac:dyDescent="0.35">
      <c r="A1700">
        <v>1699000</v>
      </c>
      <c r="B1700">
        <v>-0.14928304000000001</v>
      </c>
    </row>
    <row r="1701" spans="1:3" x14ac:dyDescent="0.35">
      <c r="A1701">
        <v>1700000</v>
      </c>
      <c r="B1701">
        <v>-0.15457761</v>
      </c>
    </row>
    <row r="1702" spans="1:3" x14ac:dyDescent="0.35">
      <c r="A1702">
        <v>1701000</v>
      </c>
      <c r="B1702">
        <v>-0.16062995999999999</v>
      </c>
    </row>
    <row r="1703" spans="1:3" x14ac:dyDescent="0.35">
      <c r="A1703">
        <v>1702000</v>
      </c>
      <c r="B1703">
        <v>-0.15684846</v>
      </c>
    </row>
    <row r="1704" spans="1:3" x14ac:dyDescent="0.35">
      <c r="A1704">
        <v>1703000</v>
      </c>
      <c r="B1704">
        <v>-0.13566527</v>
      </c>
      <c r="C1704" t="s">
        <v>50</v>
      </c>
    </row>
    <row r="1705" spans="1:3" x14ac:dyDescent="0.35">
      <c r="A1705">
        <v>1704000</v>
      </c>
      <c r="B1705">
        <v>-0.15079612000000001</v>
      </c>
    </row>
    <row r="1706" spans="1:3" x14ac:dyDescent="0.35">
      <c r="A1706">
        <v>1705000</v>
      </c>
      <c r="B1706">
        <v>-0.21585873999999999</v>
      </c>
    </row>
    <row r="1707" spans="1:3" x14ac:dyDescent="0.35">
      <c r="A1707">
        <v>1706000</v>
      </c>
      <c r="B1707">
        <v>-0.28470528000000001</v>
      </c>
    </row>
    <row r="1708" spans="1:3" x14ac:dyDescent="0.35">
      <c r="A1708">
        <v>1707000</v>
      </c>
      <c r="B1708">
        <v>-0.32480323</v>
      </c>
      <c r="C1708" t="s">
        <v>51</v>
      </c>
    </row>
    <row r="1709" spans="1:3" x14ac:dyDescent="0.35">
      <c r="A1709">
        <v>1708000</v>
      </c>
      <c r="B1709">
        <v>-0.34069182999999997</v>
      </c>
    </row>
    <row r="1710" spans="1:3" x14ac:dyDescent="0.35">
      <c r="A1710">
        <v>1709000</v>
      </c>
      <c r="B1710">
        <v>-0.29378377999999999</v>
      </c>
    </row>
    <row r="1711" spans="1:3" x14ac:dyDescent="0.35">
      <c r="A1711">
        <v>1710000</v>
      </c>
      <c r="B1711">
        <v>-0.20526715000000001</v>
      </c>
    </row>
    <row r="1712" spans="1:3" x14ac:dyDescent="0.35">
      <c r="A1712">
        <v>1711000</v>
      </c>
      <c r="B1712">
        <v>-0.14323068999999999</v>
      </c>
    </row>
    <row r="1713" spans="1:2" x14ac:dyDescent="0.35">
      <c r="A1713">
        <v>1712000</v>
      </c>
      <c r="B1713">
        <v>-9.8593496000000003E-2</v>
      </c>
    </row>
    <row r="1714" spans="1:2" x14ac:dyDescent="0.35">
      <c r="A1714">
        <v>1713000</v>
      </c>
      <c r="B1714">
        <v>-8.0436480000000005E-2</v>
      </c>
    </row>
    <row r="1715" spans="1:2" x14ac:dyDescent="0.35">
      <c r="A1715">
        <v>1714000</v>
      </c>
      <c r="B1715">
        <v>-0.29454153999999999</v>
      </c>
    </row>
    <row r="1716" spans="1:2" x14ac:dyDescent="0.35">
      <c r="A1716">
        <v>1715000</v>
      </c>
      <c r="B1716">
        <v>-0.51318585999999999</v>
      </c>
    </row>
    <row r="1717" spans="1:2" x14ac:dyDescent="0.35">
      <c r="A1717">
        <v>1716000</v>
      </c>
      <c r="B1717">
        <v>-0.60321559999999996</v>
      </c>
    </row>
    <row r="1718" spans="1:2" x14ac:dyDescent="0.35">
      <c r="A1718">
        <v>1717000</v>
      </c>
      <c r="B1718">
        <v>-0.61305182999999996</v>
      </c>
    </row>
    <row r="1719" spans="1:2" x14ac:dyDescent="0.35">
      <c r="A1719">
        <v>1718000</v>
      </c>
      <c r="B1719">
        <v>-0.61380714000000003</v>
      </c>
    </row>
    <row r="1720" spans="1:2" x14ac:dyDescent="0.35">
      <c r="A1720">
        <v>1719000</v>
      </c>
      <c r="B1720">
        <v>-0.61985950000000001</v>
      </c>
    </row>
    <row r="1721" spans="1:2" x14ac:dyDescent="0.35">
      <c r="A1721">
        <v>1720000</v>
      </c>
      <c r="B1721">
        <v>-0.59489479999999995</v>
      </c>
    </row>
    <row r="1722" spans="1:2" x14ac:dyDescent="0.35">
      <c r="A1722">
        <v>1721000</v>
      </c>
      <c r="B1722">
        <v>-0.49048722</v>
      </c>
    </row>
    <row r="1723" spans="1:2" x14ac:dyDescent="0.35">
      <c r="A1723">
        <v>1722000</v>
      </c>
      <c r="B1723">
        <v>-0.42012754000000002</v>
      </c>
    </row>
    <row r="1724" spans="1:2" x14ac:dyDescent="0.35">
      <c r="A1724">
        <v>1723000</v>
      </c>
      <c r="B1724">
        <v>-0.42164063000000002</v>
      </c>
    </row>
    <row r="1725" spans="1:2" x14ac:dyDescent="0.35">
      <c r="A1725">
        <v>1724000</v>
      </c>
      <c r="B1725">
        <v>-0.46174100000000001</v>
      </c>
    </row>
    <row r="1726" spans="1:2" x14ac:dyDescent="0.35">
      <c r="A1726">
        <v>1725000</v>
      </c>
      <c r="B1726">
        <v>-0.45644400000000002</v>
      </c>
    </row>
    <row r="1727" spans="1:2" x14ac:dyDescent="0.35">
      <c r="A1727">
        <v>1726000</v>
      </c>
      <c r="B1727">
        <v>-0.43450549999999999</v>
      </c>
    </row>
    <row r="1728" spans="1:2" x14ac:dyDescent="0.35">
      <c r="A1728">
        <v>1727000</v>
      </c>
      <c r="B1728">
        <v>-0.42920849999999999</v>
      </c>
    </row>
    <row r="1729" spans="1:3" x14ac:dyDescent="0.35">
      <c r="A1729">
        <v>1728000</v>
      </c>
      <c r="B1729">
        <v>-0.38835278000000001</v>
      </c>
    </row>
    <row r="1730" spans="1:3" x14ac:dyDescent="0.35">
      <c r="A1730">
        <v>1729000</v>
      </c>
      <c r="B1730">
        <v>-0.37019577999999997</v>
      </c>
    </row>
    <row r="1731" spans="1:3" x14ac:dyDescent="0.35">
      <c r="A1731">
        <v>1730000</v>
      </c>
      <c r="B1731">
        <v>-0.36338567999999999</v>
      </c>
    </row>
    <row r="1732" spans="1:3" x14ac:dyDescent="0.35">
      <c r="A1732">
        <v>1731000</v>
      </c>
      <c r="B1732">
        <v>-0.32934247999999999</v>
      </c>
    </row>
    <row r="1733" spans="1:3" x14ac:dyDescent="0.35">
      <c r="A1733">
        <v>1732000</v>
      </c>
      <c r="B1733">
        <v>-0.28697613</v>
      </c>
    </row>
    <row r="1734" spans="1:3" x14ac:dyDescent="0.35">
      <c r="A1734">
        <v>1733000</v>
      </c>
      <c r="B1734">
        <v>-0.22266883000000001</v>
      </c>
    </row>
    <row r="1735" spans="1:3" x14ac:dyDescent="0.35">
      <c r="A1735">
        <v>1734000</v>
      </c>
      <c r="B1735">
        <v>-0.16290078999999999</v>
      </c>
      <c r="C1735" t="s">
        <v>22</v>
      </c>
    </row>
    <row r="1736" spans="1:3" x14ac:dyDescent="0.35">
      <c r="A1736">
        <v>1735000</v>
      </c>
      <c r="B1736">
        <v>-0.11523741999999999</v>
      </c>
    </row>
    <row r="1737" spans="1:3" x14ac:dyDescent="0.35">
      <c r="A1737">
        <v>1736000</v>
      </c>
      <c r="B1737">
        <v>-0.13944677999999999</v>
      </c>
    </row>
    <row r="1738" spans="1:3" x14ac:dyDescent="0.35">
      <c r="A1738">
        <v>1737000</v>
      </c>
      <c r="B1738">
        <v>-0.15836154</v>
      </c>
    </row>
    <row r="1739" spans="1:3" x14ac:dyDescent="0.35">
      <c r="A1739">
        <v>1738000</v>
      </c>
      <c r="B1739">
        <v>-0.16214547000000001</v>
      </c>
    </row>
    <row r="1740" spans="1:3" x14ac:dyDescent="0.35">
      <c r="A1740">
        <v>1739000</v>
      </c>
      <c r="B1740">
        <v>-0.17803163999999999</v>
      </c>
    </row>
    <row r="1741" spans="1:3" x14ac:dyDescent="0.35">
      <c r="A1741">
        <v>1740000</v>
      </c>
      <c r="B1741">
        <v>-0.16744004000000001</v>
      </c>
    </row>
    <row r="1742" spans="1:3" x14ac:dyDescent="0.35">
      <c r="A1742">
        <v>1741000</v>
      </c>
      <c r="B1742">
        <v>-0.15684846</v>
      </c>
    </row>
    <row r="1743" spans="1:3" x14ac:dyDescent="0.35">
      <c r="A1743">
        <v>1742000</v>
      </c>
      <c r="B1743">
        <v>-0.16517161999999999</v>
      </c>
      <c r="C1743" t="s">
        <v>23</v>
      </c>
    </row>
    <row r="1744" spans="1:3" x14ac:dyDescent="0.35">
      <c r="A1744">
        <v>1743000</v>
      </c>
      <c r="B1744">
        <v>-0.14323068999999999</v>
      </c>
    </row>
    <row r="1745" spans="1:2" x14ac:dyDescent="0.35">
      <c r="A1745">
        <v>1744000</v>
      </c>
      <c r="B1745">
        <v>-0.13263911</v>
      </c>
    </row>
    <row r="1746" spans="1:2" x14ac:dyDescent="0.35">
      <c r="A1746">
        <v>1745000</v>
      </c>
      <c r="B1746">
        <v>-0.14928304000000001</v>
      </c>
    </row>
    <row r="1747" spans="1:2" x14ac:dyDescent="0.35">
      <c r="A1747">
        <v>1746000</v>
      </c>
      <c r="B1747">
        <v>-0.14171760999999999</v>
      </c>
    </row>
    <row r="1748" spans="1:2" x14ac:dyDescent="0.35">
      <c r="A1748">
        <v>1747000</v>
      </c>
      <c r="B1748">
        <v>-0.13036826000000001</v>
      </c>
    </row>
    <row r="1749" spans="1:2" x14ac:dyDescent="0.35">
      <c r="A1749">
        <v>1748000</v>
      </c>
      <c r="B1749">
        <v>-0.14928304000000001</v>
      </c>
    </row>
    <row r="1750" spans="1:2" x14ac:dyDescent="0.35">
      <c r="A1750">
        <v>1749000</v>
      </c>
      <c r="B1750">
        <v>-0.15760378999999999</v>
      </c>
    </row>
    <row r="1751" spans="1:2" x14ac:dyDescent="0.35">
      <c r="A1751">
        <v>1750000</v>
      </c>
      <c r="B1751">
        <v>-0.15004079000000001</v>
      </c>
    </row>
    <row r="1752" spans="1:2" x14ac:dyDescent="0.35">
      <c r="A1752">
        <v>1751000</v>
      </c>
      <c r="B1752">
        <v>-0.14096228999999999</v>
      </c>
    </row>
    <row r="1753" spans="1:2" x14ac:dyDescent="0.35">
      <c r="A1753">
        <v>1752000</v>
      </c>
      <c r="B1753">
        <v>-0.13188377000000001</v>
      </c>
    </row>
    <row r="1754" spans="1:2" x14ac:dyDescent="0.35">
      <c r="A1754">
        <v>1753000</v>
      </c>
      <c r="B1754">
        <v>-0.13339444</v>
      </c>
    </row>
    <row r="1755" spans="1:2" x14ac:dyDescent="0.35">
      <c r="A1755">
        <v>1754000</v>
      </c>
      <c r="B1755">
        <v>-0.107672006</v>
      </c>
    </row>
    <row r="1756" spans="1:2" x14ac:dyDescent="0.35">
      <c r="A1756">
        <v>1755000</v>
      </c>
      <c r="B1756">
        <v>-8.9514990000000003E-2</v>
      </c>
    </row>
    <row r="1757" spans="1:2" x14ac:dyDescent="0.35">
      <c r="A1757">
        <v>1756000</v>
      </c>
      <c r="B1757">
        <v>-8.0436480000000005E-2</v>
      </c>
    </row>
    <row r="1758" spans="1:2" x14ac:dyDescent="0.35">
      <c r="A1758">
        <v>1757000</v>
      </c>
      <c r="B1758">
        <v>-7.2868639999999998E-2</v>
      </c>
    </row>
    <row r="1759" spans="1:2" x14ac:dyDescent="0.35">
      <c r="A1759">
        <v>1758000</v>
      </c>
      <c r="B1759">
        <v>-7.6652564000000006E-2</v>
      </c>
    </row>
    <row r="1760" spans="1:2" x14ac:dyDescent="0.35">
      <c r="A1760">
        <v>1759000</v>
      </c>
      <c r="B1760">
        <v>-8.0436480000000005E-2</v>
      </c>
    </row>
    <row r="1761" spans="1:3" x14ac:dyDescent="0.35">
      <c r="A1761">
        <v>1760000</v>
      </c>
      <c r="B1761">
        <v>-6.4547889999999997E-2</v>
      </c>
    </row>
    <row r="1762" spans="1:3" x14ac:dyDescent="0.35">
      <c r="A1762">
        <v>1761000</v>
      </c>
      <c r="B1762">
        <v>-6.3034800000000002E-2</v>
      </c>
    </row>
    <row r="1763" spans="1:3" x14ac:dyDescent="0.35">
      <c r="A1763">
        <v>1762000</v>
      </c>
      <c r="B1763">
        <v>-6.5305639999999998E-2</v>
      </c>
    </row>
    <row r="1764" spans="1:3" x14ac:dyDescent="0.35">
      <c r="A1764">
        <v>1763000</v>
      </c>
      <c r="B1764">
        <v>-6.5305639999999998E-2</v>
      </c>
    </row>
    <row r="1765" spans="1:3" x14ac:dyDescent="0.35">
      <c r="A1765">
        <v>1764000</v>
      </c>
      <c r="B1765">
        <v>-7.211331E-2</v>
      </c>
    </row>
    <row r="1766" spans="1:3" x14ac:dyDescent="0.35">
      <c r="A1766">
        <v>1765000</v>
      </c>
      <c r="B1766">
        <v>-6.9087140000000005E-2</v>
      </c>
    </row>
    <row r="1767" spans="1:3" x14ac:dyDescent="0.35">
      <c r="A1767">
        <v>1766000</v>
      </c>
      <c r="B1767">
        <v>-6.6816299999999995E-2</v>
      </c>
    </row>
    <row r="1768" spans="1:3" x14ac:dyDescent="0.35">
      <c r="A1768">
        <v>1767000</v>
      </c>
      <c r="B1768">
        <v>-8.5731070000000006E-2</v>
      </c>
    </row>
    <row r="1769" spans="1:3" x14ac:dyDescent="0.35">
      <c r="A1769">
        <v>1768000</v>
      </c>
      <c r="B1769">
        <v>-4.1851625000000003E-2</v>
      </c>
      <c r="C1769" t="s">
        <v>26</v>
      </c>
    </row>
    <row r="1770" spans="1:3" x14ac:dyDescent="0.35">
      <c r="A1770">
        <v>1769000</v>
      </c>
      <c r="B1770">
        <v>-9.102565E-2</v>
      </c>
    </row>
    <row r="1771" spans="1:3" x14ac:dyDescent="0.35">
      <c r="A1771">
        <v>1770000</v>
      </c>
      <c r="B1771">
        <v>-0.16290078999999999</v>
      </c>
    </row>
    <row r="1772" spans="1:3" x14ac:dyDescent="0.35">
      <c r="A1772">
        <v>1771000</v>
      </c>
      <c r="B1772">
        <v>-0.22417949000000001</v>
      </c>
    </row>
    <row r="1773" spans="1:3" x14ac:dyDescent="0.35">
      <c r="A1773">
        <v>1772000</v>
      </c>
      <c r="B1773">
        <v>-0.29000229999999999</v>
      </c>
    </row>
    <row r="1774" spans="1:3" x14ac:dyDescent="0.35">
      <c r="A1774">
        <v>1773000</v>
      </c>
      <c r="B1774">
        <v>-0.35582268</v>
      </c>
    </row>
    <row r="1775" spans="1:3" x14ac:dyDescent="0.35">
      <c r="A1775">
        <v>1774000</v>
      </c>
      <c r="B1775">
        <v>-0.40953593999999999</v>
      </c>
    </row>
    <row r="1776" spans="1:3" x14ac:dyDescent="0.35">
      <c r="A1776">
        <v>1775000</v>
      </c>
      <c r="B1776">
        <v>-0.43677389999999999</v>
      </c>
    </row>
    <row r="1777" spans="1:2" x14ac:dyDescent="0.35">
      <c r="A1777">
        <v>1776000</v>
      </c>
      <c r="B1777">
        <v>-0.46627784</v>
      </c>
    </row>
    <row r="1778" spans="1:2" x14ac:dyDescent="0.35">
      <c r="A1778">
        <v>1777000</v>
      </c>
      <c r="B1778">
        <v>-0.48443483999999998</v>
      </c>
    </row>
    <row r="1779" spans="1:2" x14ac:dyDescent="0.35">
      <c r="A1779">
        <v>1778000</v>
      </c>
      <c r="B1779">
        <v>-0.48973185000000002</v>
      </c>
    </row>
    <row r="1780" spans="1:2" x14ac:dyDescent="0.35">
      <c r="A1780">
        <v>1779000</v>
      </c>
      <c r="B1780">
        <v>-0.49805506999999999</v>
      </c>
    </row>
    <row r="1781" spans="1:2" x14ac:dyDescent="0.35">
      <c r="A1781">
        <v>1780000</v>
      </c>
      <c r="B1781">
        <v>-0.52831673999999995</v>
      </c>
    </row>
    <row r="1782" spans="1:2" x14ac:dyDescent="0.35">
      <c r="A1782">
        <v>1781000</v>
      </c>
      <c r="B1782">
        <v>-0.53815055000000001</v>
      </c>
    </row>
    <row r="1783" spans="1:2" x14ac:dyDescent="0.35">
      <c r="A1783">
        <v>1782000</v>
      </c>
      <c r="B1783">
        <v>-0.55403674000000003</v>
      </c>
    </row>
    <row r="1784" spans="1:2" x14ac:dyDescent="0.35">
      <c r="A1784">
        <v>1783000</v>
      </c>
      <c r="B1784">
        <v>-0.56235986999999998</v>
      </c>
    </row>
    <row r="1785" spans="1:2" x14ac:dyDescent="0.35">
      <c r="A1785">
        <v>1784000</v>
      </c>
      <c r="B1785">
        <v>-0.52982735999999997</v>
      </c>
    </row>
    <row r="1786" spans="1:2" x14ac:dyDescent="0.35">
      <c r="A1786">
        <v>1785000</v>
      </c>
      <c r="B1786">
        <v>-0.52074885000000004</v>
      </c>
    </row>
    <row r="1787" spans="1:2" x14ac:dyDescent="0.35">
      <c r="A1787">
        <v>1786000</v>
      </c>
      <c r="B1787">
        <v>-0.52604585999999998</v>
      </c>
    </row>
    <row r="1788" spans="1:2" x14ac:dyDescent="0.35">
      <c r="A1788">
        <v>1787000</v>
      </c>
      <c r="B1788">
        <v>-0.52831673999999995</v>
      </c>
    </row>
    <row r="1789" spans="1:2" x14ac:dyDescent="0.35">
      <c r="A1789">
        <v>1788000</v>
      </c>
      <c r="B1789">
        <v>-0.50561803999999999</v>
      </c>
    </row>
    <row r="1790" spans="1:2" x14ac:dyDescent="0.35">
      <c r="A1790">
        <v>1789000</v>
      </c>
      <c r="B1790">
        <v>-0.50032339999999997</v>
      </c>
    </row>
    <row r="1791" spans="1:2" x14ac:dyDescent="0.35">
      <c r="A1791">
        <v>1790000</v>
      </c>
      <c r="B1791">
        <v>-0.49124494000000002</v>
      </c>
    </row>
    <row r="1792" spans="1:2" x14ac:dyDescent="0.35">
      <c r="A1792">
        <v>1791000</v>
      </c>
      <c r="B1792">
        <v>-0.46098325000000001</v>
      </c>
    </row>
    <row r="1793" spans="1:3" x14ac:dyDescent="0.35">
      <c r="A1793">
        <v>1792000</v>
      </c>
      <c r="B1793">
        <v>-0.44812083000000003</v>
      </c>
    </row>
    <row r="1794" spans="1:3" x14ac:dyDescent="0.35">
      <c r="A1794">
        <v>1793000</v>
      </c>
      <c r="B1794">
        <v>-0.42239840000000001</v>
      </c>
    </row>
    <row r="1795" spans="1:3" x14ac:dyDescent="0.35">
      <c r="A1795">
        <v>1794000</v>
      </c>
      <c r="B1795">
        <v>-0.39894437999999999</v>
      </c>
    </row>
    <row r="1796" spans="1:3" x14ac:dyDescent="0.35">
      <c r="A1796">
        <v>1795000</v>
      </c>
      <c r="B1796">
        <v>-0.36641182999999999</v>
      </c>
    </row>
    <row r="1797" spans="1:3" x14ac:dyDescent="0.35">
      <c r="A1797">
        <v>1796000</v>
      </c>
      <c r="B1797">
        <v>-0.34674418000000001</v>
      </c>
      <c r="C1797" t="s">
        <v>21</v>
      </c>
    </row>
    <row r="1798" spans="1:3" x14ac:dyDescent="0.35">
      <c r="A1798">
        <v>1797000</v>
      </c>
      <c r="B1798">
        <v>-0.32858714</v>
      </c>
    </row>
    <row r="1799" spans="1:3" x14ac:dyDescent="0.35">
      <c r="A1799">
        <v>1798000</v>
      </c>
      <c r="B1799">
        <v>-0.32782939999999999</v>
      </c>
    </row>
    <row r="1800" spans="1:3" x14ac:dyDescent="0.35">
      <c r="A1800">
        <v>1799000</v>
      </c>
      <c r="B1800">
        <v>-0.33463949999999998</v>
      </c>
    </row>
    <row r="1801" spans="1:3" x14ac:dyDescent="0.35">
      <c r="A1801">
        <v>1800000</v>
      </c>
      <c r="B1801">
        <v>-0.33539482999999998</v>
      </c>
    </row>
    <row r="1802" spans="1:3" x14ac:dyDescent="0.35">
      <c r="A1802">
        <v>1801000</v>
      </c>
      <c r="B1802">
        <v>-0.33690792000000003</v>
      </c>
    </row>
    <row r="1803" spans="1:3" x14ac:dyDescent="0.35">
      <c r="A1803">
        <v>1802000</v>
      </c>
      <c r="B1803">
        <v>-0.31043014000000002</v>
      </c>
    </row>
    <row r="1804" spans="1:3" x14ac:dyDescent="0.35">
      <c r="A1804">
        <v>1803000</v>
      </c>
      <c r="B1804">
        <v>-0.32101932</v>
      </c>
    </row>
    <row r="1805" spans="1:3" x14ac:dyDescent="0.35">
      <c r="A1805">
        <v>1804000</v>
      </c>
      <c r="B1805">
        <v>-0.28924697999999999</v>
      </c>
    </row>
    <row r="1806" spans="1:3" x14ac:dyDescent="0.35">
      <c r="A1806">
        <v>1805000</v>
      </c>
      <c r="B1806">
        <v>-6.6060974999999994E-2</v>
      </c>
    </row>
    <row r="1807" spans="1:3" x14ac:dyDescent="0.35">
      <c r="A1807">
        <v>1806000</v>
      </c>
      <c r="B1807">
        <v>0.1124854</v>
      </c>
    </row>
    <row r="1808" spans="1:3" x14ac:dyDescent="0.35">
      <c r="A1808">
        <v>1807000</v>
      </c>
      <c r="B1808">
        <v>0.21915904999999999</v>
      </c>
    </row>
    <row r="1809" spans="1:2" x14ac:dyDescent="0.35">
      <c r="A1809">
        <v>1808000</v>
      </c>
      <c r="B1809">
        <v>0.25774390000000003</v>
      </c>
    </row>
    <row r="1810" spans="1:2" x14ac:dyDescent="0.35">
      <c r="A1810">
        <v>1809000</v>
      </c>
      <c r="B1810">
        <v>0.24942075</v>
      </c>
    </row>
    <row r="1811" spans="1:2" x14ac:dyDescent="0.35">
      <c r="A1811">
        <v>1810000</v>
      </c>
      <c r="B1811">
        <v>0.22823757</v>
      </c>
    </row>
    <row r="1812" spans="1:2" x14ac:dyDescent="0.35">
      <c r="A1812">
        <v>1811000</v>
      </c>
      <c r="B1812">
        <v>0.19797345999999999</v>
      </c>
    </row>
    <row r="1813" spans="1:2" x14ac:dyDescent="0.35">
      <c r="A1813">
        <v>1812000</v>
      </c>
      <c r="B1813">
        <v>0.18662654000000001</v>
      </c>
    </row>
    <row r="1814" spans="1:2" x14ac:dyDescent="0.35">
      <c r="A1814">
        <v>1813000</v>
      </c>
      <c r="B1814">
        <v>0.17452186</v>
      </c>
    </row>
    <row r="1815" spans="1:2" x14ac:dyDescent="0.35">
      <c r="A1815">
        <v>1814000</v>
      </c>
      <c r="B1815">
        <v>0.18208727</v>
      </c>
    </row>
    <row r="1816" spans="1:2" x14ac:dyDescent="0.35">
      <c r="A1816">
        <v>1815000</v>
      </c>
      <c r="B1816">
        <v>0.20705196000000001</v>
      </c>
    </row>
    <row r="1817" spans="1:2" x14ac:dyDescent="0.35">
      <c r="A1817">
        <v>1816000</v>
      </c>
      <c r="B1817">
        <v>0.20856988000000001</v>
      </c>
    </row>
    <row r="1818" spans="1:2" x14ac:dyDescent="0.35">
      <c r="A1818">
        <v>1817000</v>
      </c>
      <c r="B1818">
        <v>0.18284260999999999</v>
      </c>
    </row>
    <row r="1819" spans="1:2" x14ac:dyDescent="0.35">
      <c r="A1819">
        <v>1818000</v>
      </c>
      <c r="B1819">
        <v>0.18208727</v>
      </c>
    </row>
    <row r="1820" spans="1:2" x14ac:dyDescent="0.35">
      <c r="A1820">
        <v>1819000</v>
      </c>
      <c r="B1820">
        <v>0.19419195</v>
      </c>
    </row>
    <row r="1821" spans="1:2" x14ac:dyDescent="0.35">
      <c r="A1821">
        <v>1820000</v>
      </c>
      <c r="B1821">
        <v>0.21689064999999999</v>
      </c>
    </row>
    <row r="1822" spans="1:2" x14ac:dyDescent="0.35">
      <c r="A1822">
        <v>1821000</v>
      </c>
      <c r="B1822">
        <v>0.23656073</v>
      </c>
    </row>
    <row r="1823" spans="1:2" x14ac:dyDescent="0.35">
      <c r="A1823">
        <v>1822000</v>
      </c>
      <c r="B1823">
        <v>0.2796824</v>
      </c>
    </row>
    <row r="1824" spans="1:2" x14ac:dyDescent="0.35">
      <c r="A1824">
        <v>1823000</v>
      </c>
      <c r="B1824">
        <v>0.110972315</v>
      </c>
    </row>
    <row r="1825" spans="1:2" x14ac:dyDescent="0.35">
      <c r="A1825">
        <v>1824000</v>
      </c>
      <c r="B1825">
        <v>3.5315678000000003E-2</v>
      </c>
    </row>
    <row r="1826" spans="1:2" x14ac:dyDescent="0.35">
      <c r="A1826">
        <v>1825000</v>
      </c>
      <c r="B1826">
        <v>2.0278207999999999E-3</v>
      </c>
    </row>
    <row r="1827" spans="1:2" x14ac:dyDescent="0.35">
      <c r="A1827">
        <v>1826000</v>
      </c>
      <c r="B1827">
        <v>4.1368015000000001E-2</v>
      </c>
    </row>
    <row r="1828" spans="1:2" x14ac:dyDescent="0.35">
      <c r="A1828">
        <v>1827000</v>
      </c>
      <c r="B1828">
        <v>2.3968751999999999E-2</v>
      </c>
    </row>
    <row r="1829" spans="1:2" x14ac:dyDescent="0.35">
      <c r="A1829">
        <v>1828000</v>
      </c>
      <c r="B1829">
        <v>2.3968751999999999E-2</v>
      </c>
    </row>
    <row r="1830" spans="1:2" x14ac:dyDescent="0.35">
      <c r="A1830">
        <v>1829000</v>
      </c>
      <c r="B1830">
        <v>4.3636425999999999E-2</v>
      </c>
    </row>
    <row r="1831" spans="1:2" x14ac:dyDescent="0.35">
      <c r="A1831">
        <v>1830000</v>
      </c>
      <c r="B1831">
        <v>7.0119039999999994E-2</v>
      </c>
    </row>
    <row r="1832" spans="1:2" x14ac:dyDescent="0.35">
      <c r="A1832">
        <v>1831000</v>
      </c>
      <c r="B1832">
        <v>2.7750253999999999E-2</v>
      </c>
    </row>
    <row r="1833" spans="1:2" x14ac:dyDescent="0.35">
      <c r="A1833">
        <v>1832000</v>
      </c>
      <c r="B1833">
        <v>1.5645579E-2</v>
      </c>
    </row>
    <row r="1834" spans="1:2" x14ac:dyDescent="0.35">
      <c r="A1834">
        <v>1833000</v>
      </c>
      <c r="B1834">
        <v>3.6828760000000002E-2</v>
      </c>
    </row>
    <row r="1835" spans="1:2" x14ac:dyDescent="0.35">
      <c r="A1835">
        <v>1834000</v>
      </c>
      <c r="B1835">
        <v>9.0546890000000005E-2</v>
      </c>
    </row>
    <row r="1836" spans="1:2" x14ac:dyDescent="0.35">
      <c r="A1836">
        <v>1835000</v>
      </c>
      <c r="B1836">
        <v>6.7848199999999997E-2</v>
      </c>
    </row>
    <row r="1837" spans="1:2" x14ac:dyDescent="0.35">
      <c r="A1837">
        <v>1836000</v>
      </c>
      <c r="B1837">
        <v>5.7259030000000002E-2</v>
      </c>
    </row>
    <row r="1838" spans="1:2" x14ac:dyDescent="0.35">
      <c r="A1838">
        <v>1837000</v>
      </c>
      <c r="B1838">
        <v>6.3311370000000006E-2</v>
      </c>
    </row>
    <row r="1839" spans="1:2" x14ac:dyDescent="0.35">
      <c r="A1839">
        <v>1838000</v>
      </c>
      <c r="B1839">
        <v>8.1468380000000007E-2</v>
      </c>
    </row>
    <row r="1840" spans="1:2" x14ac:dyDescent="0.35">
      <c r="A1840">
        <v>1839000</v>
      </c>
      <c r="B1840">
        <v>0.13669474000000001</v>
      </c>
    </row>
    <row r="1841" spans="1:2" x14ac:dyDescent="0.35">
      <c r="A1841">
        <v>1840000</v>
      </c>
      <c r="B1841">
        <v>0.13972092</v>
      </c>
    </row>
    <row r="1842" spans="1:2" x14ac:dyDescent="0.35">
      <c r="A1842">
        <v>1841000</v>
      </c>
      <c r="B1842">
        <v>0.17376411</v>
      </c>
    </row>
    <row r="1843" spans="1:2" x14ac:dyDescent="0.35">
      <c r="A1843">
        <v>1842000</v>
      </c>
      <c r="B1843">
        <v>0.20099961999999999</v>
      </c>
    </row>
    <row r="1844" spans="1:2" x14ac:dyDescent="0.35">
      <c r="A1844">
        <v>1843000</v>
      </c>
      <c r="B1844">
        <v>0.21764839999999999</v>
      </c>
    </row>
    <row r="1845" spans="1:2" x14ac:dyDescent="0.35">
      <c r="A1845">
        <v>1844000</v>
      </c>
      <c r="B1845">
        <v>0.18511343999999999</v>
      </c>
    </row>
  </sheetData>
  <conditionalFormatting sqref="B49:B74">
    <cfRule type="dataBar" priority="5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{DAFA552F-8270-4240-9B0C-2B3C6D9B15E9}</x14:id>
        </ext>
      </extLst>
    </cfRule>
    <cfRule type="cellIs" dxfId="1" priority="52" operator="equal">
      <formula>"Max"</formula>
    </cfRule>
  </conditionalFormatting>
  <conditionalFormatting sqref="B50:B74">
    <cfRule type="expression" dxfId="0" priority="53">
      <formula>Max</formula>
    </cfRule>
  </conditionalFormatting>
  <conditionalFormatting sqref="B75:B92">
    <cfRule type="dataBar" priority="4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{AEA928BD-061C-4E5B-8367-EF39491BED3D}</x14:id>
        </ext>
      </extLst>
    </cfRule>
  </conditionalFormatting>
  <conditionalFormatting sqref="B93:B113">
    <cfRule type="dataBar" priority="4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{FDF6EFCF-AE35-4105-9758-FA848DBCC1E8}</x14:id>
        </ext>
      </extLst>
    </cfRule>
  </conditionalFormatting>
  <conditionalFormatting sqref="B114:B132">
    <cfRule type="dataBar" priority="4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{57938E48-A1A6-49CD-BA31-2E34FCE76799}</x14:id>
        </ext>
      </extLst>
    </cfRule>
  </conditionalFormatting>
  <conditionalFormatting sqref="B133:B187">
    <cfRule type="dataBar" priority="4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{FA73F370-A016-494E-9E95-8F0C6C6C0AFE}</x14:id>
        </ext>
      </extLst>
    </cfRule>
  </conditionalFormatting>
  <conditionalFormatting sqref="B188:B263">
    <cfRule type="dataBar" priority="4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{3FDBFA5D-B8F4-4B8D-905D-8F2A23347138}</x14:id>
        </ext>
      </extLst>
    </cfRule>
  </conditionalFormatting>
  <conditionalFormatting sqref="B264:B280">
    <cfRule type="dataBar" priority="4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{F7E071E4-46BE-429F-9D11-1FE6E3E95469}</x14:id>
        </ext>
      </extLst>
    </cfRule>
  </conditionalFormatting>
  <conditionalFormatting sqref="B281:B386">
    <cfRule type="dataBar" priority="4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{71C4D8D8-66D6-42D6-8460-DB239233DBB0}</x14:id>
        </ext>
      </extLst>
    </cfRule>
  </conditionalFormatting>
  <conditionalFormatting sqref="B387:B400">
    <cfRule type="dataBar" priority="4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{FFD40A8E-A5B9-459A-BD7C-6694B5A6233B}</x14:id>
        </ext>
      </extLst>
    </cfRule>
  </conditionalFormatting>
  <conditionalFormatting sqref="B401:B425">
    <cfRule type="dataBar" priority="4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{8DFE89A3-E43A-459C-A993-1DA81886C6A3}</x14:id>
        </ext>
      </extLst>
    </cfRule>
  </conditionalFormatting>
  <conditionalFormatting sqref="B426:B463">
    <cfRule type="dataBar" priority="4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{C9736823-D464-470F-876A-60BA1F0CA4DA}</x14:id>
        </ext>
      </extLst>
    </cfRule>
  </conditionalFormatting>
  <conditionalFormatting sqref="B464:B520">
    <cfRule type="dataBar" priority="3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{806C8A82-525C-468C-8FA2-6EE9D9C7A2DF}</x14:id>
        </ext>
      </extLst>
    </cfRule>
  </conditionalFormatting>
  <conditionalFormatting sqref="B521:B566">
    <cfRule type="dataBar" priority="3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{3C273C80-E457-4488-A59D-14D50B68F0CA}</x14:id>
        </ext>
      </extLst>
    </cfRule>
  </conditionalFormatting>
  <conditionalFormatting sqref="B567:B613">
    <cfRule type="dataBar" priority="3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{F2D784C5-E4F9-4154-BB29-5D36CAA27D72}</x14:id>
        </ext>
      </extLst>
    </cfRule>
  </conditionalFormatting>
  <conditionalFormatting sqref="B614:B669">
    <cfRule type="dataBar" priority="3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{AD3FDA0D-3F33-4074-B82E-3C99A19C484D}</x14:id>
        </ext>
      </extLst>
    </cfRule>
  </conditionalFormatting>
  <conditionalFormatting sqref="B670:B776">
    <cfRule type="dataBar" priority="3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{0E002D58-8507-4C25-9B51-49DD61DF24CA}</x14:id>
        </ext>
      </extLst>
    </cfRule>
  </conditionalFormatting>
  <conditionalFormatting sqref="B777:B806">
    <cfRule type="dataBar" priority="3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{192175D0-48EA-4366-9DE0-CFDC51A197BF}</x14:id>
        </ext>
      </extLst>
    </cfRule>
  </conditionalFormatting>
  <conditionalFormatting sqref="B807:B818">
    <cfRule type="dataBar" priority="3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{DEBB64EC-23BC-4695-9A73-F991A8048229}</x14:id>
        </ext>
      </extLst>
    </cfRule>
  </conditionalFormatting>
  <conditionalFormatting sqref="B819:B825">
    <cfRule type="dataBar" priority="3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{78E542DD-6341-45AF-BAC1-3243205839B4}</x14:id>
        </ext>
      </extLst>
    </cfRule>
  </conditionalFormatting>
  <conditionalFormatting sqref="B826:B903">
    <cfRule type="dataBar" priority="3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{5C574AE3-F1B0-4284-A9FC-7B608058DB07}</x14:id>
        </ext>
      </extLst>
    </cfRule>
  </conditionalFormatting>
  <conditionalFormatting sqref="B904:B962">
    <cfRule type="dataBar" priority="3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{0DC4B37B-CCD3-439A-85F2-36347E5CC07C}</x14:id>
        </ext>
      </extLst>
    </cfRule>
  </conditionalFormatting>
  <conditionalFormatting sqref="B963:B987"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{42E7715D-0167-4D23-8619-0DA632A02008}</x14:id>
        </ext>
      </extLst>
    </cfRule>
  </conditionalFormatting>
  <conditionalFormatting sqref="B963:B988">
    <cfRule type="dataBar" priority="2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{2F065800-1C63-410E-98BD-1DAA12B40E37}</x14:id>
        </ext>
      </extLst>
    </cfRule>
  </conditionalFormatting>
  <conditionalFormatting sqref="B989:B998">
    <cfRule type="dataBar" priority="2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{DF378839-E25F-4DE1-933B-0EF7B76FDC9D}</x14:id>
        </ext>
      </extLst>
    </cfRule>
  </conditionalFormatting>
  <conditionalFormatting sqref="B999:B1051">
    <cfRule type="dataBar" priority="2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{CECCB6EE-7D78-40D4-84D9-7A10733E8204}</x14:id>
        </ext>
      </extLst>
    </cfRule>
  </conditionalFormatting>
  <conditionalFormatting sqref="B1052:B1086">
    <cfRule type="dataBar" priority="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{143D18EE-4346-42B8-9E51-D8D2FB231B94}</x14:id>
        </ext>
      </extLst>
    </cfRule>
  </conditionalFormatting>
  <conditionalFormatting sqref="B1087:B110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{77996399-5613-4928-86A4-87364795F327}</x14:id>
        </ext>
      </extLst>
    </cfRule>
  </conditionalFormatting>
  <conditionalFormatting sqref="B1104:B1121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{2567FF51-0AE0-43BD-991E-D7A73C3C7E48}</x14:id>
        </ext>
      </extLst>
    </cfRule>
  </conditionalFormatting>
  <conditionalFormatting sqref="B1122:B1145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{3851DDF2-5823-42E5-90AD-69664022767F}</x14:id>
        </ext>
      </extLst>
    </cfRule>
  </conditionalFormatting>
  <conditionalFormatting sqref="B1146:B1176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{75375435-354D-4CCA-A95B-2F74D9DB1411}</x14:id>
        </ext>
      </extLst>
    </cfRule>
  </conditionalFormatting>
  <conditionalFormatting sqref="B1177:B1190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{94CB3843-6FA6-4D6A-B915-366FC9A85DC0}</x14:id>
        </ext>
      </extLst>
    </cfRule>
  </conditionalFormatting>
  <conditionalFormatting sqref="B1191:B1237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{91D7560F-8CED-4EA4-A412-CE881F933D3B}</x14:id>
        </ext>
      </extLst>
    </cfRule>
  </conditionalFormatting>
  <conditionalFormatting sqref="B1238:B123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{FDFF293B-16A3-4A97-82FB-2193C84BB270}</x14:id>
        </ext>
      </extLst>
    </cfRule>
  </conditionalFormatting>
  <conditionalFormatting sqref="B1240:B130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{4247D5A4-B428-4D99-AF7A-E8BE4CFF4AD6}</x14:id>
        </ext>
      </extLst>
    </cfRule>
  </conditionalFormatting>
  <conditionalFormatting sqref="B1310:B1324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{C13C4D95-7D54-4215-8422-C1EB135D1815}</x14:id>
        </ext>
      </extLst>
    </cfRule>
  </conditionalFormatting>
  <conditionalFormatting sqref="B1325:B1395"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{B3AEC7DA-146A-4958-B35A-5AF92D510A99}</x14:id>
        </ext>
      </extLst>
    </cfRule>
  </conditionalFormatting>
  <conditionalFormatting sqref="B1396:B1519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{50821EE0-496E-4B27-88B7-E981779A8A46}</x14:id>
        </ext>
      </extLst>
    </cfRule>
  </conditionalFormatting>
  <conditionalFormatting sqref="B1520:B1544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{37822CAF-80DC-4B67-B18B-79B94A82A887}</x14:id>
        </ext>
      </extLst>
    </cfRule>
  </conditionalFormatting>
  <conditionalFormatting sqref="B1545:B158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{64344397-6B66-4136-A58E-6334982455F4}</x14:id>
        </ext>
      </extLst>
    </cfRule>
  </conditionalFormatting>
  <conditionalFormatting sqref="B1584:B1601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{FEBA39A1-8D47-4FD2-8C1E-246FF9AE1A9B}</x14:id>
        </ext>
      </extLst>
    </cfRule>
  </conditionalFormatting>
  <conditionalFormatting sqref="B1602:B1614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{A7F0E4A8-FACB-4825-A5A1-7FE3DAC303AD}</x14:id>
        </ext>
      </extLst>
    </cfRule>
  </conditionalFormatting>
  <conditionalFormatting sqref="B1615:B1635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{018BBA01-B13E-49FE-B0A4-63D530456DA0}</x14:id>
        </ext>
      </extLst>
    </cfRule>
  </conditionalFormatting>
  <conditionalFormatting sqref="B1636:B1658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{B978BBFD-ECE4-4188-BE74-2970F9C36696}</x14:id>
        </ext>
      </extLst>
    </cfRule>
  </conditionalFormatting>
  <conditionalFormatting sqref="B1659:B1680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{761557C6-863F-44E8-A671-ADC13318D48A}</x14:id>
        </ext>
      </extLst>
    </cfRule>
  </conditionalFormatting>
  <conditionalFormatting sqref="B1681:B170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{E880B92B-33D5-4813-9E9E-0C3322498CD0}</x14:id>
        </ext>
      </extLst>
    </cfRule>
  </conditionalFormatting>
  <conditionalFormatting sqref="B1704:B1707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{6905B7B1-3B30-4DC6-A70D-DA77A83C7B7C}</x14:id>
        </ext>
      </extLst>
    </cfRule>
  </conditionalFormatting>
  <conditionalFormatting sqref="B1708:B1734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{04299072-3408-4290-A903-62C8C076B777}</x14:id>
        </ext>
      </extLst>
    </cfRule>
  </conditionalFormatting>
  <conditionalFormatting sqref="B1735:B174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{4A45AD80-7341-4A11-9EC1-D69D354A47C6}</x14:id>
        </ext>
      </extLst>
    </cfRule>
  </conditionalFormatting>
  <conditionalFormatting sqref="B1743:B1768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{2E96F4B3-978E-4152-8ACD-C71382379D96}</x14:id>
        </ext>
      </extLst>
    </cfRule>
  </conditionalFormatting>
  <conditionalFormatting sqref="B1769:B1796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{C7BA36B9-D738-4BD4-80F9-B512F3C3DAED}</x14:id>
        </ext>
      </extLst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FA552F-8270-4240-9B0C-2B3C6D9B15E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B49:B74</xm:sqref>
        </x14:conditionalFormatting>
        <x14:conditionalFormatting xmlns:xm="http://schemas.microsoft.com/office/excel/2006/main">
          <x14:cfRule type="dataBar" id="{AEA928BD-061C-4E5B-8367-EF39491BED3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B75:B92</xm:sqref>
        </x14:conditionalFormatting>
        <x14:conditionalFormatting xmlns:xm="http://schemas.microsoft.com/office/excel/2006/main">
          <x14:cfRule type="dataBar" id="{FDF6EFCF-AE35-4105-9758-FA848DBCC1E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B93:B113</xm:sqref>
        </x14:conditionalFormatting>
        <x14:conditionalFormatting xmlns:xm="http://schemas.microsoft.com/office/excel/2006/main">
          <x14:cfRule type="dataBar" id="{57938E48-A1A6-49CD-BA31-2E34FCE7679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B114:B132</xm:sqref>
        </x14:conditionalFormatting>
        <x14:conditionalFormatting xmlns:xm="http://schemas.microsoft.com/office/excel/2006/main">
          <x14:cfRule type="dataBar" id="{FA73F370-A016-494E-9E95-8F0C6C6C0AF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B133:B187</xm:sqref>
        </x14:conditionalFormatting>
        <x14:conditionalFormatting xmlns:xm="http://schemas.microsoft.com/office/excel/2006/main">
          <x14:cfRule type="dataBar" id="{3FDBFA5D-B8F4-4B8D-905D-8F2A233471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B188:B263</xm:sqref>
        </x14:conditionalFormatting>
        <x14:conditionalFormatting xmlns:xm="http://schemas.microsoft.com/office/excel/2006/main">
          <x14:cfRule type="dataBar" id="{F7E071E4-46BE-429F-9D11-1FE6E3E9546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B264:B280</xm:sqref>
        </x14:conditionalFormatting>
        <x14:conditionalFormatting xmlns:xm="http://schemas.microsoft.com/office/excel/2006/main">
          <x14:cfRule type="dataBar" id="{71C4D8D8-66D6-42D6-8460-DB239233DB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B281:B386</xm:sqref>
        </x14:conditionalFormatting>
        <x14:conditionalFormatting xmlns:xm="http://schemas.microsoft.com/office/excel/2006/main">
          <x14:cfRule type="dataBar" id="{FFD40A8E-A5B9-459A-BD7C-6694B5A6233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B387:B400</xm:sqref>
        </x14:conditionalFormatting>
        <x14:conditionalFormatting xmlns:xm="http://schemas.microsoft.com/office/excel/2006/main">
          <x14:cfRule type="dataBar" id="{8DFE89A3-E43A-459C-A993-1DA81886C6A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B401:B425</xm:sqref>
        </x14:conditionalFormatting>
        <x14:conditionalFormatting xmlns:xm="http://schemas.microsoft.com/office/excel/2006/main">
          <x14:cfRule type="dataBar" id="{C9736823-D464-470F-876A-60BA1F0CA4D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B426:B463</xm:sqref>
        </x14:conditionalFormatting>
        <x14:conditionalFormatting xmlns:xm="http://schemas.microsoft.com/office/excel/2006/main">
          <x14:cfRule type="dataBar" id="{806C8A82-525C-468C-8FA2-6EE9D9C7A2D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B464:B520</xm:sqref>
        </x14:conditionalFormatting>
        <x14:conditionalFormatting xmlns:xm="http://schemas.microsoft.com/office/excel/2006/main">
          <x14:cfRule type="dataBar" id="{3C273C80-E457-4488-A59D-14D50B68F0C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B521:B566</xm:sqref>
        </x14:conditionalFormatting>
        <x14:conditionalFormatting xmlns:xm="http://schemas.microsoft.com/office/excel/2006/main">
          <x14:cfRule type="dataBar" id="{F2D784C5-E4F9-4154-BB29-5D36CAA27D7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B567:B613</xm:sqref>
        </x14:conditionalFormatting>
        <x14:conditionalFormatting xmlns:xm="http://schemas.microsoft.com/office/excel/2006/main">
          <x14:cfRule type="dataBar" id="{AD3FDA0D-3F33-4074-B82E-3C99A19C484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B614:B669</xm:sqref>
        </x14:conditionalFormatting>
        <x14:conditionalFormatting xmlns:xm="http://schemas.microsoft.com/office/excel/2006/main">
          <x14:cfRule type="dataBar" id="{0E002D58-8507-4C25-9B51-49DD61DF24C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B670:B776</xm:sqref>
        </x14:conditionalFormatting>
        <x14:conditionalFormatting xmlns:xm="http://schemas.microsoft.com/office/excel/2006/main">
          <x14:cfRule type="dataBar" id="{192175D0-48EA-4366-9DE0-CFDC51A197B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B777:B806</xm:sqref>
        </x14:conditionalFormatting>
        <x14:conditionalFormatting xmlns:xm="http://schemas.microsoft.com/office/excel/2006/main">
          <x14:cfRule type="dataBar" id="{DEBB64EC-23BC-4695-9A73-F991A804822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B807:B818</xm:sqref>
        </x14:conditionalFormatting>
        <x14:conditionalFormatting xmlns:xm="http://schemas.microsoft.com/office/excel/2006/main">
          <x14:cfRule type="dataBar" id="{78E542DD-6341-45AF-BAC1-3243205839B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B819:B825</xm:sqref>
        </x14:conditionalFormatting>
        <x14:conditionalFormatting xmlns:xm="http://schemas.microsoft.com/office/excel/2006/main">
          <x14:cfRule type="dataBar" id="{5C574AE3-F1B0-4284-A9FC-7B608058DB0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B826:B903</xm:sqref>
        </x14:conditionalFormatting>
        <x14:conditionalFormatting xmlns:xm="http://schemas.microsoft.com/office/excel/2006/main">
          <x14:cfRule type="dataBar" id="{0DC4B37B-CCD3-439A-85F2-36347E5CC0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B904:B962</xm:sqref>
        </x14:conditionalFormatting>
        <x14:conditionalFormatting xmlns:xm="http://schemas.microsoft.com/office/excel/2006/main">
          <x14:cfRule type="dataBar" id="{42E7715D-0167-4D23-8619-0DA632A0200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B963:B987</xm:sqref>
        </x14:conditionalFormatting>
        <x14:conditionalFormatting xmlns:xm="http://schemas.microsoft.com/office/excel/2006/main">
          <x14:cfRule type="dataBar" id="{2F065800-1C63-410E-98BD-1DAA12B40E3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B963:B988</xm:sqref>
        </x14:conditionalFormatting>
        <x14:conditionalFormatting xmlns:xm="http://schemas.microsoft.com/office/excel/2006/main">
          <x14:cfRule type="dataBar" id="{DF378839-E25F-4DE1-933B-0EF7B76FDC9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B989:B998</xm:sqref>
        </x14:conditionalFormatting>
        <x14:conditionalFormatting xmlns:xm="http://schemas.microsoft.com/office/excel/2006/main">
          <x14:cfRule type="dataBar" id="{CECCB6EE-7D78-40D4-84D9-7A10733E82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B999:B1051</xm:sqref>
        </x14:conditionalFormatting>
        <x14:conditionalFormatting xmlns:xm="http://schemas.microsoft.com/office/excel/2006/main">
          <x14:cfRule type="dataBar" id="{143D18EE-4346-42B8-9E51-D8D2FB231B9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B1052:B1086</xm:sqref>
        </x14:conditionalFormatting>
        <x14:conditionalFormatting xmlns:xm="http://schemas.microsoft.com/office/excel/2006/main">
          <x14:cfRule type="dataBar" id="{77996399-5613-4928-86A4-87364795F32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B1087:B1103</xm:sqref>
        </x14:conditionalFormatting>
        <x14:conditionalFormatting xmlns:xm="http://schemas.microsoft.com/office/excel/2006/main">
          <x14:cfRule type="dataBar" id="{2567FF51-0AE0-43BD-991E-D7A73C3C7E4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B1104:B1121</xm:sqref>
        </x14:conditionalFormatting>
        <x14:conditionalFormatting xmlns:xm="http://schemas.microsoft.com/office/excel/2006/main">
          <x14:cfRule type="dataBar" id="{3851DDF2-5823-42E5-90AD-69664022767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B1122:B1145</xm:sqref>
        </x14:conditionalFormatting>
        <x14:conditionalFormatting xmlns:xm="http://schemas.microsoft.com/office/excel/2006/main">
          <x14:cfRule type="dataBar" id="{75375435-354D-4CCA-A95B-2F74D9DB141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B1146:B1176</xm:sqref>
        </x14:conditionalFormatting>
        <x14:conditionalFormatting xmlns:xm="http://schemas.microsoft.com/office/excel/2006/main">
          <x14:cfRule type="dataBar" id="{94CB3843-6FA6-4D6A-B915-366FC9A85DC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B1177:B1190</xm:sqref>
        </x14:conditionalFormatting>
        <x14:conditionalFormatting xmlns:xm="http://schemas.microsoft.com/office/excel/2006/main">
          <x14:cfRule type="dataBar" id="{91D7560F-8CED-4EA4-A412-CE881F933D3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B1191:B1237</xm:sqref>
        </x14:conditionalFormatting>
        <x14:conditionalFormatting xmlns:xm="http://schemas.microsoft.com/office/excel/2006/main">
          <x14:cfRule type="dataBar" id="{FDFF293B-16A3-4A97-82FB-2193C84BB27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B1238:B1239</xm:sqref>
        </x14:conditionalFormatting>
        <x14:conditionalFormatting xmlns:xm="http://schemas.microsoft.com/office/excel/2006/main">
          <x14:cfRule type="dataBar" id="{4247D5A4-B428-4D99-AF7A-E8BE4CFF4AD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B1240:B1309</xm:sqref>
        </x14:conditionalFormatting>
        <x14:conditionalFormatting xmlns:xm="http://schemas.microsoft.com/office/excel/2006/main">
          <x14:cfRule type="dataBar" id="{C13C4D95-7D54-4215-8422-C1EB135D181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B1310:B1324</xm:sqref>
        </x14:conditionalFormatting>
        <x14:conditionalFormatting xmlns:xm="http://schemas.microsoft.com/office/excel/2006/main">
          <x14:cfRule type="dataBar" id="{B3AEC7DA-146A-4958-B35A-5AF92D510A9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B1325:B1395</xm:sqref>
        </x14:conditionalFormatting>
        <x14:conditionalFormatting xmlns:xm="http://schemas.microsoft.com/office/excel/2006/main">
          <x14:cfRule type="dataBar" id="{50821EE0-496E-4B27-88B7-E981779A8A4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B1396:B1519</xm:sqref>
        </x14:conditionalFormatting>
        <x14:conditionalFormatting xmlns:xm="http://schemas.microsoft.com/office/excel/2006/main">
          <x14:cfRule type="dataBar" id="{37822CAF-80DC-4B67-B18B-79B94A82A88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B1520:B1544</xm:sqref>
        </x14:conditionalFormatting>
        <x14:conditionalFormatting xmlns:xm="http://schemas.microsoft.com/office/excel/2006/main">
          <x14:cfRule type="dataBar" id="{64344397-6B66-4136-A58E-6334982455F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B1545:B1583</xm:sqref>
        </x14:conditionalFormatting>
        <x14:conditionalFormatting xmlns:xm="http://schemas.microsoft.com/office/excel/2006/main">
          <x14:cfRule type="dataBar" id="{FEBA39A1-8D47-4FD2-8C1E-246FF9AE1A9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B1584:B1601</xm:sqref>
        </x14:conditionalFormatting>
        <x14:conditionalFormatting xmlns:xm="http://schemas.microsoft.com/office/excel/2006/main">
          <x14:cfRule type="dataBar" id="{A7F0E4A8-FACB-4825-A5A1-7FE3DAC303A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B1602:B1614</xm:sqref>
        </x14:conditionalFormatting>
        <x14:conditionalFormatting xmlns:xm="http://schemas.microsoft.com/office/excel/2006/main">
          <x14:cfRule type="dataBar" id="{018BBA01-B13E-49FE-B0A4-63D530456DA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B1615:B1635</xm:sqref>
        </x14:conditionalFormatting>
        <x14:conditionalFormatting xmlns:xm="http://schemas.microsoft.com/office/excel/2006/main">
          <x14:cfRule type="dataBar" id="{B978BBFD-ECE4-4188-BE74-2970F9C3669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B1636:B1658</xm:sqref>
        </x14:conditionalFormatting>
        <x14:conditionalFormatting xmlns:xm="http://schemas.microsoft.com/office/excel/2006/main">
          <x14:cfRule type="dataBar" id="{761557C6-863F-44E8-A671-ADC13318D48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B1659:B1680</xm:sqref>
        </x14:conditionalFormatting>
        <x14:conditionalFormatting xmlns:xm="http://schemas.microsoft.com/office/excel/2006/main">
          <x14:cfRule type="dataBar" id="{E880B92B-33D5-4813-9E9E-0C3322498CD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B1681:B1703</xm:sqref>
        </x14:conditionalFormatting>
        <x14:conditionalFormatting xmlns:xm="http://schemas.microsoft.com/office/excel/2006/main">
          <x14:cfRule type="dataBar" id="{6905B7B1-3B30-4DC6-A70D-DA77A83C7B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B1704:B1707</xm:sqref>
        </x14:conditionalFormatting>
        <x14:conditionalFormatting xmlns:xm="http://schemas.microsoft.com/office/excel/2006/main">
          <x14:cfRule type="dataBar" id="{04299072-3408-4290-A903-62C8C076B7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B1708:B1734</xm:sqref>
        </x14:conditionalFormatting>
        <x14:conditionalFormatting xmlns:xm="http://schemas.microsoft.com/office/excel/2006/main">
          <x14:cfRule type="dataBar" id="{4A45AD80-7341-4A11-9EC1-D69D354A47C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B1735:B1742</xm:sqref>
        </x14:conditionalFormatting>
        <x14:conditionalFormatting xmlns:xm="http://schemas.microsoft.com/office/excel/2006/main">
          <x14:cfRule type="dataBar" id="{2E96F4B3-978E-4152-8ACD-C71382379D9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B1743:B1768</xm:sqref>
        </x14:conditionalFormatting>
        <x14:conditionalFormatting xmlns:xm="http://schemas.microsoft.com/office/excel/2006/main">
          <x14:cfRule type="dataBar" id="{C7BA36B9-D738-4BD4-80F9-B512F3C3DAE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B1769:B1796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226</vt:i4>
      </vt:variant>
    </vt:vector>
  </HeadingPairs>
  <TitlesOfParts>
    <vt:vector size="239" baseType="lpstr">
      <vt:lpstr>Data Summary</vt:lpstr>
      <vt:lpstr>Acute Peak Calculations</vt:lpstr>
      <vt:lpstr>Data Follow-Up</vt:lpstr>
      <vt:lpstr>Data Raw Data Follow-up</vt:lpstr>
      <vt:lpstr>4 Phase Follow-up</vt:lpstr>
      <vt:lpstr>3 Phase Post-Treatment</vt:lpstr>
      <vt:lpstr>2 Phase Treatment (2)</vt:lpstr>
      <vt:lpstr>1 Phase Pre-Treatment (2N)</vt:lpstr>
      <vt:lpstr>1 Phase Pre-Treatment</vt:lpstr>
      <vt:lpstr>Data 1</vt:lpstr>
      <vt:lpstr>Annotations</vt:lpstr>
      <vt:lpstr>paintrace_f4c9f799-692c-4feb-ab</vt:lpstr>
      <vt:lpstr>Pre-Treatment Chart</vt:lpstr>
      <vt:lpstr>_1_Pre_Treatment_Annotations</vt:lpstr>
      <vt:lpstr>_1_Pre_Treatment_PT</vt:lpstr>
      <vt:lpstr>_1_Pre_Treatment_Time</vt:lpstr>
      <vt:lpstr>_1_PreTreatment_Annotation</vt:lpstr>
      <vt:lpstr>'Data Follow-Up'!_1_Walk_PT</vt:lpstr>
      <vt:lpstr>_1_Walk_PT</vt:lpstr>
      <vt:lpstr>'Data Follow-Up'!_1_Walk_Sec</vt:lpstr>
      <vt:lpstr>_1_Walk_Sec</vt:lpstr>
      <vt:lpstr>'Data Follow-Up'!_10_Right_Leg_Flexion_PT</vt:lpstr>
      <vt:lpstr>_10_Right_Leg_Flexion_PT</vt:lpstr>
      <vt:lpstr>'Data Follow-Up'!_10_Right_Leg_Flexion_Sec</vt:lpstr>
      <vt:lpstr>_10_Right_Leg_Flexion_Sec</vt:lpstr>
      <vt:lpstr>'Data Follow-Up'!_11_Up_and_Go_PT</vt:lpstr>
      <vt:lpstr>_11_Up_and_Go_PT</vt:lpstr>
      <vt:lpstr>'Data Follow-Up'!_11_Up_and_Go_Sec</vt:lpstr>
      <vt:lpstr>_11_Up_and_Go_Sec</vt:lpstr>
      <vt:lpstr>'Data Follow-Up'!_12_Back_PT</vt:lpstr>
      <vt:lpstr>_12_Back_PT</vt:lpstr>
      <vt:lpstr>'Data Follow-Up'!_12_Back_Sec</vt:lpstr>
      <vt:lpstr>_12_Back_Sec</vt:lpstr>
      <vt:lpstr>'Data Follow-Up'!_13_Stand_To_Go_To_Treatment_Room_PT</vt:lpstr>
      <vt:lpstr>_13_Stand_To_Go_To_Treatment_Room_PT</vt:lpstr>
      <vt:lpstr>'Data Follow-Up'!_13_Stand_To_Go_To_Treatment_Room_Sec</vt:lpstr>
      <vt:lpstr>_13_Stand_To_Go_To_Treatment_Room_Sec</vt:lpstr>
      <vt:lpstr>'Data Follow-Up'!_14_Sit_In_Exam_Chair_PT</vt:lpstr>
      <vt:lpstr>_14_Sit_In_Exam_Chair_PT</vt:lpstr>
      <vt:lpstr>'Data Follow-Up'!_14_Sit_In_Exam_Chair_Sec</vt:lpstr>
      <vt:lpstr>_14_Sit_In_Exam_Chair_Sec</vt:lpstr>
      <vt:lpstr>'Data Follow-Up'!_15_Pulling_Up_Pant_Leg</vt:lpstr>
      <vt:lpstr>_15_Pulling_Up_Pant_Leg</vt:lpstr>
      <vt:lpstr>'Data Follow-Up'!_15_Pulling_Up_Pant_Leg_Sec</vt:lpstr>
      <vt:lpstr>_15_Pulling_Up_Pant_Leg_Sec</vt:lpstr>
      <vt:lpstr>'Data Follow-Up'!_16_Lie_Down_PT</vt:lpstr>
      <vt:lpstr>_16_Lie_Down_PT</vt:lpstr>
      <vt:lpstr>'Data Follow-Up'!_16_Lie_Down_Sec</vt:lpstr>
      <vt:lpstr>_16_Lie_Down_Sec</vt:lpstr>
      <vt:lpstr>'Data Follow-Up'!_17_Left_Ankle_Ultrasound_PT</vt:lpstr>
      <vt:lpstr>_17_Left_Ankle_Ultrasound_PT</vt:lpstr>
      <vt:lpstr>'Data Follow-Up'!_17_Left_Ankle_Ultrasound_Sec</vt:lpstr>
      <vt:lpstr>_17_Left_Ankle_Ultrasound_Sec</vt:lpstr>
      <vt:lpstr>'Data Follow-Up'!_18_Needle_PT</vt:lpstr>
      <vt:lpstr>_18_Needle_PT</vt:lpstr>
      <vt:lpstr>'Data Follow-Up'!_18_Needle_Sec</vt:lpstr>
      <vt:lpstr>_18_Needle_Sec</vt:lpstr>
      <vt:lpstr>'Data Follow-Up'!_19_Drug_PT</vt:lpstr>
      <vt:lpstr>_19_Drug_PT</vt:lpstr>
      <vt:lpstr>'Data Follow-Up'!_19_Drug_Sec</vt:lpstr>
      <vt:lpstr>_19_Drug_Sec</vt:lpstr>
      <vt:lpstr>_2_Treatment_Annotations</vt:lpstr>
      <vt:lpstr>_2_Treatment_PT</vt:lpstr>
      <vt:lpstr>_2_Treatment_Time</vt:lpstr>
      <vt:lpstr>'Data Follow-Up'!_2_Turn_PT</vt:lpstr>
      <vt:lpstr>_2_Turn_PT</vt:lpstr>
      <vt:lpstr>'Data Follow-Up'!_2_Turn_Sec</vt:lpstr>
      <vt:lpstr>_2_Turn_Sec</vt:lpstr>
      <vt:lpstr>'Data Follow-Up'!_20_Massaging_Left_Ankle_PT</vt:lpstr>
      <vt:lpstr>_20_Massaging_Left_Ankle_PT</vt:lpstr>
      <vt:lpstr>'Data Follow-Up'!_20_Massaging_Left_Ankle_Sec</vt:lpstr>
      <vt:lpstr>_20_Massaging_Left_Ankle_Sec</vt:lpstr>
      <vt:lpstr>'Data Follow-Up'!_21_Ultrasound_Left_Knee_PT</vt:lpstr>
      <vt:lpstr>_21_Ultrasound_Left_Knee_PT</vt:lpstr>
      <vt:lpstr>'Data Follow-Up'!_21_Ultrasound_Left_Knee_Sec</vt:lpstr>
      <vt:lpstr>_21_Ultrasound_Left_Knee_Sec</vt:lpstr>
      <vt:lpstr>'Data Follow-Up'!_22_Needle_In_PT</vt:lpstr>
      <vt:lpstr>_22_Needle_In_PT</vt:lpstr>
      <vt:lpstr>'Data Follow-Up'!_22_Needle_In_Sec</vt:lpstr>
      <vt:lpstr>_22_Needle_In_Sec</vt:lpstr>
      <vt:lpstr>'Data Follow-Up'!_23_Draining_fluid</vt:lpstr>
      <vt:lpstr>_23_Draining_fluid</vt:lpstr>
      <vt:lpstr>'Data Follow-Up'!_23_Draining_Fluid_Sec</vt:lpstr>
      <vt:lpstr>_23_Draining_Fluid_Sec</vt:lpstr>
      <vt:lpstr>'Data Follow-Up'!_24_Drug_Visible_Pain_Reaction_PT</vt:lpstr>
      <vt:lpstr>_24_Drug_Visible_Pain_Reaction_PT</vt:lpstr>
      <vt:lpstr>'Data Follow-Up'!_24_Drug_Visible_Pain_Reaction_Sec</vt:lpstr>
      <vt:lpstr>_24_Drug_Visible_Pain_Reaction_Sec</vt:lpstr>
      <vt:lpstr>'Data Follow-Up'!_25_Ultrasound_Right_Knee_PT</vt:lpstr>
      <vt:lpstr>_25_Ultrasound_Right_Knee_PT</vt:lpstr>
      <vt:lpstr>'Data Follow-Up'!_25_Ultrasound_Right_Knee_Sec</vt:lpstr>
      <vt:lpstr>_25_Ultrasound_Right_Knee_Sec</vt:lpstr>
      <vt:lpstr>'Data Follow-Up'!_26_Breathing_Shaky_Anxious_PT</vt:lpstr>
      <vt:lpstr>_26_Breathing_Shaky_Anxious_PT</vt:lpstr>
      <vt:lpstr>'Data Follow-Up'!_26_Breathing_Shaky_Anxious_Sec</vt:lpstr>
      <vt:lpstr>_26_Breathing_Shaky_Anxious_Sec</vt:lpstr>
      <vt:lpstr>'Data Follow-Up'!_27_Needle_PT</vt:lpstr>
      <vt:lpstr>_27_Needle_PT</vt:lpstr>
      <vt:lpstr>'Data Follow-Up'!_27_Needle_Sec</vt:lpstr>
      <vt:lpstr>_27_Needle_Sec</vt:lpstr>
      <vt:lpstr>'Data Follow-Up'!_28_Draining_Fluid_PT</vt:lpstr>
      <vt:lpstr>_28_Draining_Fluid_PT</vt:lpstr>
      <vt:lpstr>'Data Follow-Up'!_28_Draining_Fluid_Sec</vt:lpstr>
      <vt:lpstr>_28_Draining_Fluid_Sec</vt:lpstr>
      <vt:lpstr>'Data Follow-Up'!_29_Visible_pain_response</vt:lpstr>
      <vt:lpstr>_29_Visible_pain_response</vt:lpstr>
      <vt:lpstr>'Data Follow-Up'!_29_Visible_Pain_Response_Sec</vt:lpstr>
      <vt:lpstr>_29_Visible_Pain_Response_Sec</vt:lpstr>
      <vt:lpstr>_3_Post_Treatment_Annotations</vt:lpstr>
      <vt:lpstr>_3_Post_Treatment_PT</vt:lpstr>
      <vt:lpstr>_3_Post_Treatment_Time</vt:lpstr>
      <vt:lpstr>'Data Follow-Up'!_3_Turn_PT</vt:lpstr>
      <vt:lpstr>_3_Turn_PT</vt:lpstr>
      <vt:lpstr>'Data Follow-Up'!_3_Turn_Sec</vt:lpstr>
      <vt:lpstr>_3_Turn_Sec</vt:lpstr>
      <vt:lpstr>'Data Follow-Up'!_30_Drug_PT</vt:lpstr>
      <vt:lpstr>_30_Drug_PT</vt:lpstr>
      <vt:lpstr>'Data Follow-Up'!_30_Drug_Sec</vt:lpstr>
      <vt:lpstr>_30_Drug_Sec</vt:lpstr>
      <vt:lpstr>'Data Follow-Up'!_31_Massaging_Right_Knee_PT</vt:lpstr>
      <vt:lpstr>_31_Massaging_Right_Knee_PT</vt:lpstr>
      <vt:lpstr>'Data Follow-Up'!_31_Massaging_Right_Knee_Sec</vt:lpstr>
      <vt:lpstr>_31_Massaging_Right_Knee_Sec</vt:lpstr>
      <vt:lpstr>'Data Follow-Up'!_32_Sitting_Up_33_Flex_Knees_PT</vt:lpstr>
      <vt:lpstr>_32_Sitting_Up_33_Flex_Knees_PT</vt:lpstr>
      <vt:lpstr>'Data Follow-Up'!_32_Sitting_Up_33_Flex_Knees_Sec</vt:lpstr>
      <vt:lpstr>_32_Sitting_Up_33_Flex_Knees_Sec</vt:lpstr>
      <vt:lpstr>'Data Follow-Up'!_34_Walking_Back_To_Room_PT</vt:lpstr>
      <vt:lpstr>_34_Walking_Back_To_Room_PT</vt:lpstr>
      <vt:lpstr>'Data Follow-Up'!_34_Walking_Back_To_Room_Sec</vt:lpstr>
      <vt:lpstr>_34_Walking_Back_To_Room_Sec</vt:lpstr>
      <vt:lpstr>'Data Follow-Up'!_35_Payment_PT</vt:lpstr>
      <vt:lpstr>_35_Payment_PT</vt:lpstr>
      <vt:lpstr>'Data Follow-Up'!_35_Payment_Sec</vt:lpstr>
      <vt:lpstr>_35_Payment_Sec</vt:lpstr>
      <vt:lpstr>'Data Follow-Up'!_36_Moving_Hands_PT</vt:lpstr>
      <vt:lpstr>_36_Moving_Hands_PT</vt:lpstr>
      <vt:lpstr>'Data Follow-Up'!_36_Moving_Hands_Sec</vt:lpstr>
      <vt:lpstr>_36_Moving_Hands_Sec</vt:lpstr>
      <vt:lpstr>'Data Follow-Up'!_37_Sit_Down__Sec</vt:lpstr>
      <vt:lpstr>_37_Sit_Down__Sec</vt:lpstr>
      <vt:lpstr>'Data Follow-Up'!_37_Sit_Down_PT</vt:lpstr>
      <vt:lpstr>_37_Sit_Down_PT</vt:lpstr>
      <vt:lpstr>'Data Follow-Up'!_38_Walk_PT</vt:lpstr>
      <vt:lpstr>_38_Walk_PT</vt:lpstr>
      <vt:lpstr>'Data Follow-Up'!_38_Walk_Sec</vt:lpstr>
      <vt:lpstr>_38_Walk_Sec</vt:lpstr>
      <vt:lpstr>'Data Follow-Up'!_39_Turn</vt:lpstr>
      <vt:lpstr>_39_Turn</vt:lpstr>
      <vt:lpstr>'Data Follow-Up'!_39_Turn_Sec</vt:lpstr>
      <vt:lpstr>_39_Turn_Sec</vt:lpstr>
      <vt:lpstr>_4_Follow_Up_Annotations</vt:lpstr>
      <vt:lpstr>_4_Follow_Up_Annotations_Graph</vt:lpstr>
      <vt:lpstr>_4_Follow_Up_PT</vt:lpstr>
      <vt:lpstr>_4_Follow_Up_Time</vt:lpstr>
      <vt:lpstr>'Data Follow-Up'!_4_Turn_PT</vt:lpstr>
      <vt:lpstr>_4_Turn_PT</vt:lpstr>
      <vt:lpstr>'Data Follow-Up'!_4_Turn_Sec</vt:lpstr>
      <vt:lpstr>_4_Turn_Sec</vt:lpstr>
      <vt:lpstr>'Data Follow-Up'!_40_Turn_PT</vt:lpstr>
      <vt:lpstr>_40_Turn_PT</vt:lpstr>
      <vt:lpstr>'Data Follow-Up'!_40_Turn_Sec</vt:lpstr>
      <vt:lpstr>_40_Turn_Sec</vt:lpstr>
      <vt:lpstr>'Data Follow-Up'!_41_Turn_PT</vt:lpstr>
      <vt:lpstr>_41_Turn_PT</vt:lpstr>
      <vt:lpstr>'Data Follow-Up'!_41_Turn_Sec</vt:lpstr>
      <vt:lpstr>_41_Turn_Sec</vt:lpstr>
      <vt:lpstr>'Data Follow-Up'!_42_Turn_PT</vt:lpstr>
      <vt:lpstr>_42_Turn_PT</vt:lpstr>
      <vt:lpstr>'Data Follow-Up'!_42_Turn_Sec</vt:lpstr>
      <vt:lpstr>_42_Turn_Sec</vt:lpstr>
      <vt:lpstr>'Data Follow-Up'!_43_Turn_PT</vt:lpstr>
      <vt:lpstr>_43_Turn_PT</vt:lpstr>
      <vt:lpstr>'Data Follow-Up'!_43_Turn_Sec</vt:lpstr>
      <vt:lpstr>_43_Turn_Sec</vt:lpstr>
      <vt:lpstr>'Data Follow-Up'!_44_Back_PT</vt:lpstr>
      <vt:lpstr>_44_Back_PT</vt:lpstr>
      <vt:lpstr>'Data Follow-Up'!_44_Back_Sec</vt:lpstr>
      <vt:lpstr>_44_Back_Sec</vt:lpstr>
      <vt:lpstr>'Data Follow-Up'!_45_Right_Leg_Ext_PT</vt:lpstr>
      <vt:lpstr>_45_Right_Leg_Ext_PT</vt:lpstr>
      <vt:lpstr>'Data Follow-Up'!_45_Right_Leg_Ext_Sec</vt:lpstr>
      <vt:lpstr>_45_Right_Leg_Ext_Sec</vt:lpstr>
      <vt:lpstr>'Data Follow-Up'!_46_Right_Leg_Flexion_PT</vt:lpstr>
      <vt:lpstr>_46_Right_Leg_Flexion_PT</vt:lpstr>
      <vt:lpstr>'Data Follow-Up'!_46_Right_Leg_Flexion_Sec</vt:lpstr>
      <vt:lpstr>_46_Right_Leg_Flexion_Sec</vt:lpstr>
      <vt:lpstr>'Data Follow-Up'!_47_Left_Leg_Ext_PT</vt:lpstr>
      <vt:lpstr>_47_Left_Leg_Ext_PT</vt:lpstr>
      <vt:lpstr>'Data Follow-Up'!_47_Left_Leg_Ext_Sec</vt:lpstr>
      <vt:lpstr>_47_Left_Leg_Ext_Sec</vt:lpstr>
      <vt:lpstr>'Data Follow-Up'!_48_Left_Leg_Flexion_PT</vt:lpstr>
      <vt:lpstr>_48_Left_Leg_Flexion_PT</vt:lpstr>
      <vt:lpstr>'Data Follow-Up'!_48_Left_Leg_Flexion_Sec</vt:lpstr>
      <vt:lpstr>_48_Left_Leg_Flexion_Sec</vt:lpstr>
      <vt:lpstr>'Data Follow-Up'!_49_Up_And_Go_PT</vt:lpstr>
      <vt:lpstr>_49_Up_And_Go_PT</vt:lpstr>
      <vt:lpstr>'Data Follow-Up'!_49_Up_And_Go_Sec</vt:lpstr>
      <vt:lpstr>_49_Up_And_Go_Sec</vt:lpstr>
      <vt:lpstr>'Data Follow-Up'!_5_Turn_PT</vt:lpstr>
      <vt:lpstr>_5_Turn_PT</vt:lpstr>
      <vt:lpstr>'Data Follow-Up'!_5_Turn_Sec</vt:lpstr>
      <vt:lpstr>_5_Turn_Sec</vt:lpstr>
      <vt:lpstr>'Data Follow-Up'!_50_Back_PT</vt:lpstr>
      <vt:lpstr>_50_Back_PT</vt:lpstr>
      <vt:lpstr>'Data Follow-Up'!_50_Back_Sec</vt:lpstr>
      <vt:lpstr>_50_Back_Sec</vt:lpstr>
      <vt:lpstr>'Data Follow-Up'!_6_Back_PT</vt:lpstr>
      <vt:lpstr>_6_Back_PT</vt:lpstr>
      <vt:lpstr>'Data Follow-Up'!_6_Back_Sec</vt:lpstr>
      <vt:lpstr>_6_Back_Sec</vt:lpstr>
      <vt:lpstr>'Data Follow-Up'!_7_Left_Leg_Ext_PT</vt:lpstr>
      <vt:lpstr>_7_Left_Leg_Ext_PT</vt:lpstr>
      <vt:lpstr>'Data Follow-Up'!_7_Left_Leg_Ext_Sec</vt:lpstr>
      <vt:lpstr>_7_Left_Leg_Ext_Sec</vt:lpstr>
      <vt:lpstr>'Data Follow-Up'!_8_Left_Leg_Flexion_PT</vt:lpstr>
      <vt:lpstr>_8_Left_Leg_Flexion_PT</vt:lpstr>
      <vt:lpstr>'Data Follow-Up'!_8_Left_Leg_Flexion_Sec</vt:lpstr>
      <vt:lpstr>_8_Left_Leg_Flexion_Sec</vt:lpstr>
      <vt:lpstr>'Data Follow-Up'!_9_Right_Leg_Ext_PT</vt:lpstr>
      <vt:lpstr>_9_Right_Leg_Ext_PT</vt:lpstr>
      <vt:lpstr>'Data Follow-Up'!_9_Right_Leg_Ext_Sec</vt:lpstr>
      <vt:lpstr>_9_Right_Leg_Ext_Sec</vt:lpstr>
      <vt:lpstr>'Data Follow-Up'!_After_20_Massaging_Left_Ankle_PT</vt:lpstr>
      <vt:lpstr>_After_20_Massaging_Left_Ankle_PT</vt:lpstr>
      <vt:lpstr>'Data Follow-Up'!_After_20_Massaging_Left_Ankle_Sec</vt:lpstr>
      <vt:lpstr>_After_20_Massaging_Left_Ankle_Sec</vt:lpstr>
      <vt:lpstr>'Data Follow-Up'!_After_24_Drug_Visible_Pain_Reaction_PT</vt:lpstr>
      <vt:lpstr>_After_24_Drug_Visible_Pain_Reaction_PT</vt:lpstr>
      <vt:lpstr>'Data Follow-Up'!_After_24_Drug_Visible_Pain_Reaction_Sec</vt:lpstr>
      <vt:lpstr>_After_24_Drug_Visible_Pain_Reaction_Sec</vt:lpstr>
      <vt:lpstr>'Data Follow-Up'!_After_6_Back_PT</vt:lpstr>
      <vt:lpstr>_After_6_Back_PT</vt:lpstr>
      <vt:lpstr>'Data Follow-Up'!_After_6_Back_Sec</vt:lpstr>
      <vt:lpstr>_After_6_Back_Sec</vt:lpstr>
      <vt:lpstr>'Data Follow-Up'!_After_8_Left_Leg_Flex_PT</vt:lpstr>
      <vt:lpstr>_After_8_Left_Leg_Flex_PT</vt:lpstr>
      <vt:lpstr>'Data Follow-Up'!_After_8_Left_Leg_Flex_Sec</vt:lpstr>
      <vt:lpstr>_After_8_Left_Leg_Flex_Sec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Claire Zopf</dc:creator>
  <cp:keywords/>
  <dc:description/>
  <cp:lastModifiedBy>Claire Zopf</cp:lastModifiedBy>
  <cp:revision/>
  <dcterms:created xsi:type="dcterms:W3CDTF">2024-01-23T17:55:27Z</dcterms:created>
  <dcterms:modified xsi:type="dcterms:W3CDTF">2024-02-23T15:28:20Z</dcterms:modified>
  <cp:category/>
  <cp:contentStatus/>
</cp:coreProperties>
</file>